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Z:\PLANEACION-2018\400 39 PLANEACION INSTITUCIONAL  MODELO INTEGRADO DE PLANEACION Y GESTION\400 39 12 PLAN ESTRATEGICO INSTITUCIONAL- PEI\Junio\"/>
    </mc:Choice>
  </mc:AlternateContent>
  <bookViews>
    <workbookView xWindow="0" yWindow="0" windowWidth="20490" windowHeight="7350" firstSheet="2" activeTab="2"/>
  </bookViews>
  <sheets>
    <sheet name="3. GRAFICACION ABRIL" sheetId="25" r:id="rId1"/>
    <sheet name="1. PEI 2017" sheetId="21" r:id="rId2"/>
    <sheet name="2. PEI SEGUIMIENTO" sheetId="23" r:id="rId3"/>
    <sheet name="GRAFICACION junio" sheetId="24" r:id="rId4"/>
    <sheet name="Resultados Cuatrenio" sheetId="26" r:id="rId5"/>
  </sheets>
  <definedNames>
    <definedName name="_xlnm._FilterDatabase" localSheetId="1" hidden="1">'1. PEI 2017'!$B$9:$AM$82</definedName>
    <definedName name="_xlnm._FilterDatabase" localSheetId="2" hidden="1">'2. PEI SEGUIMIENTO'!$A$9:$WWM$121</definedName>
    <definedName name="_xlnm._FilterDatabase" localSheetId="0" hidden="1">'3. GRAFICACION ABRIL'!$B$2:$H$16</definedName>
    <definedName name="_xlnm._FilterDatabase" localSheetId="3" hidden="1">'GRAFICACION junio'!$A$2:$G$17</definedName>
    <definedName name="_xlnm.Print_Area" localSheetId="2">'2. PEI SEGUIMIENTO'!$R$6:$AG$94</definedName>
    <definedName name="_xlnm.Print_Titles" localSheetId="2">'2. PEI SEGUIMIENTO'!$6:$7</definedName>
  </definedNames>
  <calcPr calcId="152511"/>
</workbook>
</file>

<file path=xl/calcChain.xml><?xml version="1.0" encoding="utf-8"?>
<calcChain xmlns="http://schemas.openxmlformats.org/spreadsheetml/2006/main">
  <c r="C16" i="24" l="1"/>
  <c r="AG105" i="23" l="1"/>
  <c r="F17" i="24" l="1"/>
  <c r="D17" i="24"/>
  <c r="B17" i="24"/>
  <c r="Z36" i="23" l="1"/>
  <c r="Y36" i="23"/>
  <c r="X36" i="23"/>
  <c r="W36" i="23"/>
  <c r="V36" i="23"/>
  <c r="U36" i="23"/>
  <c r="AS92" i="23"/>
  <c r="AR92" i="23"/>
  <c r="AQ92" i="23"/>
  <c r="AP92" i="23"/>
  <c r="AO92" i="23"/>
  <c r="AN92" i="23"/>
  <c r="AM92" i="23"/>
  <c r="AL92" i="23"/>
  <c r="AK92" i="23"/>
  <c r="AJ92" i="23"/>
  <c r="C22" i="24"/>
  <c r="AH92" i="23"/>
  <c r="AI92" i="23"/>
  <c r="AI117" i="23"/>
  <c r="AI114" i="23"/>
  <c r="AI109" i="23"/>
  <c r="AI108" i="23"/>
  <c r="AS109" i="23"/>
  <c r="AR109" i="23"/>
  <c r="AQ109" i="23"/>
  <c r="AP109" i="23"/>
  <c r="AO109" i="23"/>
  <c r="AN109" i="23"/>
  <c r="AM109" i="23"/>
  <c r="G17" i="24" s="1"/>
  <c r="AL109" i="23"/>
  <c r="AK109" i="23"/>
  <c r="AJ109" i="23"/>
  <c r="H16" i="25" s="1"/>
  <c r="AS108" i="23"/>
  <c r="AR108" i="23"/>
  <c r="AQ108" i="23"/>
  <c r="AP108" i="23"/>
  <c r="AO108" i="23"/>
  <c r="AN108" i="23"/>
  <c r="AM108" i="23"/>
  <c r="E17" i="24" s="1"/>
  <c r="AL108" i="23"/>
  <c r="AK108" i="23"/>
  <c r="AJ108" i="23"/>
  <c r="AS107" i="23"/>
  <c r="AR107" i="23"/>
  <c r="AQ107" i="23"/>
  <c r="AP107" i="23"/>
  <c r="AO107" i="23"/>
  <c r="AN107" i="23"/>
  <c r="AM107" i="23"/>
  <c r="C17" i="24" s="1"/>
  <c r="AL107" i="23"/>
  <c r="AK107" i="23"/>
  <c r="AJ107" i="23"/>
  <c r="AI107" i="23"/>
  <c r="AS103" i="23"/>
  <c r="AR103" i="23"/>
  <c r="AQ103" i="23"/>
  <c r="AP103" i="23"/>
  <c r="AO103" i="23"/>
  <c r="AN103" i="23"/>
  <c r="AM103" i="23"/>
  <c r="C15" i="24" s="1"/>
  <c r="AL103" i="23"/>
  <c r="AK103" i="23"/>
  <c r="AJ103" i="23"/>
  <c r="AI103" i="23"/>
  <c r="AF96" i="23"/>
  <c r="AE96" i="23"/>
  <c r="AD96" i="23"/>
  <c r="AC96" i="23"/>
  <c r="AB96" i="23"/>
  <c r="AA96" i="23"/>
  <c r="Z96" i="23"/>
  <c r="Y96" i="23"/>
  <c r="X96" i="23"/>
  <c r="W96" i="23"/>
  <c r="V96" i="23"/>
  <c r="AS95" i="23"/>
  <c r="AR95" i="23"/>
  <c r="AQ95" i="23"/>
  <c r="AP95" i="23"/>
  <c r="AO95" i="23"/>
  <c r="AN95" i="23"/>
  <c r="AM95" i="23"/>
  <c r="C14" i="24" s="1"/>
  <c r="AL95" i="23"/>
  <c r="AK95" i="23"/>
  <c r="AJ95" i="23"/>
  <c r="AI95" i="23"/>
  <c r="AH95" i="23"/>
  <c r="AG92" i="23"/>
  <c r="AG93" i="23" s="1"/>
  <c r="AG95" i="23"/>
  <c r="AF93" i="23"/>
  <c r="AE93" i="23"/>
  <c r="AD93" i="23"/>
  <c r="AC93" i="23"/>
  <c r="AB93" i="23"/>
  <c r="AA93" i="23"/>
  <c r="Z93" i="23"/>
  <c r="Y93" i="23"/>
  <c r="X93" i="23"/>
  <c r="W93" i="23"/>
  <c r="U30" i="23"/>
  <c r="V30" i="23"/>
  <c r="V93" i="23"/>
  <c r="D45" i="26"/>
  <c r="C45" i="26"/>
  <c r="B45" i="26"/>
  <c r="E45" i="26"/>
  <c r="D41" i="26"/>
  <c r="C41" i="26"/>
  <c r="B41" i="26"/>
  <c r="H41" i="26"/>
  <c r="D39" i="26"/>
  <c r="C39" i="26"/>
  <c r="E39" i="26"/>
  <c r="B39" i="26"/>
  <c r="D35" i="26"/>
  <c r="C35" i="26"/>
  <c r="E35" i="26"/>
  <c r="B35" i="26"/>
  <c r="D31" i="26"/>
  <c r="C31" i="26"/>
  <c r="E31" i="26"/>
  <c r="B31" i="26"/>
  <c r="D27" i="26"/>
  <c r="C27" i="26"/>
  <c r="E27" i="26"/>
  <c r="B27" i="26"/>
  <c r="D23" i="26"/>
  <c r="C23" i="26"/>
  <c r="E23" i="26"/>
  <c r="B23" i="26"/>
  <c r="D19" i="26"/>
  <c r="C19" i="26"/>
  <c r="E19" i="26"/>
  <c r="B19" i="26"/>
  <c r="D15" i="26"/>
  <c r="C15" i="26"/>
  <c r="E15" i="26"/>
  <c r="B15" i="26"/>
  <c r="D11" i="26"/>
  <c r="C11" i="26"/>
  <c r="E11" i="26"/>
  <c r="B11" i="26"/>
  <c r="D7" i="26"/>
  <c r="C7" i="26"/>
  <c r="E7" i="26"/>
  <c r="B7" i="26"/>
  <c r="D3" i="26"/>
  <c r="C3" i="26"/>
  <c r="E3" i="26"/>
  <c r="B3" i="26"/>
  <c r="E41" i="26"/>
  <c r="AG101" i="23"/>
  <c r="AG98" i="23"/>
  <c r="AG89" i="23"/>
  <c r="AG86" i="23"/>
  <c r="AG83" i="23"/>
  <c r="AG80" i="23"/>
  <c r="AG77" i="23"/>
  <c r="AG74" i="23"/>
  <c r="AG71" i="23"/>
  <c r="AG68" i="23"/>
  <c r="AG65" i="23"/>
  <c r="AG62" i="23"/>
  <c r="AG59" i="23"/>
  <c r="AG56" i="23"/>
  <c r="AG53" i="23"/>
  <c r="AG50" i="23"/>
  <c r="AG47" i="23"/>
  <c r="AG44" i="23"/>
  <c r="AG41" i="23"/>
  <c r="AG38" i="23"/>
  <c r="AG35" i="23"/>
  <c r="AG32" i="23"/>
  <c r="AG29" i="23"/>
  <c r="AG26" i="23"/>
  <c r="AG23" i="23"/>
  <c r="AG20" i="23"/>
  <c r="AG17" i="23"/>
  <c r="AG14" i="23"/>
  <c r="AG11" i="23"/>
  <c r="AR71" i="23"/>
  <c r="AB12" i="23"/>
  <c r="AS101" i="23"/>
  <c r="AR101" i="23"/>
  <c r="AQ101" i="23"/>
  <c r="AP101" i="23"/>
  <c r="AO101" i="23"/>
  <c r="AN101" i="23"/>
  <c r="AM101" i="23"/>
  <c r="G14" i="24" s="1"/>
  <c r="AL101" i="23"/>
  <c r="AK101" i="23"/>
  <c r="AJ101" i="23"/>
  <c r="AI101" i="23"/>
  <c r="AH101" i="23"/>
  <c r="AS98" i="23"/>
  <c r="AR98" i="23"/>
  <c r="AQ98" i="23"/>
  <c r="AP98" i="23"/>
  <c r="AO98" i="23"/>
  <c r="AN98" i="23"/>
  <c r="AM98" i="23"/>
  <c r="E14" i="24" s="1"/>
  <c r="AL98" i="23"/>
  <c r="AK98" i="23"/>
  <c r="AJ98" i="23"/>
  <c r="AI98" i="23"/>
  <c r="AH98" i="23"/>
  <c r="AS89" i="23"/>
  <c r="AR89" i="23"/>
  <c r="AQ89" i="23"/>
  <c r="AP89" i="23"/>
  <c r="AO89" i="23"/>
  <c r="AN89" i="23"/>
  <c r="AM89" i="23"/>
  <c r="G12" i="24" s="1"/>
  <c r="AL89" i="23"/>
  <c r="AK89" i="23"/>
  <c r="AJ89" i="23"/>
  <c r="H11" i="25" s="1"/>
  <c r="AI89" i="23"/>
  <c r="AH89" i="23"/>
  <c r="AS86" i="23"/>
  <c r="AR86" i="23"/>
  <c r="AQ86" i="23"/>
  <c r="AP86" i="23"/>
  <c r="AO86" i="23"/>
  <c r="AN86" i="23"/>
  <c r="AM86" i="23"/>
  <c r="E12" i="24" s="1"/>
  <c r="AL86" i="23"/>
  <c r="AK86" i="23"/>
  <c r="AJ86" i="23"/>
  <c r="AI86" i="23"/>
  <c r="AH86" i="23"/>
  <c r="AS83" i="23"/>
  <c r="AR83" i="23"/>
  <c r="AQ83" i="23"/>
  <c r="AP83" i="23"/>
  <c r="AO83" i="23"/>
  <c r="AN83" i="23"/>
  <c r="AM83" i="23"/>
  <c r="C12" i="24" s="1"/>
  <c r="AL83" i="23"/>
  <c r="AK83" i="23"/>
  <c r="AJ83" i="23"/>
  <c r="D11" i="25" s="1"/>
  <c r="AI83" i="23"/>
  <c r="AH83" i="23"/>
  <c r="AS80" i="23"/>
  <c r="AR80" i="23"/>
  <c r="AQ80" i="23"/>
  <c r="AP80" i="23"/>
  <c r="AO80" i="23"/>
  <c r="AN80" i="23"/>
  <c r="AM80" i="23"/>
  <c r="G11" i="24" s="1"/>
  <c r="AL80" i="23"/>
  <c r="AK80" i="23"/>
  <c r="AJ80" i="23"/>
  <c r="AI80" i="23"/>
  <c r="AH80" i="23"/>
  <c r="AS77" i="23"/>
  <c r="AR77" i="23"/>
  <c r="AQ77" i="23"/>
  <c r="AP77" i="23"/>
  <c r="AO77" i="23"/>
  <c r="AN77" i="23"/>
  <c r="AM77" i="23"/>
  <c r="E11" i="24" s="1"/>
  <c r="AL77" i="23"/>
  <c r="AK77" i="23"/>
  <c r="AJ77" i="23"/>
  <c r="AI77" i="23"/>
  <c r="AH77" i="23"/>
  <c r="AS74" i="23"/>
  <c r="AR74" i="23"/>
  <c r="AQ74" i="23"/>
  <c r="AP74" i="23"/>
  <c r="AO74" i="23"/>
  <c r="AN74" i="23"/>
  <c r="AM74" i="23"/>
  <c r="C11" i="24" s="1"/>
  <c r="AL74" i="23"/>
  <c r="AK74" i="23"/>
  <c r="AJ74" i="23"/>
  <c r="AI74" i="23"/>
  <c r="AH74" i="23"/>
  <c r="AS71" i="23"/>
  <c r="AQ71" i="23"/>
  <c r="AP71" i="23"/>
  <c r="AO71" i="23"/>
  <c r="AN71" i="23"/>
  <c r="AM71" i="23"/>
  <c r="G10" i="24" s="1"/>
  <c r="AL71" i="23"/>
  <c r="AK71" i="23"/>
  <c r="AJ71" i="23"/>
  <c r="AI71" i="23"/>
  <c r="AH71" i="23"/>
  <c r="AS68" i="23"/>
  <c r="AR68" i="23"/>
  <c r="AQ68" i="23"/>
  <c r="AP68" i="23"/>
  <c r="AO68" i="23"/>
  <c r="AN68" i="23"/>
  <c r="AM68" i="23"/>
  <c r="E10" i="24" s="1"/>
  <c r="AL68" i="23"/>
  <c r="AK68" i="23"/>
  <c r="AJ68" i="23"/>
  <c r="F8" i="25" s="1"/>
  <c r="AI68" i="23"/>
  <c r="AH68" i="23"/>
  <c r="AS65" i="23"/>
  <c r="AR65" i="23"/>
  <c r="AQ65" i="23"/>
  <c r="AP65" i="23"/>
  <c r="AO65" i="23"/>
  <c r="AN65" i="23"/>
  <c r="AM65" i="23"/>
  <c r="C10" i="24" s="1"/>
  <c r="AL65" i="23"/>
  <c r="AK65" i="23"/>
  <c r="AJ65" i="23"/>
  <c r="AI65" i="23"/>
  <c r="AH65" i="23"/>
  <c r="AS62" i="23"/>
  <c r="AR62" i="23"/>
  <c r="AQ62" i="23"/>
  <c r="AP62" i="23"/>
  <c r="AO62" i="23"/>
  <c r="AN62" i="23"/>
  <c r="AM62" i="23"/>
  <c r="G9" i="24" s="1"/>
  <c r="AL62" i="23"/>
  <c r="AK62" i="23"/>
  <c r="AJ62" i="23"/>
  <c r="H7" i="25" s="1"/>
  <c r="AI62" i="23"/>
  <c r="AH62" i="23"/>
  <c r="AS59" i="23"/>
  <c r="AR59" i="23"/>
  <c r="AQ59" i="23"/>
  <c r="AP59" i="23"/>
  <c r="AO59" i="23"/>
  <c r="AN59" i="23"/>
  <c r="AM59" i="23"/>
  <c r="E9" i="24" s="1"/>
  <c r="AL59" i="23"/>
  <c r="AK59" i="23"/>
  <c r="AJ59" i="23"/>
  <c r="F7" i="25" s="1"/>
  <c r="AI59" i="23"/>
  <c r="AH59" i="23"/>
  <c r="AS56" i="23"/>
  <c r="AR56" i="23"/>
  <c r="AQ56" i="23"/>
  <c r="AP56" i="23"/>
  <c r="AO56" i="23"/>
  <c r="AN56" i="23"/>
  <c r="AM56" i="23"/>
  <c r="C9" i="24" s="1"/>
  <c r="AL56" i="23"/>
  <c r="AK56" i="23"/>
  <c r="AJ56" i="23"/>
  <c r="D7" i="25" s="1"/>
  <c r="AI56" i="23"/>
  <c r="AH56" i="23"/>
  <c r="AS53" i="23"/>
  <c r="AR53" i="23"/>
  <c r="AQ53" i="23"/>
  <c r="AP53" i="23"/>
  <c r="AO53" i="23"/>
  <c r="AN53" i="23"/>
  <c r="AM53" i="23"/>
  <c r="G8" i="24" s="1"/>
  <c r="AL53" i="23"/>
  <c r="AK53" i="23"/>
  <c r="AJ53" i="23"/>
  <c r="H6" i="25" s="1"/>
  <c r="AI53" i="23"/>
  <c r="AH53" i="23"/>
  <c r="AS50" i="23"/>
  <c r="AR50" i="23"/>
  <c r="AQ50" i="23"/>
  <c r="AP50" i="23"/>
  <c r="AO50" i="23"/>
  <c r="AN50" i="23"/>
  <c r="AM50" i="23"/>
  <c r="E8" i="24" s="1"/>
  <c r="AL50" i="23"/>
  <c r="AK50" i="23"/>
  <c r="AJ50" i="23"/>
  <c r="F6" i="25" s="1"/>
  <c r="AI50" i="23"/>
  <c r="AH50" i="23"/>
  <c r="AS47" i="23"/>
  <c r="AR47" i="23"/>
  <c r="AQ47" i="23"/>
  <c r="AP47" i="23"/>
  <c r="AO47" i="23"/>
  <c r="AN47" i="23"/>
  <c r="AM47" i="23"/>
  <c r="C8" i="24" s="1"/>
  <c r="AL47" i="23"/>
  <c r="AK47" i="23"/>
  <c r="AJ47" i="23"/>
  <c r="AI47" i="23"/>
  <c r="AH47" i="23"/>
  <c r="AS44" i="23"/>
  <c r="AR44" i="23"/>
  <c r="AQ44" i="23"/>
  <c r="AP44" i="23"/>
  <c r="AO44" i="23"/>
  <c r="AN44" i="23"/>
  <c r="AM44" i="23"/>
  <c r="G7" i="24" s="1"/>
  <c r="AL44" i="23"/>
  <c r="AK44" i="23"/>
  <c r="AJ44" i="23"/>
  <c r="AI44" i="23"/>
  <c r="AH44" i="23"/>
  <c r="AS41" i="23"/>
  <c r="AR41" i="23"/>
  <c r="AQ41" i="23"/>
  <c r="AP41" i="23"/>
  <c r="AO41" i="23"/>
  <c r="AN41" i="23"/>
  <c r="AM41" i="23"/>
  <c r="E7" i="24" s="1"/>
  <c r="AL41" i="23"/>
  <c r="AK41" i="23"/>
  <c r="AJ41" i="23"/>
  <c r="F5" i="25" s="1"/>
  <c r="AI41" i="23"/>
  <c r="AH41" i="23"/>
  <c r="AS38" i="23"/>
  <c r="AR38" i="23"/>
  <c r="AQ38" i="23"/>
  <c r="AP38" i="23"/>
  <c r="AO38" i="23"/>
  <c r="AN38" i="23"/>
  <c r="AM38" i="23"/>
  <c r="C7" i="24" s="1"/>
  <c r="AL38" i="23"/>
  <c r="AK38" i="23"/>
  <c r="AJ38" i="23"/>
  <c r="D5" i="25" s="1"/>
  <c r="AI38" i="23"/>
  <c r="AH38" i="23"/>
  <c r="AS35" i="23"/>
  <c r="AR35" i="23"/>
  <c r="AQ35" i="23"/>
  <c r="AP35" i="23"/>
  <c r="AO35" i="23"/>
  <c r="AN35" i="23"/>
  <c r="AM35" i="23"/>
  <c r="G6" i="24" s="1"/>
  <c r="AL35" i="23"/>
  <c r="AK35" i="23"/>
  <c r="AJ35" i="23"/>
  <c r="AI35" i="23"/>
  <c r="AH35" i="23"/>
  <c r="AS32" i="23"/>
  <c r="AR32" i="23"/>
  <c r="AQ32" i="23"/>
  <c r="AP32" i="23"/>
  <c r="AO32" i="23"/>
  <c r="AN32" i="23"/>
  <c r="AM32" i="23"/>
  <c r="E6" i="24" s="1"/>
  <c r="AL32" i="23"/>
  <c r="AK32" i="23"/>
  <c r="AJ32" i="23"/>
  <c r="AI32" i="23"/>
  <c r="AH32" i="23"/>
  <c r="AS29" i="23"/>
  <c r="AR29" i="23"/>
  <c r="AQ29" i="23"/>
  <c r="AP29" i="23"/>
  <c r="AO29" i="23"/>
  <c r="AN29" i="23"/>
  <c r="AM29" i="23"/>
  <c r="C6" i="24" s="1"/>
  <c r="AL29" i="23"/>
  <c r="AK29" i="23"/>
  <c r="AJ29" i="23"/>
  <c r="AI29" i="23"/>
  <c r="AH29" i="23"/>
  <c r="AS26" i="23"/>
  <c r="AR26" i="23"/>
  <c r="AQ26" i="23"/>
  <c r="AP26" i="23"/>
  <c r="AO26" i="23"/>
  <c r="AN26" i="23"/>
  <c r="AM26" i="23"/>
  <c r="G5" i="24" s="1"/>
  <c r="AL26" i="23"/>
  <c r="AK26" i="23"/>
  <c r="AJ26" i="23"/>
  <c r="H4" i="25" s="1"/>
  <c r="AI26" i="23"/>
  <c r="AH26" i="23"/>
  <c r="AS23" i="23"/>
  <c r="AR23" i="23"/>
  <c r="AQ23" i="23"/>
  <c r="AP23" i="23"/>
  <c r="AO23" i="23"/>
  <c r="AN23" i="23"/>
  <c r="AM23" i="23"/>
  <c r="E5" i="24" s="1"/>
  <c r="AL23" i="23"/>
  <c r="AK23" i="23"/>
  <c r="AJ23" i="23"/>
  <c r="AI23" i="23"/>
  <c r="AH23" i="23"/>
  <c r="AS20" i="23"/>
  <c r="AR20" i="23"/>
  <c r="AQ20" i="23"/>
  <c r="AP20" i="23"/>
  <c r="AO20" i="23"/>
  <c r="AN20" i="23"/>
  <c r="AM20" i="23"/>
  <c r="C5" i="24" s="1"/>
  <c r="AL20" i="23"/>
  <c r="AK20" i="23"/>
  <c r="AJ20" i="23"/>
  <c r="AI20" i="23"/>
  <c r="AH20" i="23"/>
  <c r="AS17" i="23"/>
  <c r="AR17" i="23"/>
  <c r="AQ17" i="23"/>
  <c r="AP17" i="23"/>
  <c r="AO17" i="23"/>
  <c r="AN17" i="23"/>
  <c r="AM17" i="23"/>
  <c r="G4" i="24" s="1"/>
  <c r="AL17" i="23"/>
  <c r="AK17" i="23"/>
  <c r="AJ17" i="23"/>
  <c r="AI17" i="23"/>
  <c r="AH17" i="23"/>
  <c r="AS14" i="23"/>
  <c r="AR14" i="23"/>
  <c r="AQ14" i="23"/>
  <c r="AP14" i="23"/>
  <c r="AO14" i="23"/>
  <c r="AN14" i="23"/>
  <c r="AM14" i="23"/>
  <c r="E4" i="24" s="1"/>
  <c r="AL14" i="23"/>
  <c r="AK14" i="23"/>
  <c r="AJ14" i="23"/>
  <c r="AI14" i="23"/>
  <c r="AH14" i="23"/>
  <c r="AS11" i="23"/>
  <c r="AR11" i="23"/>
  <c r="AQ11" i="23"/>
  <c r="AP11" i="23"/>
  <c r="AO11" i="23"/>
  <c r="AN11" i="23"/>
  <c r="AM11" i="23"/>
  <c r="C4" i="24" s="1"/>
  <c r="AL11" i="23"/>
  <c r="AK11" i="23"/>
  <c r="AJ11" i="23"/>
  <c r="AI11" i="23"/>
  <c r="AH11" i="23"/>
  <c r="AS119" i="23"/>
  <c r="AR119" i="23"/>
  <c r="AQ119" i="23"/>
  <c r="AP119" i="23"/>
  <c r="AO119" i="23"/>
  <c r="AN119" i="23"/>
  <c r="AM119" i="23"/>
  <c r="AL119" i="23"/>
  <c r="AK119" i="23"/>
  <c r="AJ119" i="23"/>
  <c r="AI119" i="23"/>
  <c r="AH119" i="23"/>
  <c r="AS118" i="23"/>
  <c r="AR118" i="23"/>
  <c r="AQ118" i="23"/>
  <c r="AP118" i="23"/>
  <c r="AO118" i="23"/>
  <c r="AN118" i="23"/>
  <c r="AM118" i="23"/>
  <c r="AL118" i="23"/>
  <c r="AK118" i="23"/>
  <c r="AJ118" i="23"/>
  <c r="AI118" i="23"/>
  <c r="AH118" i="23"/>
  <c r="AS117" i="23"/>
  <c r="AR117" i="23"/>
  <c r="AQ117" i="23"/>
  <c r="AP117" i="23"/>
  <c r="AO117" i="23"/>
  <c r="AN117" i="23"/>
  <c r="AM117" i="23"/>
  <c r="AL117" i="23"/>
  <c r="AK117" i="23"/>
  <c r="AJ117" i="23"/>
  <c r="AH117" i="23"/>
  <c r="AS116" i="23"/>
  <c r="AR116" i="23"/>
  <c r="AQ116" i="23"/>
  <c r="AP116" i="23"/>
  <c r="AO116" i="23"/>
  <c r="AN116" i="23"/>
  <c r="AM116" i="23"/>
  <c r="AL116" i="23"/>
  <c r="AK116" i="23"/>
  <c r="AJ116" i="23"/>
  <c r="AI116" i="23"/>
  <c r="AH116" i="23"/>
  <c r="AS115" i="23"/>
  <c r="AR115" i="23"/>
  <c r="AQ115" i="23"/>
  <c r="AP115" i="23"/>
  <c r="AI115" i="23"/>
  <c r="AH115" i="23"/>
  <c r="AS114" i="23"/>
  <c r="AR114" i="23"/>
  <c r="AQ114" i="23"/>
  <c r="AP114" i="23"/>
  <c r="AH114" i="23"/>
  <c r="AJ113" i="23"/>
  <c r="AH113" i="23"/>
  <c r="AS113" i="23"/>
  <c r="AR113" i="23"/>
  <c r="AQ113" i="23"/>
  <c r="AP113" i="23"/>
  <c r="AO113" i="23"/>
  <c r="AS112" i="23"/>
  <c r="AR112" i="23"/>
  <c r="AQ112" i="23"/>
  <c r="AO112" i="23"/>
  <c r="AN112" i="23"/>
  <c r="AM112" i="23"/>
  <c r="AL112" i="23"/>
  <c r="AK112" i="23"/>
  <c r="AJ112" i="23"/>
  <c r="AS111" i="23"/>
  <c r="AR111" i="23"/>
  <c r="AQ111" i="23"/>
  <c r="AO111" i="23"/>
  <c r="AN111" i="23"/>
  <c r="AM111" i="23"/>
  <c r="AL111" i="23"/>
  <c r="AK111" i="23"/>
  <c r="AJ111" i="23"/>
  <c r="AH109" i="23"/>
  <c r="AH108" i="23"/>
  <c r="AH107" i="23"/>
  <c r="AI112" i="23"/>
  <c r="AH112" i="23"/>
  <c r="AI111" i="23"/>
  <c r="AH111" i="23"/>
  <c r="AS110" i="23"/>
  <c r="AR110" i="23"/>
  <c r="AQ110" i="23"/>
  <c r="AO110" i="23"/>
  <c r="AN110" i="23"/>
  <c r="AM110" i="23"/>
  <c r="C19" i="24" s="1"/>
  <c r="AL110" i="23"/>
  <c r="AK110" i="23"/>
  <c r="AJ110" i="23"/>
  <c r="AI110" i="23"/>
  <c r="AH110" i="23"/>
  <c r="AH104" i="23"/>
  <c r="AH106" i="23" s="1"/>
  <c r="AH100" i="23"/>
  <c r="AH97" i="23"/>
  <c r="AO104" i="23"/>
  <c r="AN104" i="23"/>
  <c r="AM104" i="23"/>
  <c r="B16" i="24" s="1"/>
  <c r="AL104" i="23"/>
  <c r="AK104" i="23"/>
  <c r="AJ104" i="23"/>
  <c r="AH103" i="23"/>
  <c r="AS91" i="23"/>
  <c r="AS93" i="23" s="1"/>
  <c r="AR91" i="23"/>
  <c r="AR93" i="23" s="1"/>
  <c r="AQ91" i="23"/>
  <c r="AQ93" i="23" s="1"/>
  <c r="AP91" i="23"/>
  <c r="AP93" i="23" s="1"/>
  <c r="AI91" i="23"/>
  <c r="AI93" i="23" s="1"/>
  <c r="AH91" i="23"/>
  <c r="AH93" i="23" s="1"/>
  <c r="AN82" i="23"/>
  <c r="AL37" i="23"/>
  <c r="AK37" i="23"/>
  <c r="AJ37" i="23"/>
  <c r="AS104" i="23"/>
  <c r="AR104" i="23"/>
  <c r="AQ104" i="23"/>
  <c r="AS100" i="23"/>
  <c r="AR100" i="23"/>
  <c r="AQ100" i="23"/>
  <c r="AS97" i="23"/>
  <c r="AR97" i="23"/>
  <c r="AQ97" i="23"/>
  <c r="AS94" i="23"/>
  <c r="AS96" i="23" s="1"/>
  <c r="AR94" i="23"/>
  <c r="AQ94" i="23"/>
  <c r="AS88" i="23"/>
  <c r="AS90" i="23" s="1"/>
  <c r="AR88" i="23"/>
  <c r="AQ88" i="23"/>
  <c r="AS85" i="23"/>
  <c r="AR85" i="23"/>
  <c r="AQ85" i="23"/>
  <c r="AS82" i="23"/>
  <c r="AR82" i="23"/>
  <c r="AQ82" i="23"/>
  <c r="AS79" i="23"/>
  <c r="AR79" i="23"/>
  <c r="AQ79" i="23"/>
  <c r="AS76" i="23"/>
  <c r="AS78" i="23" s="1"/>
  <c r="AR76" i="23"/>
  <c r="AQ76" i="23"/>
  <c r="AS73" i="23"/>
  <c r="AR73" i="23"/>
  <c r="AQ73" i="23"/>
  <c r="AS70" i="23"/>
  <c r="AR70" i="23"/>
  <c r="AQ70" i="23"/>
  <c r="AS67" i="23"/>
  <c r="AR67" i="23"/>
  <c r="AQ67" i="23"/>
  <c r="AS64" i="23"/>
  <c r="AS66" i="23" s="1"/>
  <c r="AR64" i="23"/>
  <c r="AQ64" i="23"/>
  <c r="AS61" i="23"/>
  <c r="AR61" i="23"/>
  <c r="AR63" i="23" s="1"/>
  <c r="AQ61" i="23"/>
  <c r="AS58" i="23"/>
  <c r="AR58" i="23"/>
  <c r="AQ58" i="23"/>
  <c r="AS55" i="23"/>
  <c r="AR55" i="23"/>
  <c r="AQ55" i="23"/>
  <c r="AS52" i="23"/>
  <c r="AR52" i="23"/>
  <c r="AQ52" i="23"/>
  <c r="AS49" i="23"/>
  <c r="AR49" i="23"/>
  <c r="AR51" i="23" s="1"/>
  <c r="AQ49" i="23"/>
  <c r="AS46" i="23"/>
  <c r="AR46" i="23"/>
  <c r="AQ46" i="23"/>
  <c r="AS43" i="23"/>
  <c r="AR43" i="23"/>
  <c r="AQ43" i="23"/>
  <c r="AS40" i="23"/>
  <c r="AR40" i="23"/>
  <c r="AQ40" i="23"/>
  <c r="AS37" i="23"/>
  <c r="AR37" i="23"/>
  <c r="AR39" i="23" s="1"/>
  <c r="AQ37" i="23"/>
  <c r="AS34" i="23"/>
  <c r="AR34" i="23"/>
  <c r="AQ34" i="23"/>
  <c r="AS31" i="23"/>
  <c r="AR31" i="23"/>
  <c r="AQ31" i="23"/>
  <c r="AS28" i="23"/>
  <c r="AR28" i="23"/>
  <c r="AQ28" i="23"/>
  <c r="AS25" i="23"/>
  <c r="AS27" i="23" s="1"/>
  <c r="AR25" i="23"/>
  <c r="AR27" i="23" s="1"/>
  <c r="AQ25" i="23"/>
  <c r="AS22" i="23"/>
  <c r="AR22" i="23"/>
  <c r="AQ22" i="23"/>
  <c r="AS19" i="23"/>
  <c r="AR19" i="23"/>
  <c r="AQ19" i="23"/>
  <c r="AS16" i="23"/>
  <c r="AR16" i="23"/>
  <c r="AQ16" i="23"/>
  <c r="AS13" i="23"/>
  <c r="AS15" i="23" s="1"/>
  <c r="AR13" i="23"/>
  <c r="AQ13" i="23"/>
  <c r="AQ15" i="23" s="1"/>
  <c r="AP8" i="23"/>
  <c r="AP96" i="23"/>
  <c r="AI104" i="23"/>
  <c r="AI100" i="23"/>
  <c r="AI97" i="23"/>
  <c r="AI94" i="23"/>
  <c r="AH94" i="23"/>
  <c r="AI88" i="23"/>
  <c r="AH88" i="23"/>
  <c r="AI85" i="23"/>
  <c r="AH85" i="23"/>
  <c r="AI82" i="23"/>
  <c r="AH82" i="23"/>
  <c r="AI79" i="23"/>
  <c r="AH79" i="23"/>
  <c r="AI76" i="23"/>
  <c r="AH76" i="23"/>
  <c r="AI73" i="23"/>
  <c r="AH73" i="23"/>
  <c r="AI70" i="23"/>
  <c r="AH70" i="23"/>
  <c r="AI67" i="23"/>
  <c r="AH67" i="23"/>
  <c r="AI64" i="23"/>
  <c r="AI66" i="23" s="1"/>
  <c r="AH64" i="23"/>
  <c r="AI61" i="23"/>
  <c r="AH61" i="23"/>
  <c r="AI58" i="23"/>
  <c r="AH58" i="23"/>
  <c r="AI55" i="23"/>
  <c r="AH55" i="23"/>
  <c r="AI52" i="23"/>
  <c r="AH52" i="23"/>
  <c r="AI49" i="23"/>
  <c r="AH49" i="23"/>
  <c r="AI46" i="23"/>
  <c r="AH46" i="23"/>
  <c r="AI43" i="23"/>
  <c r="AH43" i="23"/>
  <c r="AI40" i="23"/>
  <c r="AH40" i="23"/>
  <c r="AI37" i="23"/>
  <c r="AH37" i="23"/>
  <c r="AI34" i="23"/>
  <c r="AI36" i="23" s="1"/>
  <c r="AH34" i="23"/>
  <c r="AH36" i="23" s="1"/>
  <c r="AI31" i="23"/>
  <c r="AH31" i="23"/>
  <c r="AI28" i="23"/>
  <c r="AH28" i="23"/>
  <c r="AI25" i="23"/>
  <c r="AH25" i="23"/>
  <c r="AI22" i="23"/>
  <c r="AI24" i="23" s="1"/>
  <c r="AH22" i="23"/>
  <c r="AH24" i="23" s="1"/>
  <c r="AI19" i="23"/>
  <c r="AH19" i="23"/>
  <c r="AI16" i="23"/>
  <c r="AI18" i="23" s="1"/>
  <c r="AH16" i="23"/>
  <c r="AH18" i="23" s="1"/>
  <c r="AI13" i="23"/>
  <c r="AH13" i="23"/>
  <c r="AI10" i="23"/>
  <c r="AI12" i="23" s="1"/>
  <c r="AH10" i="23"/>
  <c r="AS10" i="23"/>
  <c r="AS12" i="23" s="1"/>
  <c r="AR10" i="23"/>
  <c r="AR12" i="23" s="1"/>
  <c r="AQ10" i="23"/>
  <c r="AQ12" i="23" s="1"/>
  <c r="AP10" i="23"/>
  <c r="AO10" i="23"/>
  <c r="AN10" i="23"/>
  <c r="AM10" i="23"/>
  <c r="AL10" i="23"/>
  <c r="AK10" i="23"/>
  <c r="AJ10" i="23"/>
  <c r="C3" i="25" s="1"/>
  <c r="AG104" i="23"/>
  <c r="AG100" i="23"/>
  <c r="AG97" i="23"/>
  <c r="AG94" i="23"/>
  <c r="AG88" i="23"/>
  <c r="AG85" i="23"/>
  <c r="AG82" i="23"/>
  <c r="AG79" i="23"/>
  <c r="AG76" i="23"/>
  <c r="AG73" i="23"/>
  <c r="AG70" i="23"/>
  <c r="AG67" i="23"/>
  <c r="AG64" i="23"/>
  <c r="AG61" i="23"/>
  <c r="AG58" i="23"/>
  <c r="AG55" i="23"/>
  <c r="AG52" i="23"/>
  <c r="AG49" i="23"/>
  <c r="AG46" i="23"/>
  <c r="AG43" i="23"/>
  <c r="AG40" i="23"/>
  <c r="AG37" i="23"/>
  <c r="AG34" i="23"/>
  <c r="AG31" i="23"/>
  <c r="AG28" i="23"/>
  <c r="AG25" i="23"/>
  <c r="AG22" i="23"/>
  <c r="AG19" i="23"/>
  <c r="AG16" i="23"/>
  <c r="AG13" i="23"/>
  <c r="AF106" i="23"/>
  <c r="AE106" i="23"/>
  <c r="AD106" i="23"/>
  <c r="AC106" i="23"/>
  <c r="AB106" i="23"/>
  <c r="AA106" i="23"/>
  <c r="Z106" i="23"/>
  <c r="Y106" i="23"/>
  <c r="X106" i="23"/>
  <c r="AF102" i="23"/>
  <c r="AE102" i="23"/>
  <c r="AD102" i="23"/>
  <c r="AC102" i="23"/>
  <c r="AB102" i="23"/>
  <c r="AA102" i="23"/>
  <c r="Z102" i="23"/>
  <c r="Y102" i="23"/>
  <c r="AF99" i="23"/>
  <c r="AE99" i="23"/>
  <c r="AD99" i="23"/>
  <c r="AC99" i="23"/>
  <c r="AB99" i="23"/>
  <c r="AA99" i="23"/>
  <c r="Z99" i="23"/>
  <c r="Y99" i="23"/>
  <c r="AF87" i="23"/>
  <c r="AE87" i="23"/>
  <c r="AD87" i="23"/>
  <c r="AC87" i="23"/>
  <c r="AB87" i="23"/>
  <c r="AA87" i="23"/>
  <c r="Z87" i="23"/>
  <c r="Y87" i="23"/>
  <c r="AF84" i="23"/>
  <c r="AE84" i="23"/>
  <c r="AD84" i="23"/>
  <c r="AC84" i="23"/>
  <c r="AB84" i="23"/>
  <c r="AA84" i="23"/>
  <c r="Z84" i="23"/>
  <c r="Y84" i="23"/>
  <c r="AF81" i="23"/>
  <c r="AE81" i="23"/>
  <c r="AD81" i="23"/>
  <c r="AC81" i="23"/>
  <c r="AB81" i="23"/>
  <c r="AA81" i="23"/>
  <c r="Z81" i="23"/>
  <c r="Y81" i="23"/>
  <c r="AF78" i="23"/>
  <c r="AE78" i="23"/>
  <c r="AD78" i="23"/>
  <c r="AC78" i="23"/>
  <c r="AB78" i="23"/>
  <c r="AA78" i="23"/>
  <c r="Z78" i="23"/>
  <c r="Y78" i="23"/>
  <c r="AF75" i="23"/>
  <c r="AE75" i="23"/>
  <c r="AD75" i="23"/>
  <c r="AC75" i="23"/>
  <c r="AB75" i="23"/>
  <c r="AA75" i="23"/>
  <c r="Z75" i="23"/>
  <c r="Y75" i="23"/>
  <c r="X75" i="23"/>
  <c r="AF72" i="23"/>
  <c r="AF69" i="23"/>
  <c r="AE69" i="23"/>
  <c r="AD69" i="23"/>
  <c r="AC69" i="23"/>
  <c r="AB69" i="23"/>
  <c r="AA69" i="23"/>
  <c r="Z69" i="23"/>
  <c r="Y69" i="23"/>
  <c r="AF66" i="23"/>
  <c r="AE66" i="23"/>
  <c r="AD66" i="23"/>
  <c r="AC66" i="23"/>
  <c r="AB66" i="23"/>
  <c r="AA66" i="23"/>
  <c r="Z66" i="23"/>
  <c r="Y66" i="23"/>
  <c r="AF63" i="23"/>
  <c r="AE63" i="23"/>
  <c r="AD63" i="23"/>
  <c r="AC63" i="23"/>
  <c r="AB63" i="23"/>
  <c r="AA63" i="23"/>
  <c r="Z63" i="23"/>
  <c r="Y63" i="23"/>
  <c r="AF60" i="23"/>
  <c r="AE60" i="23"/>
  <c r="AD60" i="23"/>
  <c r="AC60" i="23"/>
  <c r="AB60" i="23"/>
  <c r="AA60" i="23"/>
  <c r="Z60" i="23"/>
  <c r="Y60" i="23"/>
  <c r="AF57" i="23"/>
  <c r="AE57" i="23"/>
  <c r="AD57" i="23"/>
  <c r="AC57" i="23"/>
  <c r="AB57" i="23"/>
  <c r="AA57" i="23"/>
  <c r="Z57" i="23"/>
  <c r="Y57" i="23"/>
  <c r="AF54" i="23"/>
  <c r="AE54" i="23"/>
  <c r="AD54" i="23"/>
  <c r="AC54" i="23"/>
  <c r="AB54" i="23"/>
  <c r="AA54" i="23"/>
  <c r="Z54" i="23"/>
  <c r="Y54" i="23"/>
  <c r="AF51" i="23"/>
  <c r="AE51" i="23"/>
  <c r="AD51" i="23"/>
  <c r="AC51" i="23"/>
  <c r="AB51" i="23"/>
  <c r="AA51" i="23"/>
  <c r="Z51" i="23"/>
  <c r="Y51" i="23"/>
  <c r="AF48" i="23"/>
  <c r="AE48" i="23"/>
  <c r="AD48" i="23"/>
  <c r="AC48" i="23"/>
  <c r="AB48" i="23"/>
  <c r="AA48" i="23"/>
  <c r="Z48" i="23"/>
  <c r="Y48" i="23"/>
  <c r="AF45" i="23"/>
  <c r="AE45" i="23"/>
  <c r="AD45" i="23"/>
  <c r="AC45" i="23"/>
  <c r="AB45" i="23"/>
  <c r="AA45" i="23"/>
  <c r="Z45" i="23"/>
  <c r="Y45" i="23"/>
  <c r="AF42" i="23"/>
  <c r="AE42" i="23"/>
  <c r="AD42" i="23"/>
  <c r="AC42" i="23"/>
  <c r="AB42" i="23"/>
  <c r="AA42" i="23"/>
  <c r="Z42" i="23"/>
  <c r="Y42" i="23"/>
  <c r="X39" i="23"/>
  <c r="AF36" i="23"/>
  <c r="AE36" i="23"/>
  <c r="AD36" i="23"/>
  <c r="AC36" i="23"/>
  <c r="AB36" i="23"/>
  <c r="AA36" i="23"/>
  <c r="AF33" i="23"/>
  <c r="AE33" i="23"/>
  <c r="AD33" i="23"/>
  <c r="AC33" i="23"/>
  <c r="AB33" i="23"/>
  <c r="AA33" i="23"/>
  <c r="Z33" i="23"/>
  <c r="Y33" i="23"/>
  <c r="AF30" i="23"/>
  <c r="AE30" i="23"/>
  <c r="AD30" i="23"/>
  <c r="AC30" i="23"/>
  <c r="AB30" i="23"/>
  <c r="AA30" i="23"/>
  <c r="Z30" i="23"/>
  <c r="Y30" i="23"/>
  <c r="X30" i="23"/>
  <c r="W30" i="23"/>
  <c r="AF27" i="23"/>
  <c r="AE27" i="23"/>
  <c r="AD27" i="23"/>
  <c r="AC27" i="23"/>
  <c r="AB27" i="23"/>
  <c r="AA27" i="23"/>
  <c r="Z27" i="23"/>
  <c r="Y27" i="23"/>
  <c r="AF24" i="23"/>
  <c r="AE24" i="23"/>
  <c r="AD24" i="23"/>
  <c r="AC24" i="23"/>
  <c r="AB24" i="23"/>
  <c r="AA24" i="23"/>
  <c r="Z24" i="23"/>
  <c r="Y24" i="23"/>
  <c r="AF21" i="23"/>
  <c r="AE21" i="23"/>
  <c r="AD21" i="23"/>
  <c r="AC21" i="23"/>
  <c r="AB21" i="23"/>
  <c r="AA21" i="23"/>
  <c r="Z21" i="23"/>
  <c r="Y21" i="23"/>
  <c r="AF18" i="23"/>
  <c r="AE18" i="23"/>
  <c r="AD18" i="23"/>
  <c r="AC18" i="23"/>
  <c r="AB18" i="23"/>
  <c r="AA18" i="23"/>
  <c r="Z18" i="23"/>
  <c r="Y18" i="23"/>
  <c r="AF15" i="23"/>
  <c r="AE15" i="23"/>
  <c r="AD15" i="23"/>
  <c r="AC15" i="23"/>
  <c r="AB15" i="23"/>
  <c r="AA15" i="23"/>
  <c r="Z15" i="23"/>
  <c r="Y15" i="23"/>
  <c r="AF12" i="23"/>
  <c r="AE12" i="23"/>
  <c r="AD12" i="23"/>
  <c r="AC12" i="23"/>
  <c r="AA12" i="23"/>
  <c r="Z12" i="23"/>
  <c r="Y12" i="23"/>
  <c r="U93" i="23"/>
  <c r="AF90" i="23"/>
  <c r="AE90" i="23"/>
  <c r="AD90" i="23"/>
  <c r="AC90" i="23"/>
  <c r="AB90" i="23"/>
  <c r="AA90" i="23"/>
  <c r="Z90" i="23"/>
  <c r="Y90" i="23"/>
  <c r="X84" i="23"/>
  <c r="W84" i="23"/>
  <c r="V84" i="23"/>
  <c r="U84" i="23"/>
  <c r="W81" i="23"/>
  <c r="V81" i="23"/>
  <c r="U81" i="23"/>
  <c r="X78" i="23"/>
  <c r="W78" i="23"/>
  <c r="V78" i="23"/>
  <c r="U78" i="23"/>
  <c r="W75" i="23"/>
  <c r="V75" i="23"/>
  <c r="U75" i="23"/>
  <c r="X72" i="23"/>
  <c r="W72" i="23"/>
  <c r="V72" i="23"/>
  <c r="U72" i="23"/>
  <c r="W106" i="23"/>
  <c r="V106" i="23"/>
  <c r="U106" i="23"/>
  <c r="X102" i="23"/>
  <c r="W102" i="23"/>
  <c r="V102" i="23"/>
  <c r="U102" i="23"/>
  <c r="X99" i="23"/>
  <c r="W99" i="23"/>
  <c r="V99" i="23"/>
  <c r="U99" i="23"/>
  <c r="U96" i="23"/>
  <c r="X90" i="23"/>
  <c r="W90" i="23"/>
  <c r="V90" i="23"/>
  <c r="U90" i="23"/>
  <c r="X87" i="23"/>
  <c r="W87" i="23"/>
  <c r="V87" i="23"/>
  <c r="U87" i="23"/>
  <c r="X69" i="23"/>
  <c r="W69" i="23"/>
  <c r="V69" i="23"/>
  <c r="U69" i="23"/>
  <c r="X66" i="23"/>
  <c r="W66" i="23"/>
  <c r="V66" i="23"/>
  <c r="U66" i="23"/>
  <c r="X63" i="23"/>
  <c r="W63" i="23"/>
  <c r="V63" i="23"/>
  <c r="U63" i="23"/>
  <c r="X60" i="23"/>
  <c r="W60" i="23"/>
  <c r="V60" i="23"/>
  <c r="U60" i="23"/>
  <c r="X57" i="23"/>
  <c r="W57" i="23"/>
  <c r="V57" i="23"/>
  <c r="U57" i="23"/>
  <c r="X54" i="23"/>
  <c r="W54" i="23"/>
  <c r="V54" i="23"/>
  <c r="U54" i="23"/>
  <c r="X51" i="23"/>
  <c r="W51" i="23"/>
  <c r="V51" i="23"/>
  <c r="U51" i="23"/>
  <c r="X48" i="23"/>
  <c r="W48" i="23"/>
  <c r="V48" i="23"/>
  <c r="U48" i="23"/>
  <c r="X45" i="23"/>
  <c r="W45" i="23"/>
  <c r="V45" i="23"/>
  <c r="U45" i="23"/>
  <c r="X42" i="23"/>
  <c r="W42" i="23"/>
  <c r="V42" i="23"/>
  <c r="U42" i="23"/>
  <c r="W39" i="23"/>
  <c r="V39" i="23"/>
  <c r="U39" i="23"/>
  <c r="X33" i="23"/>
  <c r="W33" i="23"/>
  <c r="V33" i="23"/>
  <c r="U33" i="23"/>
  <c r="X27" i="23"/>
  <c r="W27" i="23"/>
  <c r="V27" i="23"/>
  <c r="U27" i="23"/>
  <c r="X24" i="23"/>
  <c r="W24" i="23"/>
  <c r="V24" i="23"/>
  <c r="U24" i="23"/>
  <c r="X21" i="23"/>
  <c r="W21" i="23"/>
  <c r="V21" i="23"/>
  <c r="U21" i="23"/>
  <c r="X18" i="23"/>
  <c r="W18" i="23"/>
  <c r="V18" i="23"/>
  <c r="U18" i="23"/>
  <c r="X15" i="23"/>
  <c r="W15" i="23"/>
  <c r="V15" i="23"/>
  <c r="U15" i="23"/>
  <c r="X12" i="23"/>
  <c r="W12" i="23"/>
  <c r="V12" i="23"/>
  <c r="U12" i="23"/>
  <c r="AP112" i="23"/>
  <c r="AP104" i="23"/>
  <c r="AP110" i="23"/>
  <c r="AP111" i="23"/>
  <c r="AG10" i="23"/>
  <c r="AJ34" i="23"/>
  <c r="AJ31" i="23"/>
  <c r="AJ28" i="23"/>
  <c r="AJ43" i="23"/>
  <c r="AP123" i="23"/>
  <c r="AL113" i="23"/>
  <c r="AC9" i="24"/>
  <c r="AC8" i="24"/>
  <c r="AC7" i="24"/>
  <c r="AC5" i="24"/>
  <c r="AJ115" i="23"/>
  <c r="AJ114" i="23"/>
  <c r="AI113" i="23"/>
  <c r="G10" i="25"/>
  <c r="AJ97" i="23"/>
  <c r="D25" i="25"/>
  <c r="C25" i="25"/>
  <c r="D24" i="25"/>
  <c r="C24" i="25"/>
  <c r="D23" i="25"/>
  <c r="C23" i="25"/>
  <c r="C22" i="25"/>
  <c r="D21" i="25"/>
  <c r="C21" i="25"/>
  <c r="D18" i="25"/>
  <c r="C18" i="25"/>
  <c r="G16" i="25"/>
  <c r="E16" i="25"/>
  <c r="C16" i="25"/>
  <c r="B16" i="25"/>
  <c r="B15" i="25"/>
  <c r="B14" i="25"/>
  <c r="B13" i="25"/>
  <c r="B12" i="25"/>
  <c r="B11" i="25"/>
  <c r="B10" i="25"/>
  <c r="B9" i="25"/>
  <c r="B8" i="25"/>
  <c r="B7" i="25"/>
  <c r="B6" i="25"/>
  <c r="B5" i="25"/>
  <c r="B4" i="25"/>
  <c r="B3" i="25"/>
  <c r="D2" i="25"/>
  <c r="F2" i="25" s="1"/>
  <c r="H2" i="25" s="1"/>
  <c r="C2" i="25"/>
  <c r="E2" i="25" s="1"/>
  <c r="G2" i="25" s="1"/>
  <c r="AN143" i="21"/>
  <c r="AW142" i="21"/>
  <c r="AV142" i="21"/>
  <c r="AU142" i="21"/>
  <c r="AT142" i="21"/>
  <c r="AS142" i="21"/>
  <c r="AR142" i="21"/>
  <c r="AQ142" i="21"/>
  <c r="AP142" i="21"/>
  <c r="AO142" i="21"/>
  <c r="AN142" i="21"/>
  <c r="AN138" i="21"/>
  <c r="AN124" i="21"/>
  <c r="P124" i="21"/>
  <c r="AN123" i="21"/>
  <c r="AN122" i="21"/>
  <c r="AN119" i="21"/>
  <c r="AN118" i="21"/>
  <c r="AM118" i="21"/>
  <c r="I112" i="21"/>
  <c r="AN111" i="21"/>
  <c r="AN108" i="21"/>
  <c r="AN107" i="21"/>
  <c r="AM107" i="21"/>
  <c r="U107" i="21"/>
  <c r="AN105" i="21"/>
  <c r="AN104" i="21"/>
  <c r="AM104" i="21"/>
  <c r="U104" i="21"/>
  <c r="AN102" i="21"/>
  <c r="AN101" i="21"/>
  <c r="AM101" i="21"/>
  <c r="U101" i="21"/>
  <c r="AN98" i="21"/>
  <c r="AN97" i="21"/>
  <c r="U97" i="21"/>
  <c r="AC95" i="21"/>
  <c r="AB95" i="21"/>
  <c r="AA95" i="21"/>
  <c r="AN94" i="21"/>
  <c r="AN93" i="21"/>
  <c r="AN95" i="21"/>
  <c r="AM93" i="21"/>
  <c r="AC92" i="21"/>
  <c r="AB92" i="21"/>
  <c r="AA92" i="21"/>
  <c r="AN91" i="21"/>
  <c r="AN90" i="21"/>
  <c r="AM90" i="21"/>
  <c r="AC89" i="21"/>
  <c r="AB89" i="21"/>
  <c r="AA89" i="21"/>
  <c r="AN88" i="21"/>
  <c r="AN87" i="21"/>
  <c r="AM87" i="21"/>
  <c r="T87" i="21"/>
  <c r="S87" i="21"/>
  <c r="R87" i="21"/>
  <c r="Q87" i="21"/>
  <c r="AC86" i="21"/>
  <c r="AB86" i="21"/>
  <c r="AA86" i="21"/>
  <c r="AN85" i="21"/>
  <c r="AN84" i="21"/>
  <c r="AM84" i="21"/>
  <c r="AB83" i="21"/>
  <c r="AA83" i="21"/>
  <c r="AN82" i="21"/>
  <c r="AN83" i="21"/>
  <c r="AN81" i="21"/>
  <c r="AM81" i="21"/>
  <c r="AC80" i="21"/>
  <c r="AB80" i="21"/>
  <c r="AA80" i="21"/>
  <c r="AN79" i="21"/>
  <c r="AN78" i="21"/>
  <c r="AM78" i="21"/>
  <c r="P78" i="21"/>
  <c r="AB76" i="21"/>
  <c r="AA76" i="21"/>
  <c r="AN75" i="21"/>
  <c r="AN74" i="21"/>
  <c r="AM74" i="21"/>
  <c r="AN72" i="21"/>
  <c r="AN71" i="21"/>
  <c r="AM71" i="21"/>
  <c r="AN69" i="21"/>
  <c r="AN68" i="21"/>
  <c r="AM68" i="21"/>
  <c r="T68" i="21"/>
  <c r="S68" i="21"/>
  <c r="R68" i="21"/>
  <c r="Q68" i="21"/>
  <c r="AB67" i="21"/>
  <c r="AA67" i="21"/>
  <c r="AN66" i="21"/>
  <c r="AN65" i="21"/>
  <c r="AM65" i="21"/>
  <c r="AN63" i="21"/>
  <c r="AN62" i="21"/>
  <c r="AM62" i="21"/>
  <c r="AN60" i="21"/>
  <c r="AN59" i="21"/>
  <c r="AM59" i="21"/>
  <c r="T59" i="21"/>
  <c r="S59" i="21"/>
  <c r="R59" i="21"/>
  <c r="Q59" i="21"/>
  <c r="AL57" i="21"/>
  <c r="AB57" i="21"/>
  <c r="AA57" i="21"/>
  <c r="AN56" i="21"/>
  <c r="AN55" i="21"/>
  <c r="AM55" i="21"/>
  <c r="AN53" i="21"/>
  <c r="AN52" i="21"/>
  <c r="AM52" i="21"/>
  <c r="AN50" i="21"/>
  <c r="AN49" i="21"/>
  <c r="AM49" i="21"/>
  <c r="AB48" i="21"/>
  <c r="AA48" i="21"/>
  <c r="AN47" i="21"/>
  <c r="AN46" i="21"/>
  <c r="AM46" i="21"/>
  <c r="AB45" i="21"/>
  <c r="AA45" i="21"/>
  <c r="AN44" i="21"/>
  <c r="AN43" i="21"/>
  <c r="AM43" i="21"/>
  <c r="AN41" i="21"/>
  <c r="AB40" i="21"/>
  <c r="AM40" i="21"/>
  <c r="AB39" i="21"/>
  <c r="AA39" i="21"/>
  <c r="AN38" i="21"/>
  <c r="AN37" i="21"/>
  <c r="AM37" i="21"/>
  <c r="AN35" i="21"/>
  <c r="AN34" i="21"/>
  <c r="AN36" i="21"/>
  <c r="AM34" i="21"/>
  <c r="AN32" i="21"/>
  <c r="AN31" i="21"/>
  <c r="AM31" i="21"/>
  <c r="P31" i="21"/>
  <c r="AN29" i="21"/>
  <c r="AN28" i="21"/>
  <c r="AM28" i="21"/>
  <c r="AL27" i="21"/>
  <c r="AN26" i="21"/>
  <c r="AN27" i="21"/>
  <c r="AN25" i="21"/>
  <c r="AM25" i="21"/>
  <c r="AN23" i="21"/>
  <c r="AN22" i="21"/>
  <c r="AM22" i="21"/>
  <c r="AL20" i="21"/>
  <c r="AN19" i="21"/>
  <c r="AN18" i="21"/>
  <c r="AM18" i="21"/>
  <c r="AN16" i="21"/>
  <c r="AN15" i="21"/>
  <c r="AM15" i="21"/>
  <c r="AY14" i="21"/>
  <c r="AA14" i="21"/>
  <c r="AN13" i="21"/>
  <c r="AN12" i="21"/>
  <c r="AM12" i="21"/>
  <c r="P12" i="21"/>
  <c r="AO8" i="21"/>
  <c r="AO53" i="21"/>
  <c r="AN76" i="21"/>
  <c r="AN99" i="21"/>
  <c r="AN89" i="21"/>
  <c r="AO43" i="21"/>
  <c r="AO84" i="21"/>
  <c r="AO79" i="21"/>
  <c r="AO50" i="21"/>
  <c r="AO18" i="21"/>
  <c r="AO46" i="21"/>
  <c r="O72" i="23"/>
  <c r="O71" i="23"/>
  <c r="O70" i="23"/>
  <c r="O69" i="23"/>
  <c r="O68" i="23"/>
  <c r="O67" i="23"/>
  <c r="N72" i="23"/>
  <c r="N71" i="23"/>
  <c r="N70" i="23"/>
  <c r="N69" i="23"/>
  <c r="N68" i="23"/>
  <c r="N67" i="23"/>
  <c r="M72" i="23"/>
  <c r="M71" i="23"/>
  <c r="M70" i="23"/>
  <c r="M69" i="23"/>
  <c r="M68" i="23"/>
  <c r="M67" i="23"/>
  <c r="L72" i="23"/>
  <c r="L71" i="23"/>
  <c r="L70" i="23"/>
  <c r="L69" i="23"/>
  <c r="L68" i="23"/>
  <c r="L67" i="23"/>
  <c r="C2" i="24"/>
  <c r="E2" i="24" s="1"/>
  <c r="G2" i="24" s="1"/>
  <c r="B2" i="24"/>
  <c r="D2" i="24" s="1"/>
  <c r="F2" i="24" s="1"/>
  <c r="A17" i="24"/>
  <c r="A16" i="24"/>
  <c r="A14" i="24"/>
  <c r="A15" i="24"/>
  <c r="A13" i="24"/>
  <c r="A12" i="24"/>
  <c r="A11" i="24"/>
  <c r="A10" i="24"/>
  <c r="A9" i="24"/>
  <c r="A8" i="24"/>
  <c r="A7" i="24"/>
  <c r="A5" i="24"/>
  <c r="A4" i="24"/>
  <c r="D15" i="25"/>
  <c r="AJ91" i="23"/>
  <c r="AJ100" i="23"/>
  <c r="AJ94" i="23"/>
  <c r="AJ88" i="23"/>
  <c r="AJ85" i="23"/>
  <c r="AJ82" i="23"/>
  <c r="C11" i="25" s="1"/>
  <c r="F10" i="25"/>
  <c r="E10" i="25"/>
  <c r="D10" i="25"/>
  <c r="AJ79" i="23"/>
  <c r="AJ76" i="23"/>
  <c r="AJ73" i="23"/>
  <c r="AJ70" i="23"/>
  <c r="AJ67" i="23"/>
  <c r="AJ64" i="23"/>
  <c r="C8" i="25" s="1"/>
  <c r="AJ61" i="23"/>
  <c r="AJ58" i="23"/>
  <c r="AJ55" i="23"/>
  <c r="AJ52" i="23"/>
  <c r="AJ49" i="23"/>
  <c r="E6" i="25" s="1"/>
  <c r="AJ40" i="23"/>
  <c r="AJ25" i="23"/>
  <c r="AJ22" i="23"/>
  <c r="AJ19" i="23"/>
  <c r="AJ16" i="23"/>
  <c r="AJ13" i="23"/>
  <c r="AK114" i="23"/>
  <c r="AK115" i="23"/>
  <c r="AK97" i="23"/>
  <c r="AK76" i="23"/>
  <c r="AK40" i="23"/>
  <c r="AK67" i="23"/>
  <c r="AK22" i="23"/>
  <c r="AK85" i="23"/>
  <c r="AK58" i="23"/>
  <c r="AK13" i="23"/>
  <c r="AK49" i="23"/>
  <c r="AK94" i="23"/>
  <c r="AK55" i="23"/>
  <c r="AK25" i="23"/>
  <c r="AK82" i="23"/>
  <c r="AK70" i="23"/>
  <c r="AK100" i="23"/>
  <c r="AK79" i="23"/>
  <c r="AK19" i="23"/>
  <c r="AK88" i="23"/>
  <c r="AK64" i="23"/>
  <c r="AK43" i="23"/>
  <c r="AK61" i="23"/>
  <c r="AK73" i="23"/>
  <c r="AK52" i="23"/>
  <c r="AK16" i="23"/>
  <c r="AK91" i="23"/>
  <c r="AK46" i="23"/>
  <c r="E4" i="25"/>
  <c r="AN14" i="21"/>
  <c r="AN20" i="21"/>
  <c r="AO41" i="21"/>
  <c r="AO22" i="21"/>
  <c r="AO65" i="21"/>
  <c r="AO81" i="21"/>
  <c r="AO88" i="21"/>
  <c r="AO29" i="21"/>
  <c r="AN51" i="21"/>
  <c r="AN61" i="21"/>
  <c r="AO60" i="21"/>
  <c r="AO38" i="21"/>
  <c r="AO35" i="21"/>
  <c r="AO66" i="21"/>
  <c r="AO102" i="21"/>
  <c r="AO90" i="21"/>
  <c r="AO28" i="21"/>
  <c r="AO52" i="21"/>
  <c r="AO54" i="21"/>
  <c r="AO37" i="21"/>
  <c r="AO56" i="21"/>
  <c r="AO93" i="21"/>
  <c r="AO124" i="21"/>
  <c r="AO101" i="21"/>
  <c r="AO15" i="21"/>
  <c r="AO32" i="21"/>
  <c r="AO34" i="21"/>
  <c r="AO59" i="21"/>
  <c r="AO98" i="21"/>
  <c r="AO105" i="21"/>
  <c r="AO104" i="21"/>
  <c r="AO106" i="21"/>
  <c r="AO31" i="21"/>
  <c r="AO26" i="21"/>
  <c r="AO75" i="21"/>
  <c r="AO85" i="21"/>
  <c r="AO86" i="21"/>
  <c r="AO118" i="21"/>
  <c r="AO107" i="21"/>
  <c r="AO12" i="21"/>
  <c r="AO19" i="21"/>
  <c r="AO20" i="21"/>
  <c r="AO78" i="21"/>
  <c r="AO87" i="21"/>
  <c r="AO123" i="21"/>
  <c r="AO119" i="21"/>
  <c r="AO82" i="21"/>
  <c r="AP8" i="21"/>
  <c r="AP47" i="21"/>
  <c r="AO91" i="21"/>
  <c r="AO74" i="21"/>
  <c r="AO143" i="21"/>
  <c r="AO122" i="21"/>
  <c r="AN24" i="21"/>
  <c r="AP34" i="21"/>
  <c r="AP63" i="21"/>
  <c r="AP90" i="21"/>
  <c r="AN30" i="21"/>
  <c r="AP53" i="21"/>
  <c r="AP66" i="21"/>
  <c r="AO103" i="21"/>
  <c r="AN45" i="21"/>
  <c r="AN92" i="21"/>
  <c r="AN103" i="21"/>
  <c r="AK31" i="23"/>
  <c r="AK34" i="23"/>
  <c r="AK36" i="23" s="1"/>
  <c r="AK28" i="23"/>
  <c r="AN144" i="21"/>
  <c r="AN73" i="21"/>
  <c r="AN106" i="21"/>
  <c r="AO89" i="21"/>
  <c r="AN70" i="21"/>
  <c r="AN33" i="21"/>
  <c r="AJ46" i="23"/>
  <c r="AN57" i="21"/>
  <c r="AN67" i="21"/>
  <c r="AN86" i="21"/>
  <c r="AN109" i="21"/>
  <c r="AO36" i="21"/>
  <c r="AO92" i="21"/>
  <c r="AN17" i="21"/>
  <c r="AN39" i="21"/>
  <c r="AP18" i="21"/>
  <c r="AP85" i="21"/>
  <c r="AP82" i="21"/>
  <c r="AP102" i="21"/>
  <c r="AP108" i="21"/>
  <c r="AO80" i="21"/>
  <c r="AO72" i="21"/>
  <c r="AO25" i="21"/>
  <c r="AO27" i="21"/>
  <c r="AO44" i="21"/>
  <c r="AO45" i="21"/>
  <c r="AO55" i="21"/>
  <c r="AO63" i="21"/>
  <c r="AO108" i="21"/>
  <c r="AO109" i="21"/>
  <c r="AO94" i="21"/>
  <c r="AO95" i="21"/>
  <c r="AO68" i="21"/>
  <c r="AP35" i="21"/>
  <c r="AP22" i="21"/>
  <c r="AP19" i="21"/>
  <c r="AP25" i="21"/>
  <c r="AP84" i="21"/>
  <c r="AP111" i="21"/>
  <c r="AO71" i="21"/>
  <c r="AO47" i="21"/>
  <c r="AO48" i="21"/>
  <c r="AO23" i="21"/>
  <c r="AO24" i="21"/>
  <c r="AO49" i="21"/>
  <c r="AO51" i="21"/>
  <c r="AO62" i="21"/>
  <c r="AO69" i="21"/>
  <c r="AO111" i="21"/>
  <c r="AO97" i="21"/>
  <c r="AO99" i="21"/>
  <c r="AN48" i="21"/>
  <c r="AN54" i="21"/>
  <c r="AN64" i="21"/>
  <c r="AN80" i="21"/>
  <c r="AN120" i="21"/>
  <c r="AO144" i="21"/>
  <c r="AO57" i="21"/>
  <c r="AO16" i="21"/>
  <c r="AO17" i="21"/>
  <c r="AN40" i="21"/>
  <c r="AN42" i="21"/>
  <c r="AP40" i="21"/>
  <c r="AO40" i="21"/>
  <c r="AO42" i="21"/>
  <c r="AO13" i="21"/>
  <c r="AO14" i="21"/>
  <c r="C10" i="25"/>
  <c r="H10" i="25"/>
  <c r="AG106" i="23"/>
  <c r="D12" i="25"/>
  <c r="D27" i="25"/>
  <c r="AP38" i="21"/>
  <c r="AP52" i="21"/>
  <c r="AP75" i="21"/>
  <c r="AP28" i="21"/>
  <c r="AP119" i="21"/>
  <c r="AP104" i="21"/>
  <c r="AP13" i="21"/>
  <c r="AO76" i="21"/>
  <c r="AO83" i="21"/>
  <c r="AP143" i="21"/>
  <c r="AP144" i="21"/>
  <c r="AP67" i="21"/>
  <c r="AP16" i="21"/>
  <c r="AP118" i="21"/>
  <c r="AP97" i="21"/>
  <c r="AP43" i="21"/>
  <c r="AP88" i="21"/>
  <c r="AP65" i="21"/>
  <c r="AP98" i="21"/>
  <c r="AP59" i="21"/>
  <c r="AO39" i="21"/>
  <c r="AO64" i="21"/>
  <c r="AP87" i="21"/>
  <c r="AP89" i="21"/>
  <c r="AP122" i="21"/>
  <c r="AP32" i="21"/>
  <c r="AP71" i="21"/>
  <c r="AP55" i="21"/>
  <c r="AO30" i="21"/>
  <c r="AO70" i="21"/>
  <c r="AO33" i="21"/>
  <c r="AP39" i="21"/>
  <c r="AO67" i="21"/>
  <c r="AP124" i="21"/>
  <c r="AP101" i="21"/>
  <c r="AP103" i="21"/>
  <c r="AP68" i="21"/>
  <c r="AP23" i="21"/>
  <c r="AP24" i="21"/>
  <c r="AP50" i="21"/>
  <c r="AP37" i="21"/>
  <c r="AP94" i="21"/>
  <c r="AP60" i="21"/>
  <c r="AP61" i="21"/>
  <c r="AP56" i="21"/>
  <c r="AP12" i="21"/>
  <c r="AP69" i="21"/>
  <c r="AP105" i="21"/>
  <c r="AP106" i="21"/>
  <c r="AP79" i="21"/>
  <c r="AP29" i="21"/>
  <c r="AP30" i="21"/>
  <c r="AP49" i="21"/>
  <c r="AP51" i="21"/>
  <c r="AP72" i="21"/>
  <c r="AP73" i="21"/>
  <c r="AP46" i="21"/>
  <c r="AP48" i="21"/>
  <c r="AP44" i="21"/>
  <c r="AP26" i="21"/>
  <c r="AP27" i="21"/>
  <c r="AP107" i="21"/>
  <c r="AP109" i="21"/>
  <c r="AP123" i="21"/>
  <c r="AP31" i="21"/>
  <c r="AP33" i="21"/>
  <c r="AP41" i="21"/>
  <c r="AP42" i="21"/>
  <c r="AQ8" i="21"/>
  <c r="AP93" i="21"/>
  <c r="AP91" i="21"/>
  <c r="AP92" i="21"/>
  <c r="AP78" i="21"/>
  <c r="AP80" i="21"/>
  <c r="AP81" i="21"/>
  <c r="AP83" i="21"/>
  <c r="AP62" i="21"/>
  <c r="AP64" i="21"/>
  <c r="AP15" i="21"/>
  <c r="AP17" i="21"/>
  <c r="AP74" i="21"/>
  <c r="AP76" i="21"/>
  <c r="AO120" i="21"/>
  <c r="AO61" i="21"/>
  <c r="AP36" i="21"/>
  <c r="AP54" i="21"/>
  <c r="AL31" i="23"/>
  <c r="AL34" i="23"/>
  <c r="AL28" i="23"/>
  <c r="AL82" i="23"/>
  <c r="AL16" i="23"/>
  <c r="AL43" i="23"/>
  <c r="AL13" i="23"/>
  <c r="AL76" i="23"/>
  <c r="AL40" i="23"/>
  <c r="AL49" i="23"/>
  <c r="AL91" i="23"/>
  <c r="AL58" i="23"/>
  <c r="AL22" i="23"/>
  <c r="AL97" i="23"/>
  <c r="AL55" i="23"/>
  <c r="AL88" i="23"/>
  <c r="AL100" i="23"/>
  <c r="AL94" i="23"/>
  <c r="AL114" i="23"/>
  <c r="AL61" i="23"/>
  <c r="AK113" i="23"/>
  <c r="AL73" i="23"/>
  <c r="AL52" i="23"/>
  <c r="AL115" i="23"/>
  <c r="AL25" i="23"/>
  <c r="AL85" i="23"/>
  <c r="AL64" i="23"/>
  <c r="AL67" i="23"/>
  <c r="AL79" i="23"/>
  <c r="AL19" i="23"/>
  <c r="AL70" i="23"/>
  <c r="AP86" i="21"/>
  <c r="AL46" i="23"/>
  <c r="AP20" i="21"/>
  <c r="AO73" i="21"/>
  <c r="AP99" i="21"/>
  <c r="AP120" i="21"/>
  <c r="AP45" i="21"/>
  <c r="AP14" i="21"/>
  <c r="AP95" i="21"/>
  <c r="AP57" i="21"/>
  <c r="AP70" i="21"/>
  <c r="AQ91" i="21"/>
  <c r="AQ124" i="21"/>
  <c r="AQ72" i="21"/>
  <c r="AQ49" i="21"/>
  <c r="AQ51" i="21"/>
  <c r="AQ32" i="21"/>
  <c r="AQ41" i="21"/>
  <c r="AQ105" i="21"/>
  <c r="AQ22" i="21"/>
  <c r="AQ75" i="21"/>
  <c r="AQ94" i="21"/>
  <c r="AQ68" i="21"/>
  <c r="AQ25" i="21"/>
  <c r="AQ98" i="21"/>
  <c r="AQ65" i="21"/>
  <c r="AQ67" i="21"/>
  <c r="AQ74" i="21"/>
  <c r="AQ31" i="21"/>
  <c r="AQ123" i="21"/>
  <c r="AQ101" i="21"/>
  <c r="AQ40" i="21"/>
  <c r="AQ38" i="21"/>
  <c r="AQ16" i="21"/>
  <c r="AQ79" i="21"/>
  <c r="AQ19" i="21"/>
  <c r="AQ66" i="21"/>
  <c r="AQ37" i="21"/>
  <c r="AQ85" i="21"/>
  <c r="AQ34" i="21"/>
  <c r="AQ108" i="21"/>
  <c r="AQ56" i="21"/>
  <c r="AQ111" i="21"/>
  <c r="AR8" i="21"/>
  <c r="AQ119" i="21"/>
  <c r="AQ97" i="21"/>
  <c r="AQ18" i="21"/>
  <c r="AQ20" i="21"/>
  <c r="AQ104" i="21"/>
  <c r="AQ15" i="21"/>
  <c r="AQ17" i="21"/>
  <c r="AQ93" i="21"/>
  <c r="AQ55" i="21"/>
  <c r="AQ90" i="21"/>
  <c r="AQ92" i="21"/>
  <c r="AQ62" i="21"/>
  <c r="AQ13" i="21"/>
  <c r="AQ71" i="21"/>
  <c r="AQ73" i="21"/>
  <c r="AQ118" i="21"/>
  <c r="AQ120" i="21"/>
  <c r="AQ69" i="21"/>
  <c r="AQ52" i="21"/>
  <c r="AQ82" i="21"/>
  <c r="AQ35" i="21"/>
  <c r="AQ36" i="21"/>
  <c r="AQ122" i="21"/>
  <c r="AQ23" i="21"/>
  <c r="AQ24" i="21"/>
  <c r="AQ102" i="21"/>
  <c r="AQ29" i="21"/>
  <c r="AQ53" i="21"/>
  <c r="AQ54" i="21"/>
  <c r="AQ59" i="21"/>
  <c r="AQ50" i="21"/>
  <c r="AQ87" i="21"/>
  <c r="AQ43" i="21"/>
  <c r="AQ45" i="21"/>
  <c r="AQ42" i="21"/>
  <c r="AQ63" i="21"/>
  <c r="AQ28" i="21"/>
  <c r="AQ30" i="21"/>
  <c r="AQ78" i="21"/>
  <c r="AQ80" i="21"/>
  <c r="AQ44" i="21"/>
  <c r="AQ12" i="21"/>
  <c r="AQ107" i="21"/>
  <c r="AQ46" i="21"/>
  <c r="AQ143" i="21"/>
  <c r="AQ144" i="21"/>
  <c r="AQ88" i="21"/>
  <c r="AQ47" i="21"/>
  <c r="AQ81" i="21"/>
  <c r="AQ83" i="21"/>
  <c r="AQ26" i="21"/>
  <c r="AQ84" i="21"/>
  <c r="AQ86" i="21"/>
  <c r="AQ60" i="21"/>
  <c r="AM34" i="23"/>
  <c r="AM28" i="23"/>
  <c r="B6" i="24" s="1"/>
  <c r="AM31" i="23"/>
  <c r="D6" i="24" s="1"/>
  <c r="AM97" i="23"/>
  <c r="D14" i="24" s="1"/>
  <c r="AM91" i="23"/>
  <c r="AM85" i="23"/>
  <c r="D12" i="24" s="1"/>
  <c r="AM73" i="23"/>
  <c r="B11" i="24" s="1"/>
  <c r="AM94" i="23"/>
  <c r="B14" i="24" s="1"/>
  <c r="AM13" i="23"/>
  <c r="D4" i="24" s="1"/>
  <c r="AM49" i="23"/>
  <c r="D8" i="24" s="1"/>
  <c r="AM67" i="23"/>
  <c r="D10" i="24" s="1"/>
  <c r="AM76" i="23"/>
  <c r="D11" i="24" s="1"/>
  <c r="AM61" i="23"/>
  <c r="F9" i="24" s="1"/>
  <c r="AM82" i="23"/>
  <c r="B12" i="24" s="1"/>
  <c r="AM70" i="23"/>
  <c r="F10" i="24" s="1"/>
  <c r="AM16" i="23"/>
  <c r="F4" i="24" s="1"/>
  <c r="AM52" i="23"/>
  <c r="F8" i="24" s="1"/>
  <c r="AM88" i="23"/>
  <c r="F12" i="24" s="1"/>
  <c r="AM114" i="23"/>
  <c r="AM100" i="23"/>
  <c r="F14" i="24" s="1"/>
  <c r="AM19" i="23"/>
  <c r="B5" i="24" s="1"/>
  <c r="AM43" i="23"/>
  <c r="F7" i="24" s="1"/>
  <c r="AM55" i="23"/>
  <c r="B9" i="24" s="1"/>
  <c r="AM37" i="23"/>
  <c r="B7" i="24" s="1"/>
  <c r="AM115" i="23"/>
  <c r="AM58" i="23"/>
  <c r="D9" i="24" s="1"/>
  <c r="AM40" i="23"/>
  <c r="D7" i="24" s="1"/>
  <c r="AM79" i="23"/>
  <c r="F11" i="24" s="1"/>
  <c r="AM25" i="23"/>
  <c r="F5" i="24" s="1"/>
  <c r="AM64" i="23"/>
  <c r="B10" i="24" s="1"/>
  <c r="AM22" i="23"/>
  <c r="D5" i="24" s="1"/>
  <c r="AM46" i="23"/>
  <c r="B8" i="24" s="1"/>
  <c r="AQ109" i="21"/>
  <c r="AQ89" i="21"/>
  <c r="AQ76" i="21"/>
  <c r="AQ95" i="21"/>
  <c r="AQ106" i="21"/>
  <c r="AQ99" i="21"/>
  <c r="AQ27" i="21"/>
  <c r="AQ48" i="21"/>
  <c r="AQ64" i="21"/>
  <c r="AQ103" i="21"/>
  <c r="AQ70" i="21"/>
  <c r="AQ39" i="21"/>
  <c r="AQ14" i="21"/>
  <c r="AR47" i="21"/>
  <c r="AR91" i="21"/>
  <c r="AR56" i="21"/>
  <c r="AR40" i="21"/>
  <c r="AR143" i="21"/>
  <c r="AR144" i="21"/>
  <c r="AR78" i="21"/>
  <c r="AR28" i="21"/>
  <c r="AR59" i="21"/>
  <c r="AR90" i="21"/>
  <c r="AR92" i="21"/>
  <c r="AR12" i="21"/>
  <c r="AR72" i="21"/>
  <c r="AR13" i="21"/>
  <c r="AR123" i="21"/>
  <c r="AR124" i="21"/>
  <c r="AR111" i="21"/>
  <c r="AR62" i="21"/>
  <c r="AR75" i="21"/>
  <c r="AR46" i="21"/>
  <c r="AR68" i="21"/>
  <c r="AR119" i="21"/>
  <c r="AR34" i="21"/>
  <c r="AR26" i="21"/>
  <c r="AR118" i="21"/>
  <c r="AR98" i="21"/>
  <c r="AR37" i="21"/>
  <c r="AR108" i="21"/>
  <c r="AR81" i="21"/>
  <c r="AR22" i="21"/>
  <c r="AR94" i="21"/>
  <c r="AR105" i="21"/>
  <c r="AR122" i="21"/>
  <c r="AR16" i="21"/>
  <c r="AR32" i="21"/>
  <c r="AR63" i="21"/>
  <c r="AR79" i="21"/>
  <c r="AR102" i="21"/>
  <c r="AR107" i="21"/>
  <c r="AR109" i="21"/>
  <c r="AR15" i="21"/>
  <c r="AR93" i="21"/>
  <c r="AR53" i="21"/>
  <c r="AR85" i="21"/>
  <c r="AR101" i="21"/>
  <c r="AR103" i="21"/>
  <c r="AR29" i="21"/>
  <c r="AR49" i="21"/>
  <c r="AR35" i="21"/>
  <c r="AR66" i="21"/>
  <c r="AR55" i="21"/>
  <c r="AR50" i="21"/>
  <c r="AR87" i="21"/>
  <c r="AR104" i="21"/>
  <c r="AR38" i="21"/>
  <c r="AR71" i="21"/>
  <c r="AR73" i="21"/>
  <c r="AR44" i="21"/>
  <c r="AR65" i="21"/>
  <c r="AR67" i="21"/>
  <c r="AR43" i="21"/>
  <c r="AR31" i="21"/>
  <c r="AR41" i="21"/>
  <c r="AR60" i="21"/>
  <c r="AR82" i="21"/>
  <c r="AR23" i="21"/>
  <c r="AR97" i="21"/>
  <c r="AR99" i="21"/>
  <c r="AS8" i="21"/>
  <c r="AR25" i="21"/>
  <c r="AR27" i="21"/>
  <c r="AR52" i="21"/>
  <c r="AR84" i="21"/>
  <c r="AR74" i="21"/>
  <c r="AR76" i="21"/>
  <c r="AR88" i="21"/>
  <c r="AR89" i="21"/>
  <c r="AR24" i="21"/>
  <c r="AR17" i="21"/>
  <c r="AR14" i="21"/>
  <c r="AR42" i="21"/>
  <c r="AR57" i="21"/>
  <c r="AR39" i="21"/>
  <c r="AR120" i="21"/>
  <c r="AR36" i="21"/>
  <c r="AR64" i="21"/>
  <c r="AR69" i="21"/>
  <c r="AR70" i="21"/>
  <c r="AR83" i="21"/>
  <c r="AR54" i="21"/>
  <c r="AR86" i="21"/>
  <c r="AR18" i="21"/>
  <c r="AR19" i="21"/>
  <c r="AQ33" i="21"/>
  <c r="AQ61" i="21"/>
  <c r="AQ57" i="21"/>
  <c r="AN34" i="23"/>
  <c r="AN28" i="23"/>
  <c r="AN31" i="23"/>
  <c r="AN46" i="23"/>
  <c r="AN94" i="23"/>
  <c r="AN114" i="23"/>
  <c r="AN61" i="23"/>
  <c r="AN55" i="23"/>
  <c r="AN43" i="23"/>
  <c r="AM113" i="23"/>
  <c r="B22" i="24" s="1"/>
  <c r="AN85" i="23"/>
  <c r="AN70" i="23"/>
  <c r="AN16" i="23"/>
  <c r="AN100" i="23"/>
  <c r="AN79" i="23"/>
  <c r="AN37" i="23"/>
  <c r="AN73" i="23"/>
  <c r="AN19" i="23"/>
  <c r="AN64" i="23"/>
  <c r="AN13" i="23"/>
  <c r="AN88" i="23"/>
  <c r="AN97" i="23"/>
  <c r="AN49" i="23"/>
  <c r="AN67" i="23"/>
  <c r="AN40" i="23"/>
  <c r="AN25" i="23"/>
  <c r="AN52" i="23"/>
  <c r="AN58" i="23"/>
  <c r="AN22" i="23"/>
  <c r="AN91" i="23"/>
  <c r="AN93" i="23" s="1"/>
  <c r="AN115" i="23"/>
  <c r="AN76" i="23"/>
  <c r="AR30" i="21"/>
  <c r="AR45" i="21"/>
  <c r="AR51" i="21"/>
  <c r="AR48" i="21"/>
  <c r="AQ8" i="23"/>
  <c r="AQ96" i="23"/>
  <c r="AR20" i="21"/>
  <c r="AR80" i="21"/>
  <c r="AR106" i="21"/>
  <c r="AR33" i="21"/>
  <c r="AR95" i="21"/>
  <c r="AS94" i="21"/>
  <c r="AS49" i="21"/>
  <c r="AS82" i="21"/>
  <c r="AS59" i="21"/>
  <c r="AS119" i="21"/>
  <c r="AS120" i="21"/>
  <c r="AS23" i="21"/>
  <c r="AS28" i="21"/>
  <c r="AS19" i="21"/>
  <c r="AS20" i="21"/>
  <c r="AS108" i="21"/>
  <c r="AS88" i="21"/>
  <c r="AS143" i="21"/>
  <c r="AS144" i="21"/>
  <c r="AS18" i="21"/>
  <c r="AS60" i="21"/>
  <c r="AS41" i="21"/>
  <c r="AS42" i="21"/>
  <c r="AS118" i="21"/>
  <c r="AS13" i="21"/>
  <c r="AS37" i="21"/>
  <c r="AS46" i="21"/>
  <c r="AS72" i="21"/>
  <c r="AS66" i="21"/>
  <c r="AS16" i="21"/>
  <c r="AS29" i="21"/>
  <c r="AS55" i="21"/>
  <c r="AS111" i="21"/>
  <c r="AS104" i="21"/>
  <c r="AS44" i="21"/>
  <c r="AS87" i="21"/>
  <c r="AS69" i="21"/>
  <c r="AS97" i="21"/>
  <c r="AS12" i="21"/>
  <c r="AS14" i="21"/>
  <c r="AS15" i="21"/>
  <c r="AS101" i="21"/>
  <c r="AS63" i="21"/>
  <c r="AS122" i="21"/>
  <c r="AS68" i="21"/>
  <c r="AS70" i="21"/>
  <c r="AS31" i="21"/>
  <c r="AS84" i="21"/>
  <c r="AS86" i="21"/>
  <c r="AS98" i="21"/>
  <c r="AS90" i="21"/>
  <c r="AS85" i="21"/>
  <c r="AS47" i="21"/>
  <c r="AS71" i="21"/>
  <c r="AS105" i="21"/>
  <c r="AS34" i="21"/>
  <c r="AS79" i="21"/>
  <c r="AS40" i="21"/>
  <c r="AS52" i="21"/>
  <c r="AS75" i="21"/>
  <c r="AS35" i="21"/>
  <c r="AS78" i="21"/>
  <c r="AS80" i="21"/>
  <c r="AS93" i="21"/>
  <c r="AS95" i="21"/>
  <c r="AS123" i="21"/>
  <c r="AT8" i="21"/>
  <c r="AS32" i="21"/>
  <c r="AS56" i="21"/>
  <c r="AS57" i="21"/>
  <c r="AS124" i="21"/>
  <c r="AS22" i="21"/>
  <c r="AS24" i="21"/>
  <c r="AS25" i="21"/>
  <c r="AS27" i="21"/>
  <c r="AS62" i="21"/>
  <c r="AS64" i="21"/>
  <c r="AS65" i="21"/>
  <c r="AS102" i="21"/>
  <c r="AS74" i="21"/>
  <c r="AS76" i="21"/>
  <c r="AS91" i="21"/>
  <c r="AS26" i="21"/>
  <c r="AS43" i="21"/>
  <c r="AS45" i="21"/>
  <c r="AS38" i="21"/>
  <c r="AS39" i="21"/>
  <c r="AS50" i="21"/>
  <c r="AS81" i="21"/>
  <c r="AS107" i="21"/>
  <c r="AS109" i="21"/>
  <c r="AS53" i="21"/>
  <c r="AS92" i="21"/>
  <c r="AS73" i="21"/>
  <c r="AS67" i="21"/>
  <c r="AS89" i="21"/>
  <c r="AS33" i="21"/>
  <c r="AR61" i="21"/>
  <c r="AO31" i="23"/>
  <c r="AO34" i="23"/>
  <c r="AO28" i="23"/>
  <c r="AO37" i="23"/>
  <c r="AO85" i="23"/>
  <c r="AO46" i="23"/>
  <c r="AO73" i="23"/>
  <c r="AO67" i="23"/>
  <c r="AO58" i="23"/>
  <c r="AO114" i="23"/>
  <c r="AO97" i="23"/>
  <c r="AO70" i="23"/>
  <c r="AO22" i="23"/>
  <c r="AO55" i="23"/>
  <c r="AO115" i="23"/>
  <c r="AO13" i="23"/>
  <c r="AN113" i="23"/>
  <c r="AO43" i="23"/>
  <c r="AO79" i="23"/>
  <c r="AO88" i="23"/>
  <c r="AO61" i="23"/>
  <c r="AO100" i="23"/>
  <c r="AO19" i="23"/>
  <c r="AO94" i="23"/>
  <c r="AO40" i="23"/>
  <c r="AO52" i="23"/>
  <c r="AO64" i="23"/>
  <c r="AO49" i="23"/>
  <c r="AO91" i="23"/>
  <c r="AO93" i="23" s="1"/>
  <c r="AO82" i="23"/>
  <c r="AO16" i="23"/>
  <c r="AO76" i="23"/>
  <c r="AO25" i="23"/>
  <c r="AR8" i="23"/>
  <c r="AR96" i="23"/>
  <c r="AS106" i="21"/>
  <c r="AS103" i="21"/>
  <c r="AS51" i="21"/>
  <c r="AS36" i="21"/>
  <c r="AS61" i="21"/>
  <c r="AS83" i="21"/>
  <c r="AS54" i="21"/>
  <c r="AT66" i="21"/>
  <c r="AT60" i="21"/>
  <c r="AT123" i="21"/>
  <c r="AT81" i="21"/>
  <c r="AT91" i="21"/>
  <c r="AT32" i="21"/>
  <c r="AT38" i="21"/>
  <c r="AT108" i="21"/>
  <c r="AT65" i="21"/>
  <c r="AT90" i="21"/>
  <c r="AT63" i="21"/>
  <c r="AT102" i="21"/>
  <c r="AT122" i="21"/>
  <c r="AU8" i="21"/>
  <c r="AT119" i="21"/>
  <c r="AT28" i="21"/>
  <c r="AT50" i="21"/>
  <c r="AT55" i="21"/>
  <c r="AT34" i="21"/>
  <c r="AT72" i="21"/>
  <c r="AT41" i="21"/>
  <c r="AT53" i="21"/>
  <c r="AT107" i="21"/>
  <c r="AT13" i="21"/>
  <c r="AT52" i="21"/>
  <c r="AT68" i="21"/>
  <c r="AT44" i="21"/>
  <c r="AT79" i="21"/>
  <c r="AT75" i="21"/>
  <c r="AT78" i="21"/>
  <c r="AT80" i="21"/>
  <c r="AT88" i="21"/>
  <c r="AT47" i="21"/>
  <c r="AT85" i="21"/>
  <c r="AT19" i="21"/>
  <c r="AT105" i="21"/>
  <c r="AT22" i="21"/>
  <c r="AT74" i="21"/>
  <c r="AT76" i="21"/>
  <c r="AT29" i="21"/>
  <c r="AT30" i="21"/>
  <c r="AT84" i="21"/>
  <c r="AT86" i="21"/>
  <c r="AT98" i="21"/>
  <c r="AT56" i="21"/>
  <c r="AT62" i="21"/>
  <c r="AT35" i="21"/>
  <c r="AT40" i="21"/>
  <c r="AT42" i="21"/>
  <c r="AT71" i="21"/>
  <c r="AT73" i="21"/>
  <c r="AT26" i="21"/>
  <c r="AT59" i="21"/>
  <c r="AT104" i="21"/>
  <c r="AT16" i="21"/>
  <c r="AT69" i="21"/>
  <c r="AT101" i="21"/>
  <c r="AT31" i="21"/>
  <c r="AT57" i="21"/>
  <c r="AT46" i="21"/>
  <c r="AT48" i="21"/>
  <c r="AT94" i="21"/>
  <c r="AT43" i="21"/>
  <c r="AT45" i="21"/>
  <c r="AT87" i="21"/>
  <c r="AT12" i="21"/>
  <c r="AT23" i="21"/>
  <c r="AT24" i="21"/>
  <c r="AT15" i="21"/>
  <c r="AT17" i="21"/>
  <c r="AT118" i="21"/>
  <c r="AT120" i="21"/>
  <c r="AT124" i="21"/>
  <c r="AT111" i="21"/>
  <c r="AT93" i="21"/>
  <c r="AT143" i="21"/>
  <c r="AT144" i="21"/>
  <c r="AT18" i="21"/>
  <c r="AT20" i="21"/>
  <c r="AT82" i="21"/>
  <c r="AT83" i="21"/>
  <c r="AT25" i="21"/>
  <c r="AT27" i="21"/>
  <c r="AT37" i="21"/>
  <c r="AT49" i="21"/>
  <c r="AT51" i="21"/>
  <c r="AT97" i="21"/>
  <c r="AT99" i="21"/>
  <c r="AT70" i="21"/>
  <c r="AT14" i="21"/>
  <c r="AT95" i="21"/>
  <c r="AT89" i="21"/>
  <c r="AT39" i="21"/>
  <c r="AT61" i="21"/>
  <c r="AT103" i="21"/>
  <c r="AT67" i="21"/>
  <c r="AT109" i="21"/>
  <c r="AS17" i="21"/>
  <c r="AS99" i="21"/>
  <c r="AS30" i="21"/>
  <c r="AS48" i="21"/>
  <c r="AP31" i="23"/>
  <c r="AP34" i="23"/>
  <c r="AP28" i="23"/>
  <c r="AP82" i="23"/>
  <c r="AP49" i="23"/>
  <c r="AP46" i="23"/>
  <c r="AP43" i="23"/>
  <c r="AP97" i="23"/>
  <c r="AP70" i="23"/>
  <c r="AP73" i="23"/>
  <c r="AP52" i="23"/>
  <c r="AP55" i="23"/>
  <c r="AP67" i="23"/>
  <c r="AP94" i="23"/>
  <c r="AP19" i="23"/>
  <c r="AP13" i="23"/>
  <c r="AP37" i="23"/>
  <c r="AP85" i="23"/>
  <c r="AP16" i="23"/>
  <c r="AP100" i="23"/>
  <c r="AP22" i="23"/>
  <c r="AP64" i="23"/>
  <c r="AP25" i="23"/>
  <c r="AP79" i="23"/>
  <c r="AP61" i="23"/>
  <c r="AP76" i="23"/>
  <c r="AP58" i="23"/>
  <c r="AP88" i="23"/>
  <c r="AP40" i="23"/>
  <c r="AS8" i="23"/>
  <c r="AT33" i="21"/>
  <c r="AT36" i="21"/>
  <c r="AT106" i="21"/>
  <c r="AU123" i="21"/>
  <c r="AU94" i="21"/>
  <c r="AU111" i="21"/>
  <c r="AU16" i="21"/>
  <c r="AU104" i="21"/>
  <c r="AU53" i="21"/>
  <c r="AU63" i="21"/>
  <c r="AU22" i="21"/>
  <c r="AU13" i="21"/>
  <c r="AU84" i="21"/>
  <c r="AU86" i="21"/>
  <c r="AU25" i="21"/>
  <c r="AU97" i="21"/>
  <c r="AU88" i="21"/>
  <c r="AU98" i="21"/>
  <c r="AU99" i="21"/>
  <c r="AU55" i="21"/>
  <c r="AU29" i="21"/>
  <c r="AU44" i="21"/>
  <c r="AU45" i="21"/>
  <c r="AU26" i="21"/>
  <c r="AU65" i="21"/>
  <c r="AU122" i="21"/>
  <c r="AU105" i="21"/>
  <c r="AU106" i="21"/>
  <c r="AU50" i="21"/>
  <c r="AU93" i="21"/>
  <c r="AU68" i="21"/>
  <c r="AU60" i="21"/>
  <c r="AU38" i="21"/>
  <c r="AU87" i="21"/>
  <c r="AU91" i="21"/>
  <c r="AU19" i="21"/>
  <c r="AU107" i="21"/>
  <c r="AU41" i="21"/>
  <c r="AU66" i="21"/>
  <c r="AU28" i="21"/>
  <c r="AU30" i="21"/>
  <c r="AU43" i="21"/>
  <c r="AU78" i="21"/>
  <c r="AU52" i="21"/>
  <c r="AU56" i="21"/>
  <c r="AU74" i="21"/>
  <c r="AU119" i="21"/>
  <c r="AU46" i="21"/>
  <c r="AU75" i="21"/>
  <c r="AU32" i="21"/>
  <c r="AU101" i="21"/>
  <c r="AV8" i="21"/>
  <c r="AU34" i="21"/>
  <c r="AU59" i="21"/>
  <c r="AU82" i="21"/>
  <c r="AU37" i="21"/>
  <c r="AU81" i="21"/>
  <c r="AU83" i="21"/>
  <c r="AU15" i="21"/>
  <c r="AU17" i="21"/>
  <c r="AU102" i="21"/>
  <c r="AU40" i="21"/>
  <c r="AU62" i="21"/>
  <c r="AU35" i="21"/>
  <c r="AU49" i="21"/>
  <c r="AU143" i="21"/>
  <c r="AU144" i="21"/>
  <c r="AU47" i="21"/>
  <c r="AU48" i="21"/>
  <c r="AU85" i="21"/>
  <c r="AU69" i="21"/>
  <c r="AU70" i="21"/>
  <c r="AU118" i="21"/>
  <c r="AU18" i="21"/>
  <c r="AU23" i="21"/>
  <c r="AU71" i="21"/>
  <c r="AU31" i="21"/>
  <c r="AU79" i="21"/>
  <c r="AU108" i="21"/>
  <c r="AU12" i="21"/>
  <c r="AU124" i="21"/>
  <c r="AU90" i="21"/>
  <c r="AU92" i="21"/>
  <c r="AU72" i="21"/>
  <c r="AU89" i="21"/>
  <c r="AU61" i="21"/>
  <c r="AU103" i="21"/>
  <c r="AU27" i="21"/>
  <c r="AT64" i="21"/>
  <c r="AT92" i="21"/>
  <c r="AT54" i="21"/>
  <c r="AU33" i="21"/>
  <c r="AU24" i="21"/>
  <c r="AU57" i="21"/>
  <c r="AU76" i="21"/>
  <c r="AU109" i="21"/>
  <c r="AU36" i="21"/>
  <c r="AU120" i="21"/>
  <c r="AU42" i="21"/>
  <c r="AU54" i="21"/>
  <c r="AU64" i="21"/>
  <c r="AU80" i="21"/>
  <c r="AU39" i="21"/>
  <c r="AU67" i="21"/>
  <c r="AU51" i="21"/>
  <c r="AV90" i="21"/>
  <c r="AV28" i="21"/>
  <c r="AV122" i="21"/>
  <c r="AV16" i="21"/>
  <c r="AV124" i="21"/>
  <c r="AV59" i="21"/>
  <c r="AV61" i="21"/>
  <c r="AV50" i="21"/>
  <c r="AV85" i="21"/>
  <c r="AV40" i="21"/>
  <c r="AV25" i="21"/>
  <c r="AV97" i="21"/>
  <c r="AV101" i="21"/>
  <c r="AV56" i="21"/>
  <c r="AV66" i="21"/>
  <c r="AV119" i="21"/>
  <c r="AV23" i="21"/>
  <c r="AV82" i="21"/>
  <c r="AV71" i="21"/>
  <c r="AV73" i="21"/>
  <c r="AV60" i="21"/>
  <c r="AV88" i="21"/>
  <c r="AV84" i="21"/>
  <c r="AV49" i="21"/>
  <c r="AV111" i="21"/>
  <c r="AV47" i="21"/>
  <c r="AV41" i="21"/>
  <c r="AV31" i="21"/>
  <c r="AV33" i="21"/>
  <c r="AV65" i="21"/>
  <c r="AV44" i="21"/>
  <c r="AV81" i="21"/>
  <c r="AV94" i="21"/>
  <c r="AV107" i="21"/>
  <c r="AV22" i="21"/>
  <c r="AV98" i="21"/>
  <c r="AV29" i="21"/>
  <c r="AV30" i="21"/>
  <c r="AV143" i="21"/>
  <c r="AV144" i="21"/>
  <c r="AV72" i="21"/>
  <c r="AV78" i="21"/>
  <c r="AV80" i="21"/>
  <c r="AV12" i="21"/>
  <c r="AV55" i="21"/>
  <c r="AV69" i="21"/>
  <c r="AV70" i="21"/>
  <c r="AV79" i="21"/>
  <c r="AV93" i="21"/>
  <c r="AV123" i="21"/>
  <c r="AV104" i="21"/>
  <c r="AV19" i="21"/>
  <c r="AV68" i="21"/>
  <c r="AV13" i="21"/>
  <c r="AV87" i="21"/>
  <c r="AV18" i="21"/>
  <c r="AV20" i="21"/>
  <c r="AV43" i="21"/>
  <c r="AV45" i="21"/>
  <c r="AV62" i="21"/>
  <c r="AV53" i="21"/>
  <c r="AV63" i="21"/>
  <c r="AV46" i="21"/>
  <c r="AV26" i="21"/>
  <c r="AV15" i="21"/>
  <c r="AV17" i="21"/>
  <c r="AV106" i="21"/>
  <c r="AV108" i="21"/>
  <c r="AV109" i="21"/>
  <c r="AW8" i="21"/>
  <c r="AV52" i="21"/>
  <c r="AV54" i="21"/>
  <c r="AV105" i="21"/>
  <c r="AV37" i="21"/>
  <c r="AV39" i="21"/>
  <c r="AV118" i="21"/>
  <c r="AV34" i="21"/>
  <c r="AV38" i="21"/>
  <c r="AV91" i="21"/>
  <c r="AV92" i="21"/>
  <c r="AV102" i="21"/>
  <c r="AV32" i="21"/>
  <c r="AV74" i="21"/>
  <c r="AV76" i="21"/>
  <c r="AV75" i="21"/>
  <c r="AV35" i="21"/>
  <c r="AV48" i="21"/>
  <c r="AV89" i="21"/>
  <c r="AV95" i="21"/>
  <c r="AV57" i="21"/>
  <c r="AV86" i="21"/>
  <c r="AV27" i="21"/>
  <c r="AV83" i="21"/>
  <c r="AV51" i="21"/>
  <c r="AV24" i="21"/>
  <c r="AV67" i="21"/>
  <c r="AU73" i="21"/>
  <c r="AU95" i="21"/>
  <c r="AU20" i="21"/>
  <c r="AU14" i="21"/>
  <c r="AV99" i="21"/>
  <c r="AV42" i="21"/>
  <c r="AV36" i="21"/>
  <c r="AV14" i="21"/>
  <c r="AV120" i="21"/>
  <c r="AW105" i="21"/>
  <c r="AW19" i="21"/>
  <c r="AW111" i="21"/>
  <c r="AW43" i="21"/>
  <c r="AW118" i="21"/>
  <c r="AW90" i="21"/>
  <c r="AW119" i="21"/>
  <c r="AW120" i="21"/>
  <c r="AW16" i="21"/>
  <c r="AW34" i="21"/>
  <c r="AW104" i="21"/>
  <c r="AW63" i="21"/>
  <c r="AW85" i="21"/>
  <c r="AW38" i="21"/>
  <c r="AW102" i="21"/>
  <c r="AW41" i="21"/>
  <c r="AW81" i="21"/>
  <c r="AW108" i="21"/>
  <c r="AW84" i="21"/>
  <c r="AW86" i="21"/>
  <c r="AW35" i="21"/>
  <c r="AW69" i="21"/>
  <c r="AW79" i="21"/>
  <c r="AW74" i="21"/>
  <c r="AW55" i="21"/>
  <c r="AW25" i="21"/>
  <c r="AW71" i="21"/>
  <c r="AW73" i="21"/>
  <c r="AW124" i="21"/>
  <c r="AW40" i="21"/>
  <c r="AW72" i="21"/>
  <c r="AW98" i="21"/>
  <c r="AW91" i="21"/>
  <c r="AW32" i="21"/>
  <c r="AW66" i="21"/>
  <c r="AW60" i="21"/>
  <c r="AW122" i="21"/>
  <c r="AW59" i="21"/>
  <c r="AW29" i="21"/>
  <c r="AW68" i="21"/>
  <c r="AW46" i="21"/>
  <c r="AW18" i="21"/>
  <c r="AW20" i="21"/>
  <c r="AW62" i="21"/>
  <c r="AW78" i="21"/>
  <c r="AW80" i="21"/>
  <c r="AW12" i="21"/>
  <c r="AW50" i="21"/>
  <c r="AW75" i="21"/>
  <c r="AW37" i="21"/>
  <c r="AW28" i="21"/>
  <c r="AW30" i="21"/>
  <c r="AW76" i="21"/>
  <c r="AW13" i="21"/>
  <c r="AW143" i="21"/>
  <c r="AW144" i="21"/>
  <c r="AW52" i="21"/>
  <c r="AW101" i="21"/>
  <c r="AW107" i="21"/>
  <c r="AW15" i="21"/>
  <c r="AW49" i="21"/>
  <c r="AW51" i="21"/>
  <c r="AW44" i="21"/>
  <c r="AW23" i="21"/>
  <c r="AW24" i="21"/>
  <c r="AW88" i="21"/>
  <c r="AW56" i="21"/>
  <c r="AW94" i="21"/>
  <c r="AW65" i="21"/>
  <c r="AW67" i="21"/>
  <c r="AW31" i="21"/>
  <c r="AW47" i="21"/>
  <c r="AW48" i="21"/>
  <c r="AW26" i="21"/>
  <c r="AW27" i="21"/>
  <c r="AW93" i="21"/>
  <c r="AW95" i="21"/>
  <c r="AW87" i="21"/>
  <c r="AW89" i="21"/>
  <c r="AW123" i="21"/>
  <c r="AW53" i="21"/>
  <c r="AW22" i="21"/>
  <c r="AW97" i="21"/>
  <c r="AW82" i="21"/>
  <c r="AW83" i="21"/>
  <c r="AW106" i="21"/>
  <c r="AW70" i="21"/>
  <c r="AW33" i="21"/>
  <c r="AW103" i="21"/>
  <c r="AW64" i="21"/>
  <c r="AW17" i="21"/>
  <c r="AW39" i="21"/>
  <c r="AW42" i="21"/>
  <c r="AW99" i="21"/>
  <c r="AW109" i="21"/>
  <c r="AV64" i="21"/>
  <c r="AV103" i="21"/>
  <c r="AW61" i="21"/>
  <c r="AW14" i="21"/>
  <c r="AW45" i="21"/>
  <c r="AW57" i="21"/>
  <c r="AW54" i="21"/>
  <c r="AW92" i="21"/>
  <c r="AW36" i="21"/>
  <c r="AM93" i="23" l="1"/>
  <c r="B13" i="24"/>
  <c r="B25" i="24"/>
  <c r="C25" i="24"/>
  <c r="B23" i="24"/>
  <c r="C23" i="24"/>
  <c r="C20" i="24"/>
  <c r="B20" i="24"/>
  <c r="C24" i="24"/>
  <c r="B24" i="24"/>
  <c r="AM36" i="23"/>
  <c r="F6" i="24"/>
  <c r="AM12" i="23"/>
  <c r="B4" i="24"/>
  <c r="C21" i="24"/>
  <c r="B21" i="24"/>
  <c r="B26" i="24"/>
  <c r="C26" i="24"/>
  <c r="B27" i="24"/>
  <c r="C27" i="24"/>
  <c r="C28" i="24"/>
  <c r="B28" i="24"/>
  <c r="E13" i="24"/>
  <c r="C13" i="24"/>
  <c r="G13" i="24"/>
  <c r="AO12" i="23"/>
  <c r="AL36" i="23"/>
  <c r="AJ36" i="23"/>
  <c r="AM72" i="23"/>
  <c r="AL12" i="23"/>
  <c r="AL93" i="23"/>
  <c r="AG48" i="23"/>
  <c r="AM66" i="23"/>
  <c r="AM60" i="23"/>
  <c r="AQ72" i="23"/>
  <c r="AM96" i="23"/>
  <c r="AR81" i="23"/>
  <c r="AM24" i="23"/>
  <c r="AO45" i="23"/>
  <c r="AO57" i="23"/>
  <c r="AO48" i="23"/>
  <c r="AO36" i="23"/>
  <c r="AQ87" i="23"/>
  <c r="AP78" i="23"/>
  <c r="AP75" i="23"/>
  <c r="AO27" i="23"/>
  <c r="AO78" i="23"/>
  <c r="AO90" i="23"/>
  <c r="AN60" i="23"/>
  <c r="AN69" i="23"/>
  <c r="AN39" i="23"/>
  <c r="AN72" i="23"/>
  <c r="AN57" i="23"/>
  <c r="AN48" i="23"/>
  <c r="AK102" i="23"/>
  <c r="AJ54" i="23"/>
  <c r="AL102" i="23"/>
  <c r="AJ42" i="23"/>
  <c r="AO81" i="23"/>
  <c r="AO99" i="23"/>
  <c r="AO75" i="23"/>
  <c r="AN54" i="23"/>
  <c r="AN51" i="23"/>
  <c r="AN63" i="23"/>
  <c r="AN33" i="23"/>
  <c r="AK75" i="23"/>
  <c r="AK90" i="23"/>
  <c r="AK87" i="23"/>
  <c r="AK78" i="23"/>
  <c r="AJ27" i="23"/>
  <c r="AK12" i="23"/>
  <c r="AR36" i="23"/>
  <c r="AR48" i="23"/>
  <c r="AR60" i="23"/>
  <c r="AS75" i="23"/>
  <c r="AS87" i="23"/>
  <c r="AS102" i="23"/>
  <c r="B19" i="24"/>
  <c r="AN27" i="23"/>
  <c r="AN30" i="23"/>
  <c r="AK93" i="23"/>
  <c r="AK63" i="23"/>
  <c r="AK21" i="23"/>
  <c r="AK84" i="23"/>
  <c r="AK51" i="23"/>
  <c r="AK24" i="23"/>
  <c r="AK99" i="23"/>
  <c r="AJ57" i="23"/>
  <c r="AG15" i="23"/>
  <c r="AG27" i="23"/>
  <c r="AG39" i="23"/>
  <c r="AG51" i="23"/>
  <c r="AG63" i="23"/>
  <c r="AG75" i="23"/>
  <c r="AG87" i="23"/>
  <c r="AR33" i="23"/>
  <c r="AR57" i="23"/>
  <c r="AS84" i="23"/>
  <c r="AS99" i="23"/>
  <c r="AH33" i="23"/>
  <c r="AG21" i="23"/>
  <c r="AO84" i="23"/>
  <c r="AO102" i="23"/>
  <c r="AO87" i="23"/>
  <c r="AN42" i="23"/>
  <c r="AN45" i="23"/>
  <c r="AN36" i="23"/>
  <c r="AK33" i="23"/>
  <c r="AK81" i="23"/>
  <c r="AR42" i="23"/>
  <c r="AR54" i="23"/>
  <c r="AS81" i="23"/>
  <c r="AR102" i="23"/>
  <c r="AG60" i="23"/>
  <c r="AO96" i="23"/>
  <c r="AK96" i="23"/>
  <c r="D9" i="25"/>
  <c r="F16" i="25"/>
  <c r="AH96" i="23"/>
  <c r="AQ60" i="23"/>
  <c r="AR75" i="23"/>
  <c r="AR87" i="23"/>
  <c r="AN84" i="23"/>
  <c r="AJ106" i="23"/>
  <c r="AN81" i="23"/>
  <c r="AN87" i="23"/>
  <c r="AM102" i="23"/>
  <c r="AM18" i="23"/>
  <c r="AM99" i="23"/>
  <c r="AL24" i="23"/>
  <c r="AL42" i="23"/>
  <c r="AL18" i="23"/>
  <c r="G5" i="25"/>
  <c r="H13" i="25"/>
  <c r="AG24" i="23"/>
  <c r="AG36" i="23"/>
  <c r="AG72" i="23"/>
  <c r="AG84" i="23"/>
  <c r="AI57" i="23"/>
  <c r="AL48" i="23"/>
  <c r="AR30" i="23"/>
  <c r="AP45" i="23"/>
  <c r="AI78" i="23"/>
  <c r="AI102" i="23"/>
  <c r="AQ102" i="23"/>
  <c r="AP54" i="23"/>
  <c r="E3" i="25"/>
  <c r="AN96" i="23"/>
  <c r="G13" i="25"/>
  <c r="AP24" i="23"/>
  <c r="AO24" i="23"/>
  <c r="AO33" i="23"/>
  <c r="AL78" i="23"/>
  <c r="AK69" i="23"/>
  <c r="AH84" i="23"/>
  <c r="AS24" i="23"/>
  <c r="AS36" i="23"/>
  <c r="AS48" i="23"/>
  <c r="AS60" i="23"/>
  <c r="AP90" i="23"/>
  <c r="AP102" i="23"/>
  <c r="AP15" i="23"/>
  <c r="AP84" i="23"/>
  <c r="AO66" i="23"/>
  <c r="AO21" i="23"/>
  <c r="AO15" i="23"/>
  <c r="AO72" i="23"/>
  <c r="AO69" i="23"/>
  <c r="AO39" i="23"/>
  <c r="AL15" i="23"/>
  <c r="AL30" i="23"/>
  <c r="AK30" i="23"/>
  <c r="E9" i="25"/>
  <c r="AK54" i="23"/>
  <c r="AK66" i="23"/>
  <c r="AK57" i="23"/>
  <c r="AK60" i="23"/>
  <c r="AG30" i="23"/>
  <c r="AS21" i="23"/>
  <c r="AS57" i="23"/>
  <c r="AL39" i="23"/>
  <c r="AO60" i="23"/>
  <c r="AK45" i="23"/>
  <c r="AK15" i="23"/>
  <c r="AJ39" i="23"/>
  <c r="AH90" i="23"/>
  <c r="AP27" i="23"/>
  <c r="AP18" i="23"/>
  <c r="AP21" i="23"/>
  <c r="AP30" i="23"/>
  <c r="AO54" i="23"/>
  <c r="AO30" i="23"/>
  <c r="AL21" i="23"/>
  <c r="AL75" i="23"/>
  <c r="AL96" i="23"/>
  <c r="C4" i="25"/>
  <c r="AK48" i="23"/>
  <c r="AK72" i="23"/>
  <c r="AH21" i="23"/>
  <c r="AH27" i="23"/>
  <c r="AH75" i="23"/>
  <c r="AH81" i="23"/>
  <c r="AS18" i="23"/>
  <c r="AS30" i="23"/>
  <c r="AS42" i="23"/>
  <c r="AS54" i="23"/>
  <c r="AO51" i="23"/>
  <c r="AK18" i="23"/>
  <c r="AK27" i="23"/>
  <c r="AH78" i="23"/>
  <c r="AH30" i="23"/>
  <c r="AQ81" i="23"/>
  <c r="AI99" i="23"/>
  <c r="AG33" i="23"/>
  <c r="AG45" i="23"/>
  <c r="AG57" i="23"/>
  <c r="AG69" i="23"/>
  <c r="AG81" i="23"/>
  <c r="AP42" i="23"/>
  <c r="AP63" i="23"/>
  <c r="AP39" i="23"/>
  <c r="AP33" i="23"/>
  <c r="AM21" i="23"/>
  <c r="AM84" i="23"/>
  <c r="AM87" i="23"/>
  <c r="AL69" i="23"/>
  <c r="AL63" i="23"/>
  <c r="AL60" i="23"/>
  <c r="AL33" i="23"/>
  <c r="G8" i="25"/>
  <c r="G3" i="25"/>
  <c r="AJ63" i="23"/>
  <c r="D16" i="25"/>
  <c r="AJ30" i="23"/>
  <c r="AM106" i="23"/>
  <c r="AG99" i="23"/>
  <c r="AI15" i="23"/>
  <c r="AI21" i="23"/>
  <c r="AI27" i="23"/>
  <c r="AI87" i="23"/>
  <c r="AQ21" i="23"/>
  <c r="AR72" i="23"/>
  <c r="AM15" i="23"/>
  <c r="AL72" i="23"/>
  <c r="G9" i="25"/>
  <c r="AH42" i="23"/>
  <c r="AH48" i="23"/>
  <c r="AH54" i="23"/>
  <c r="AH60" i="23"/>
  <c r="AH66" i="23"/>
  <c r="AH72" i="23"/>
  <c r="AQ18" i="23"/>
  <c r="AQ78" i="23"/>
  <c r="AQ90" i="23"/>
  <c r="AS33" i="23"/>
  <c r="AS51" i="23"/>
  <c r="AS69" i="23"/>
  <c r="AH102" i="23"/>
  <c r="AP66" i="23"/>
  <c r="AP48" i="23"/>
  <c r="AP36" i="23"/>
  <c r="AM90" i="23"/>
  <c r="AL27" i="23"/>
  <c r="AL45" i="23"/>
  <c r="AG96" i="23"/>
  <c r="AH45" i="23"/>
  <c r="AH51" i="23"/>
  <c r="AH69" i="23"/>
  <c r="AQ24" i="23"/>
  <c r="AQ99" i="23"/>
  <c r="AN15" i="23"/>
  <c r="AR18" i="23"/>
  <c r="AQ27" i="23"/>
  <c r="AI30" i="23"/>
  <c r="AI33" i="23"/>
  <c r="AQ39" i="23"/>
  <c r="AI42" i="23"/>
  <c r="AQ45" i="23"/>
  <c r="AI48" i="23"/>
  <c r="AQ51" i="23"/>
  <c r="AI60" i="23"/>
  <c r="AQ63" i="23"/>
  <c r="AI72" i="23"/>
  <c r="AR90" i="23"/>
  <c r="AQ36" i="23"/>
  <c r="AQ48" i="23"/>
  <c r="AN99" i="23"/>
  <c r="AN102" i="23"/>
  <c r="AM48" i="23"/>
  <c r="AM27" i="23"/>
  <c r="AM54" i="23"/>
  <c r="AM69" i="23"/>
  <c r="AJ75" i="23"/>
  <c r="H3" i="25"/>
  <c r="AJ87" i="23"/>
  <c r="AG102" i="23"/>
  <c r="AI63" i="23"/>
  <c r="AI69" i="23"/>
  <c r="AS39" i="23"/>
  <c r="AQ57" i="23"/>
  <c r="AS63" i="23"/>
  <c r="AQ69" i="23"/>
  <c r="AR84" i="23"/>
  <c r="AR99" i="23"/>
  <c r="AI106" i="23"/>
  <c r="AI96" i="23"/>
  <c r="AJ81" i="23"/>
  <c r="F11" i="25"/>
  <c r="F13" i="25"/>
  <c r="AL106" i="23"/>
  <c r="AQ42" i="23"/>
  <c r="AQ66" i="23"/>
  <c r="AH87" i="23"/>
  <c r="AH99" i="23"/>
  <c r="AP99" i="23"/>
  <c r="AN12" i="23"/>
  <c r="AR15" i="23"/>
  <c r="AN78" i="23"/>
  <c r="AN90" i="23"/>
  <c r="AN75" i="23"/>
  <c r="AM51" i="23"/>
  <c r="AM57" i="23"/>
  <c r="AM63" i="23"/>
  <c r="AJ18" i="23"/>
  <c r="G6" i="25"/>
  <c r="AJ102" i="23"/>
  <c r="H9" i="25"/>
  <c r="AJ84" i="23"/>
  <c r="AJ90" i="23"/>
  <c r="D3" i="25"/>
  <c r="AG12" i="23"/>
  <c r="AS45" i="23"/>
  <c r="AH57" i="23"/>
  <c r="AH63" i="23"/>
  <c r="AQ75" i="23"/>
  <c r="AP81" i="23"/>
  <c r="AP87" i="23"/>
  <c r="AN21" i="23"/>
  <c r="AM39" i="23"/>
  <c r="AM75" i="23"/>
  <c r="AL66" i="23"/>
  <c r="AL57" i="23"/>
  <c r="C5" i="25"/>
  <c r="AJ60" i="23"/>
  <c r="C27" i="25"/>
  <c r="AJ12" i="23"/>
  <c r="AR45" i="23"/>
  <c r="AI54" i="23"/>
  <c r="AQ54" i="23"/>
  <c r="AR78" i="23"/>
  <c r="AQ84" i="23"/>
  <c r="AI90" i="23"/>
  <c r="AR21" i="23"/>
  <c r="AG42" i="23"/>
  <c r="AG66" i="23"/>
  <c r="AG90" i="23"/>
  <c r="AP69" i="23"/>
  <c r="AP72" i="23"/>
  <c r="AN18" i="23"/>
  <c r="AM42" i="23"/>
  <c r="AM33" i="23"/>
  <c r="AL87" i="23"/>
  <c r="AL54" i="23"/>
  <c r="AL84" i="23"/>
  <c r="C6" i="25"/>
  <c r="G4" i="25"/>
  <c r="AJ15" i="23"/>
  <c r="E8" i="25"/>
  <c r="AH12" i="23"/>
  <c r="AP12" i="23"/>
  <c r="AH15" i="23"/>
  <c r="AK39" i="23"/>
  <c r="AR66" i="23"/>
  <c r="AR69" i="23"/>
  <c r="AS72" i="23"/>
  <c r="AQ30" i="23"/>
  <c r="AG18" i="23"/>
  <c r="AG54" i="23"/>
  <c r="AG78" i="23"/>
  <c r="AP57" i="23"/>
  <c r="AP51" i="23"/>
  <c r="AM45" i="23"/>
  <c r="AM78" i="23"/>
  <c r="AM30" i="23"/>
  <c r="AL81" i="23"/>
  <c r="AL51" i="23"/>
  <c r="F3" i="25"/>
  <c r="F4" i="25"/>
  <c r="AR106" i="23"/>
  <c r="AI39" i="23"/>
  <c r="AI45" i="23"/>
  <c r="AI51" i="23"/>
  <c r="AI75" i="23"/>
  <c r="AI81" i="23"/>
  <c r="AR24" i="23"/>
  <c r="AQ33" i="23"/>
  <c r="AH39" i="23"/>
  <c r="AO63" i="23"/>
  <c r="AM81" i="23"/>
  <c r="AL99" i="23"/>
  <c r="AJ48" i="23"/>
  <c r="E13" i="25"/>
  <c r="C7" i="25"/>
  <c r="AJ72" i="23"/>
  <c r="AJ99" i="23"/>
  <c r="AJ51" i="23"/>
  <c r="C15" i="25"/>
  <c r="AJ45" i="23"/>
  <c r="AP106" i="23"/>
  <c r="AQ106" i="23"/>
  <c r="AP60" i="23"/>
  <c r="AO18" i="23"/>
  <c r="AN66" i="23"/>
  <c r="AL90" i="23"/>
  <c r="D6" i="25"/>
  <c r="AJ93" i="23"/>
  <c r="AJ96" i="23"/>
  <c r="D4" i="25"/>
  <c r="D8" i="25"/>
  <c r="H8" i="25"/>
  <c r="F9" i="25"/>
  <c r="AK106" i="23"/>
  <c r="AN106" i="23"/>
  <c r="AI84" i="23"/>
  <c r="AO42" i="23"/>
  <c r="AN24" i="23"/>
  <c r="G11" i="25"/>
  <c r="E5" i="25"/>
  <c r="C12" i="25"/>
  <c r="AJ78" i="23"/>
  <c r="AJ66" i="23"/>
  <c r="AJ21" i="23"/>
  <c r="AK42" i="23"/>
  <c r="AJ24" i="23"/>
  <c r="H5" i="25"/>
  <c r="AJ69" i="23"/>
  <c r="D13" i="25"/>
  <c r="AO106" i="23"/>
  <c r="AS106" i="23"/>
  <c r="E11" i="25"/>
  <c r="AJ33" i="23"/>
  <c r="G7" i="25"/>
  <c r="C9" i="25"/>
  <c r="E7" i="25"/>
  <c r="C13" i="25"/>
</calcChain>
</file>

<file path=xl/sharedStrings.xml><?xml version="1.0" encoding="utf-8"?>
<sst xmlns="http://schemas.openxmlformats.org/spreadsheetml/2006/main" count="2758" uniqueCount="720">
  <si>
    <t>INDICADORES</t>
  </si>
  <si>
    <t>PESO OBJETIVOS ESTRATEGICOS</t>
  </si>
  <si>
    <t xml:space="preserve">ESTRATEGIA </t>
  </si>
  <si>
    <t>PESO ESTRATEGIA</t>
  </si>
  <si>
    <t>META CUATRENIO</t>
  </si>
  <si>
    <t>POLITICAS DE DESARROLLO ADMINISTRATIVO</t>
  </si>
  <si>
    <t>COMPONENTES DE LAS POLITICAS DE DESARROLLO ADMINISTRATIVO</t>
  </si>
  <si>
    <t>REFERENTE</t>
  </si>
  <si>
    <t>META 2015</t>
  </si>
  <si>
    <t>META 2016</t>
  </si>
  <si>
    <t>META 2017</t>
  </si>
  <si>
    <t>META 2018</t>
  </si>
  <si>
    <t>PESO META ANUAL</t>
  </si>
  <si>
    <t>INDICADOR</t>
  </si>
  <si>
    <t>FORMULA DEL INDICADOR</t>
  </si>
  <si>
    <t>RESPONSABLE</t>
  </si>
  <si>
    <t>Delegada</t>
  </si>
  <si>
    <t>Meta 2017</t>
  </si>
  <si>
    <t>DELEGADA</t>
  </si>
  <si>
    <t>VALOR</t>
  </si>
  <si>
    <t>Ene</t>
  </si>
  <si>
    <t>Feb</t>
  </si>
  <si>
    <t>Mar</t>
  </si>
  <si>
    <t>Abril</t>
  </si>
  <si>
    <t>May</t>
  </si>
  <si>
    <t>Jun</t>
  </si>
  <si>
    <t>Jul</t>
  </si>
  <si>
    <t>Ago</t>
  </si>
  <si>
    <t>Sep</t>
  </si>
  <si>
    <t>Oct</t>
  </si>
  <si>
    <t>Nov</t>
  </si>
  <si>
    <t>Dic</t>
  </si>
  <si>
    <t>Promover la formalidad en la prestación del servicio desarrollando acciones preventivas y correctivas.</t>
  </si>
  <si>
    <t xml:space="preserve">10%  de Reduccion de quejas contra los sujetos de supervision con relacion al año anterior. </t>
  </si>
  <si>
    <t>Socializar e impulsar la politica sectorial</t>
  </si>
  <si>
    <t>Cobertura del 100% de supervisados.</t>
  </si>
  <si>
    <t>Gestion Misional y de Gobierno.</t>
  </si>
  <si>
    <t>Indicadores y metas de Gobierno.</t>
  </si>
  <si>
    <t>Todas</t>
  </si>
  <si>
    <t>DELEGADAS</t>
  </si>
  <si>
    <t>Puertos</t>
  </si>
  <si>
    <t>Planeado</t>
  </si>
  <si>
    <t>Ejecutado</t>
  </si>
  <si>
    <t>% Cump.</t>
  </si>
  <si>
    <t>Concesiones</t>
  </si>
  <si>
    <t>Tránsito</t>
  </si>
  <si>
    <t xml:space="preserve"> </t>
  </si>
  <si>
    <t>Socializar e impulsar la politica de supervisión para la formalizacion del Sector.</t>
  </si>
  <si>
    <t xml:space="preserve">Ejecutar reuniones con las autoridades  </t>
  </si>
  <si>
    <t># Reuniones con autoridades realizadas / # Reuniones con autoridades programadas</t>
  </si>
  <si>
    <t xml:space="preserve">Fortalecer el conocimiento en normas vigentes al  100% de los sujetos supervisados  para subsanar presuntas deficiencias en su aplicación. </t>
  </si>
  <si>
    <t>Fortalecer los conocimientos de los servidores publicos de la spt que realizan la supervision.</t>
  </si>
  <si>
    <t># Servidores socializados / # Servidores planeados por socializar</t>
  </si>
  <si>
    <t>Realizar por lo menos 400 Mesas de Trabajo con los supervisados, agremiaciones y autoridades que interactuan con la spt, para identificar oportunidades de mejora</t>
  </si>
  <si>
    <t># Mesas de Trabajo realizadas/# Mesas de Trabajo programadas</t>
  </si>
  <si>
    <t>Minimizar los riesgos en seguridad y competitividad empresarial de la prestación de los servicios objeto de supervisión.</t>
  </si>
  <si>
    <t>100% de supervisados con acciones preventivas implementadas</t>
  </si>
  <si>
    <t xml:space="preserve">88 acciones preventivas para mitigacion de riesgo que afectan la operación, calidad y seguridad en el servicio. </t>
  </si>
  <si>
    <t>Implementar 88  indicadores de gestión en seguridad.</t>
  </si>
  <si>
    <t>Desarrollar e implementar  acciones preventivas y correctivas que optimicen la competitividad empresarial. Por tipo de vigilado.</t>
  </si>
  <si>
    <t>Identificar e  implementar 40 modelos de buenas prácticas empresariales para nuestros supervisados. (Gobierno corporativo, responsabilidad social, estandares de rentabilidad y servicio, estandares internacionales, etc.)</t>
  </si>
  <si>
    <t>Fortalecer la presencia instuticional a nivel territorial.</t>
  </si>
  <si>
    <t>100% Cobertura de vigilancia, inspección y control de la SPT a nivel nacional</t>
  </si>
  <si>
    <t>Mayor cobertura institucional a nivel territorial</t>
  </si>
  <si>
    <t>Presencia de la SPT en los 32 departamentos.</t>
  </si>
  <si>
    <t xml:space="preserve">
Eficiencia Administrativa</t>
  </si>
  <si>
    <t>Modernización Institucional</t>
  </si>
  <si>
    <t>No. Departamentos en los cuales se hizo presencia institucional</t>
  </si>
  <si>
    <t>Mayor cobertura en supervison (vigilancia, inspeccion y control) a nuestros supervisados.</t>
  </si>
  <si>
    <t>Supervisar el  100% de los supervisados</t>
  </si>
  <si>
    <t xml:space="preserve"># Visitas de inspección ejecutadas PGS / # Vigilados con visitas de inspección programadas PGS </t>
  </si>
  <si>
    <t>Identificar el universo de los operadores.</t>
  </si>
  <si>
    <t xml:space="preserve">100% operadores portuarios registrados </t>
  </si>
  <si>
    <t>Identificar y registrar los operadores portuarios.</t>
  </si>
  <si>
    <t>Gestion Financiera.</t>
  </si>
  <si>
    <t>Programación y Ejecución Presupuestal</t>
  </si>
  <si>
    <t>Número operadores portuarios registrados / Número operadores portuarios que solicitan registro</t>
  </si>
  <si>
    <t>DELEGADA PUERTOS</t>
  </si>
  <si>
    <t>Generar y difundir la informacion estadísticas de los sectores que representamos</t>
  </si>
  <si>
    <t>100% de boletines publicados</t>
  </si>
  <si>
    <t>Generar informacion para fortalecer el conocimiemto de los sectores</t>
  </si>
  <si>
    <t>4 boletines cada año</t>
  </si>
  <si>
    <t>Transparencia, Participación y Servicio al Ciudadano</t>
  </si>
  <si>
    <t>Transparencia y Acceso a la Información Pública.</t>
  </si>
  <si>
    <t>Boletines publicados / Boletines planeados a publicar</t>
  </si>
  <si>
    <t>Definir e implementar modelo de gestion para la promoción de la participación ciudadana y rendicion de cuentas mediante el cumplimiento de las politicas diseñadas.</t>
  </si>
  <si>
    <t>Disminuir anualmente en un 20% el tiempo de  respuesta frente al año anterior.</t>
  </si>
  <si>
    <t>Transparencia, Participación y Servicio al ciudadano.</t>
  </si>
  <si>
    <t xml:space="preserve">Servicio al ciudadano </t>
  </si>
  <si>
    <t>(Promedio dias tiempo respuesta vigencia anterior - Promedio dias tiempo respuesta vigencia actual)/ Promedio dias tiempo respuesta vigencia anterior</t>
  </si>
  <si>
    <t>OBJETIVOS ESTRATEGICOS</t>
  </si>
  <si>
    <t>implementar 88  indicadores en competividad empresarial.</t>
  </si>
  <si>
    <t># Indicadores en competitividad empresarial implementados / # Indicadores en competitividad empresarial programados</t>
  </si>
  <si>
    <t>META AÑO 2015</t>
  </si>
  <si>
    <t>META AÑO 2016</t>
  </si>
  <si>
    <t>META AÑO 2017</t>
  </si>
  <si>
    <t>META AÑO 2018</t>
  </si>
  <si>
    <r>
      <t xml:space="preserve">Disminucion tiempo respuesta PQR
__________________
</t>
    </r>
    <r>
      <rPr>
        <sz val="9"/>
        <color theme="1"/>
        <rFont val="Calibri"/>
        <family val="2"/>
      </rPr>
      <t>Percepcion de la comunidad.</t>
    </r>
  </si>
  <si>
    <t xml:space="preserve">SEMAFORO </t>
  </si>
  <si>
    <t>DEL</t>
  </si>
  <si>
    <t>AL</t>
  </si>
  <si>
    <t>ESTADO</t>
  </si>
  <si>
    <t>ROJO</t>
  </si>
  <si>
    <t>PLAN ESTRATÉGICO INSTITUCIONAL 2017</t>
  </si>
  <si>
    <t>AMARILLO</t>
  </si>
  <si>
    <t>VERDE</t>
  </si>
  <si>
    <r>
      <rPr>
        <b/>
        <sz val="9"/>
        <color indexed="8"/>
        <rFont val="Calibri"/>
        <family val="2"/>
      </rPr>
      <t>Proposito Institucional:</t>
    </r>
    <r>
      <rPr>
        <sz val="9"/>
        <color indexed="8"/>
        <rFont val="Calibri"/>
        <family val="2"/>
      </rPr>
      <t xml:space="preserve"> Posicionamiento de la Supertransporte como ente supervisor,  velando  por  la adecuada  prestación del servicio público de transporte, su infraestructura, servicios conexos y complementarios, en condiciones de libertad de acceso, calidad,  seguridad, eficiencia y oportunidad,  promoviendo la competitividad y desarrollo empresarial.</t>
    </r>
  </si>
  <si>
    <t>OBJETIVOS  PND</t>
  </si>
  <si>
    <t>ESTRATEGIAS PND</t>
  </si>
  <si>
    <t>PESO ESTRATEGIA PND</t>
  </si>
  <si>
    <t>PROGRAMAS PND</t>
  </si>
  <si>
    <t xml:space="preserve">
1. Fortalecer las condiciones para un proceso de Paz y garantizar sostenibilidad para permitir al país y a sus ciudadanos alcanzar su pleno potencial como nacion.
2. Integrar el territorio y sus comunidades, para contribuir al cierre de las brechas poblacionales , con accesos a servicios de calidad. (Politica Pública de discapacidad).
3. Reducir las desigualdades sociales y territoriales entre los ambitos urbano y rural, mediante el desarrollo integral del campo como garantía para la igualdad de oportunidades. </t>
  </si>
  <si>
    <t>Competitividad Estrategica e Infraestructura  (peso 70%)</t>
  </si>
  <si>
    <t>Competitividad Empresarial</t>
  </si>
  <si>
    <t>Fortalecimiento Institucional</t>
  </si>
  <si>
    <t>Operadores Portuarios</t>
  </si>
  <si>
    <t>BUEN GOBIERNO</t>
  </si>
  <si>
    <t>BUEN GOBIERNO (peso 30%)</t>
  </si>
  <si>
    <t>Plan anticorrupción y de atención al ciudadano.</t>
  </si>
  <si>
    <t>Evitar riesgos asociados a la corrupcion.</t>
  </si>
  <si>
    <t>evitar denuncias corrupcion</t>
  </si>
  <si>
    <t>Establecer los mecanismos documentales y operativos en el marco del SCG - MECI  (Código de ética, rendición de cuentas,  racionalización de trámites y servicios, etc) para evitar los riesgos de corrupción</t>
  </si>
  <si>
    <t xml:space="preserve">
Transparencia, Participación y Servicio al ciudadano.
</t>
  </si>
  <si>
    <t>Plan Anticorrupción y de atención al ciudadano: Mapa de riesgos.</t>
  </si>
  <si>
    <t>No aplica</t>
  </si>
  <si>
    <t>(Denuncias presentadas vigencia anterior - Denuncias presentadasvigencia actual) / Denuncias presentadas vigencia anterior</t>
  </si>
  <si>
    <t>CONTROL INTERNO DISCIPLINARIO</t>
  </si>
  <si>
    <t>Diseñar una estrategia de difusión de información de estadísticas oficiales</t>
  </si>
  <si>
    <t>Participacion ciudadana</t>
  </si>
  <si>
    <t>Implementar el plan estratégico de participación ciudadana de la entidad.</t>
  </si>
  <si>
    <t>Participación Ciudadana</t>
  </si>
  <si>
    <t>Actividades Plan Estratégico de Participación Ciudadana ejecutadas / Actividades Plan Estratégico de Participación Ciudadana programadas</t>
  </si>
  <si>
    <t>PLANEACIÓN</t>
  </si>
  <si>
    <t>Implementar el plan de rendicion de cuentas de la entidad.</t>
  </si>
  <si>
    <t>Rendición de cuentas</t>
  </si>
  <si>
    <t>Actividades Plan Estratégico de Rendición de Cuentas ejecutadas / Actividades Plan Estratégico de Rendición de Cuentas programadas</t>
  </si>
  <si>
    <t>eficiencia administrativa</t>
  </si>
  <si>
    <t>Mejorar el nivel de calificacion en la encuesta anual del MECI por parte de DAFP mediante el fortalecimiento del sistema de gestión de calidad, con el fin de mejorar la eficiencia interna de la entidad.</t>
  </si>
  <si>
    <t>Indice de madurez del  MECI</t>
  </si>
  <si>
    <t>Revisar,  identificar e implementar oportunidades de mejora para el SIGI</t>
  </si>
  <si>
    <t>Pasar de la calificacion de nivel satisfactorio (76,25%)  a nivel avanzado. (91%)</t>
  </si>
  <si>
    <t>Eficiencia Administrativa</t>
  </si>
  <si>
    <t>Gestion de Calidad</t>
  </si>
  <si>
    <t>% Calificación MECI</t>
  </si>
  <si>
    <t>CONTROL INTERNO</t>
  </si>
  <si>
    <t>Implementar buenas practicas administrativas mediante acciones  internas para contribuir con la mejora del medio ambiente</t>
  </si>
  <si>
    <t xml:space="preserve"> 100% de su cumplimiento del Plan Institucional de Gestión Ambiental</t>
  </si>
  <si>
    <t>Cumplimiento del 100% de las actividades definidas en el Plan Institucional de Gestión Ambiental</t>
  </si>
  <si>
    <t>Eficiencia Administrativa y Cero Papel</t>
  </si>
  <si>
    <t xml:space="preserve">Acciones Plan de Acción PIGA ejecutadas  / Acciones Plan de Acción PIGA programadas </t>
  </si>
  <si>
    <t>GRUPO ADMINISTRATIVO</t>
  </si>
  <si>
    <t>Desarrollar competencias en los servidores públicos para el buen desempeño profesional y personal</t>
  </si>
  <si>
    <t xml:space="preserve">servidores públicos capacitados </t>
  </si>
  <si>
    <t>Fortalecer  conocimientos de los funcionarios</t>
  </si>
  <si>
    <t>100% de los funcionarios capacitados</t>
  </si>
  <si>
    <t>Servidores públicos capacitados / Total de servidores públicos en la entidad</t>
  </si>
  <si>
    <t>GRUPO TALENTO HUMANO</t>
  </si>
  <si>
    <t>Rediseño Organizacional</t>
  </si>
  <si>
    <t>Aumentar la capacidad de gestion de la spt  mediante el rediseño organizacional para tener mayor efectividad en la supervisión.</t>
  </si>
  <si>
    <t>% Implementación del plan aprobado</t>
  </si>
  <si>
    <t>Plan rediseño de gestion Institucional (procesos, procedimientos, redistribucion de planta, tecnologia)</t>
  </si>
  <si>
    <t>% Implementación Rediseño Organizacional</t>
  </si>
  <si>
    <t>SECRETARÍA GENERAL / OAP</t>
  </si>
  <si>
    <t>Desarrollo tecnológico</t>
  </si>
  <si>
    <t>Mejorar la capacidad operativa y administrativa de la gestión de supervisión mediante el fortalecimiento teconológico para apoyar el cumplimiento de las competencias</t>
  </si>
  <si>
    <t>Cumplimiento del 100% de las políticas del gobierno en línea</t>
  </si>
  <si>
    <t>Desarrollar e implementar las tecnologias necesarias y existentes de acuerdo a las politicas de gobierno en línea. Realizar las interfaces con las demas entidades del sector.</t>
  </si>
  <si>
    <t>Cumplimiento del 100% de las polítcas del gobierno en línea y el Cumplimiento del 100% de las interfaces.</t>
  </si>
  <si>
    <t>Gestión de Tecnologias de Información</t>
  </si>
  <si>
    <t>% Calificación Avance Implementación Estrategia Gobierno en Línea</t>
  </si>
  <si>
    <t>GRUPO DE INFORMÁTICA Y ESTADÍSTICA</t>
  </si>
  <si>
    <t>Tasa de vigilancia</t>
  </si>
  <si>
    <t>Mejorar los tiempos de recaudo de la contribucion especial mediante la elaboración y aplicación de los mecanismos pertinentes para garantizar el sostenimiento de la entidad.</t>
  </si>
  <si>
    <t xml:space="preserve">100% del total de supervisados cancelando la contribucion especial </t>
  </si>
  <si>
    <t>Iniciar recaudo en el primer semestre de cada vigencia fiscal</t>
  </si>
  <si>
    <t>Lograr al 2018 un recaudo promedio del 95% en cada vigencia fiscal.</t>
  </si>
  <si>
    <t xml:space="preserve">Gestion Financiera
</t>
  </si>
  <si>
    <t>PAC</t>
  </si>
  <si>
    <t>Recaudo contribución especial ejecutado / Recaudo contribucion especial planeado</t>
  </si>
  <si>
    <t>GRUPO FINANCIERO</t>
  </si>
  <si>
    <t>Gestion Financiera</t>
  </si>
  <si>
    <t xml:space="preserve">Mejorar la ejecucion presupuestal de la entidad mediante acciones de seguimiento y control, para garantizar el cumplimiento de las metas </t>
  </si>
  <si>
    <t>porcentaje del cumplimiento del acuerdo de desempeño</t>
  </si>
  <si>
    <t>Seguimiento y ejecucion oportuna del presupuesto</t>
  </si>
  <si>
    <t>Proyectos de Inversión
Plan anual de Adquisiciones
Programacion y Ejecucion Presupuestal</t>
  </si>
  <si>
    <t>Presupuesto Ejecutado Obligaciones / Presupuesto Programado Obligaciones</t>
  </si>
  <si>
    <t>Todas las delegadas</t>
  </si>
  <si>
    <t>Trim I</t>
  </si>
  <si>
    <t>Mayo</t>
  </si>
  <si>
    <t>Junio</t>
  </si>
  <si>
    <t>Julio</t>
  </si>
  <si>
    <t>Agosto</t>
  </si>
  <si>
    <t>Septiembre</t>
  </si>
  <si>
    <t>Octubre</t>
  </si>
  <si>
    <t>Noviembre</t>
  </si>
  <si>
    <t>Diciembre</t>
  </si>
  <si>
    <t>2. % Reuniones realizadas con autoridades</t>
  </si>
  <si>
    <t>5. % Mesas de trabajo realizadas para identificar oportunidades de mejora</t>
  </si>
  <si>
    <t>8.  % Modelos buenas prácticas empresariales implementados</t>
  </si>
  <si>
    <t>8. # Modelos buenas prácticas empresariales implementados / # Modelos buenas prácticas empresariales programados</t>
  </si>
  <si>
    <t>9. % Indicadores en competitividad empresarial implementados</t>
  </si>
  <si>
    <t>10. % Cobertura de supervisión de la SPT a nivel nacional</t>
  </si>
  <si>
    <t>11. % Visitas de inspección realizadas PGS</t>
  </si>
  <si>
    <t>12. % Operadores portuarios registrados</t>
  </si>
  <si>
    <t>13. Denuncias presentadas relacionadas con hechos de corrupción</t>
  </si>
  <si>
    <t>14. Boletines publicados</t>
  </si>
  <si>
    <t>15. Tiempo promedio respuesta PQRs</t>
  </si>
  <si>
    <t>3. % de socializaciones en normas vigentes realizadas.</t>
  </si>
  <si>
    <t># socializaciones en normas vigentes realizadas/ #  socializaciones en normas vigentes programadas</t>
  </si>
  <si>
    <t>4. % Servidores socializados</t>
  </si>
  <si>
    <t>6. % de tipos de vigilado con acciones preventivas implementadas para minimizar las condiciones de riesgo en seguridad</t>
  </si>
  <si>
    <t>#  de tipos de vigilado con acciones preventivas implementadas para minimizar las condiciones de riesgo en seguridad/# de tipos de vigilado con acciones preventivas programadas para minimizar las condiciones de riesgo en seguridad</t>
  </si>
  <si>
    <t># Indicadores de gestión en seguridad  por tipo de vigilado  implementados / # Indicadores de gestión en seguridad  por tipo de vigilado  programados</t>
  </si>
  <si>
    <t>7. % Indicadores de gestión en seguridad por tipo de vigilado implementados ( 1 indicador por cada acción preventiva en seguridad)</t>
  </si>
  <si>
    <t># de socializaciones en política sectorial realizadas / # de socializaciones en política sectorial programadas</t>
  </si>
  <si>
    <t>1. % de socializaciones en politica sectorial realizadas</t>
  </si>
  <si>
    <t>Reducir consumos</t>
  </si>
  <si>
    <t>16. % Cumplimiento del Plan Estratégico de Participación Ciudadana</t>
  </si>
  <si>
    <t>17. % Cumplimiento del Plan Estratégico de rendicion de cuentas.</t>
  </si>
  <si>
    <t>18.% Calificación MECI</t>
  </si>
  <si>
    <t>19. % Cumplimiento Plan de Acción PIGA</t>
  </si>
  <si>
    <t>20. % de funcionarios capacitados</t>
  </si>
  <si>
    <t>21. % Avance rediseño organizacional</t>
  </si>
  <si>
    <t>22. % Calificación Avance Implementación Estrategia Gobierno en Línea</t>
  </si>
  <si>
    <t>23. % Recaudo Contribución Especial</t>
  </si>
  <si>
    <t>24. % Presupuesto Ejecutado Obligaciones</t>
  </si>
  <si>
    <t>Desarrollar e implementar  acciones preventivas y correctivas que minimicen las condiciones de riesgo en seguridad, por tipo de vigilado</t>
  </si>
  <si>
    <t>Mes de seguimiento</t>
  </si>
  <si>
    <t>Marzo</t>
  </si>
  <si>
    <t>Transito</t>
  </si>
  <si>
    <t>NA</t>
  </si>
  <si>
    <t>PLAN ESTRATEGICO INSTITUCIONAL - PEI</t>
  </si>
  <si>
    <t>Control Interno Disciplinario</t>
  </si>
  <si>
    <t>Cump.</t>
  </si>
  <si>
    <t>Planeación</t>
  </si>
  <si>
    <t>Grupo Admnistrativo</t>
  </si>
  <si>
    <t>Grupo Talento Humano</t>
  </si>
  <si>
    <t>Grupo de Informática y Estadistica</t>
  </si>
  <si>
    <t>Grupo Financiero</t>
  </si>
  <si>
    <t>Control Interno</t>
  </si>
  <si>
    <t xml:space="preserve">1. Fortalecer las condiciones para un proceso de Paz y garantizar sostenibilidad para permitir al país y a sus ciudadanos alcanzar su pleno potencial como nacion.
2. Integrar el territorio y sus comunidades, para contribuir al cierre de las brechas poblacionales , con accesos a servicios de calidad. (Politica Pública de discapacidad).
3. Reducir las desigualdades sociales y territoriales entre los ambitos urbano y rural, mediante el desarrollo integral del campo como garantía para la igualdad de oportunidades. </t>
  </si>
  <si>
    <t>1. OBJETIVOS  PND</t>
  </si>
  <si>
    <t>2. ESTRATEGIAS PND</t>
  </si>
  <si>
    <t>3. PESO ESTRATEGIA PND</t>
  </si>
  <si>
    <t>4. PROGRAMAS PND</t>
  </si>
  <si>
    <t>5. OBJETIVOS ESTRATEGICOS</t>
  </si>
  <si>
    <t xml:space="preserve">8. ESTRATEGIA </t>
  </si>
  <si>
    <t>10. META CUATRENIO</t>
  </si>
  <si>
    <t>13. REFERENTE</t>
  </si>
  <si>
    <t>13.1 DELEGADA</t>
  </si>
  <si>
    <t>13.2 VALOR</t>
  </si>
  <si>
    <t>14. META 2015</t>
  </si>
  <si>
    <t>15. META 2016</t>
  </si>
  <si>
    <t>16. META 2017</t>
  </si>
  <si>
    <t>17. META 2018</t>
  </si>
  <si>
    <t>19. INDICADOR</t>
  </si>
  <si>
    <t>20. FORMULA DEL INDICADOR</t>
  </si>
  <si>
    <t>21. RESPONSABLE</t>
  </si>
  <si>
    <t>22. ETAPA</t>
  </si>
  <si>
    <t>26.1 EVIDENCIA AVANCE</t>
  </si>
  <si>
    <t>26.2 ANALISIS CUALITATIVO</t>
  </si>
  <si>
    <t>Resultados 2017</t>
  </si>
  <si>
    <t>Avance Acumulado Meta 2017</t>
  </si>
  <si>
    <t>Puertos, Concesiones y Transito</t>
  </si>
  <si>
    <t>Mes</t>
  </si>
  <si>
    <t>Funcionarios capacitados</t>
  </si>
  <si>
    <t>Acumulado</t>
  </si>
  <si>
    <t>%Acumulado</t>
  </si>
  <si>
    <t>Enero</t>
  </si>
  <si>
    <t>Febrero</t>
  </si>
  <si>
    <t>Meta anual</t>
  </si>
  <si>
    <t># Servidores socializados / #
Servidores planeados por
socializar</t>
  </si>
  <si>
    <t xml:space="preserve">No. </t>
  </si>
  <si>
    <t>No.</t>
  </si>
  <si>
    <t>12. Promedio dias PQRS</t>
  </si>
  <si>
    <t>1. % de socializaciones en politica sectorial realizadas
2015 Y 2016: No. De socializados / Universo de vigilados</t>
  </si>
  <si>
    <t>3. % de socializaciones en normas vigentes realizadas.
2015 Y 2016: No. de capacitados / universo anual de supervisados</t>
  </si>
  <si>
    <t>4. % de socializaciones a servidores
2015 Y 2016: No. de servidores capacitados/total servidores de la spt</t>
  </si>
  <si>
    <t>26. AVANCE ENERO  2018</t>
  </si>
  <si>
    <t>26. AVANCE FEBRERO  2018</t>
  </si>
  <si>
    <t>26. AVANCE MARZO 2018</t>
  </si>
  <si>
    <t>26. AVANCE ABRIL META  2018</t>
  </si>
  <si>
    <t>26. AVANCE MAYO META  2018</t>
  </si>
  <si>
    <t>26. AVANCE JUNIO META  2018</t>
  </si>
  <si>
    <t>26. AVANCE JULIO META  2018</t>
  </si>
  <si>
    <t>26. AVANCE AGOSTO META  2018</t>
  </si>
  <si>
    <t>26. AVANCE SEPTIEMBRE META  2018</t>
  </si>
  <si>
    <t>26. AVANCE OCTUBRE META  2018</t>
  </si>
  <si>
    <t>26. AVANCE NOVIEMBRE META  2018</t>
  </si>
  <si>
    <t>26. AVANCE DICIEMBRE META  2018</t>
  </si>
  <si>
    <t>4. % de socializaciones en normas vigentes realizadas.</t>
  </si>
  <si>
    <t>5. % de socializaciones a servidores</t>
  </si>
  <si>
    <t>7. % de tipos de vigilado con acciones preventivas implementadas para minimizar las condiciones de riesgo en seguridad</t>
  </si>
  <si>
    <t>23. RESULTADO 2018</t>
  </si>
  <si>
    <t>24. META 2018</t>
  </si>
  <si>
    <t>25. AVANCE CUANTITATIVO ACUMULADO META  2018</t>
  </si>
  <si>
    <t>% Calificación Avance Implementación Estrategia Gobierno Digital</t>
  </si>
  <si>
    <t>ALINEACIÓN PND</t>
  </si>
  <si>
    <t>SEGUIMIENTO 2018</t>
  </si>
  <si>
    <t># de actividades para la disminución de la informalidad realizadas /# de actividades para la disminución de la informalidad programadas</t>
  </si>
  <si>
    <t>13. Boletines publicados</t>
  </si>
  <si>
    <t>14. Tiempo promedio respuesta PQRs</t>
  </si>
  <si>
    <t>15. Denuncias presentadas relacionadas con hechos de corrupción</t>
  </si>
  <si>
    <t>22. % Calificación Avance Implementación Estrategia Gobierno Digital</t>
  </si>
  <si>
    <t>1. Promover la formalidad en la prestación del servicio desarrollando acciones preventivas y correctivas.</t>
  </si>
  <si>
    <t>2. Minimizar los riesgos en seguridad y competitividad empresarial de la prestación de los servicios objeto de supervisión.</t>
  </si>
  <si>
    <t>3. Fortalecer la presencia instuticional a nivel territorial.</t>
  </si>
  <si>
    <t>3. 1 Mayor cobertura institucional a nivel territorial</t>
  </si>
  <si>
    <t>3.2 Mayor cobertura en supervison (vigilancia, inspeccion y control) a nuestros supervisados.</t>
  </si>
  <si>
    <t>1.1. Socializar e impulsar la politica sectorial</t>
  </si>
  <si>
    <t>1.2 Socializar e impulsar la politica de supervisión para la formalizacion del Sector.</t>
  </si>
  <si>
    <t>2.1 Desarrollar e implementar  acciones preventivas y correctivas que minimicen las condiciones de riesgo en seguridad, por tipo de vigilado</t>
  </si>
  <si>
    <t>2.2 Desarrollar e implementar  acciones preventivas y correctivas que optimicen la competitividad empresarial. Por tipo de vigilado.</t>
  </si>
  <si>
    <t>4. Identificar el universo de los operadores.</t>
  </si>
  <si>
    <t>4.1 Identificar y registrar los operadores portuarios.</t>
  </si>
  <si>
    <t xml:space="preserve">14. Mejorar la ejecucion presupuestal de la entidad mediante acciones de seguimiento y control, para garantizar el cumplimiento de las metas </t>
  </si>
  <si>
    <t>13. Mejorar los tiempos de recaudo de la contribucion especial mediante la elaboración y aplicación de los mecanismos pertinentes para garantizar el sostenimiento de la entidad.</t>
  </si>
  <si>
    <t>13.1 Iniciar recaudo en el primer semestre de cada vigencia fiscal</t>
  </si>
  <si>
    <t>12. Mejorar la capacidad operativa y administrativa de la gestión de supervisión mediante el fortalecimiento teconológico para apoyar el cumplimiento de las competencias</t>
  </si>
  <si>
    <t>12.1 Desarrollar e implementar las tecnologias necesarias y existentes de acuerdo a las politicas de gobierno en línea. Realizar las interfaces con las demas entidades del sector.</t>
  </si>
  <si>
    <t>11. Aumentar la capacidad de gestion de la spt  mediante el rediseño organizacional para tener mayor efectividad en la supervisión.</t>
  </si>
  <si>
    <t>11.1 Plan rediseño de gestion Institucional (procesos, procedimientos, redistribucion de planta, tecnologia)</t>
  </si>
  <si>
    <t>10. Desarrollar competencias en los servidores públicos para el buen desempeño profesional y personal</t>
  </si>
  <si>
    <t>10.1 Fortalecer  conocimientos de los funcionarios</t>
  </si>
  <si>
    <t>9. Implementar buenas practicas administrativas mediante acciones  internas para contribuir con la mejora del medio ambiente</t>
  </si>
  <si>
    <t>9.1 Reducir consumos</t>
  </si>
  <si>
    <t>8. Mejorar el nivel de calificacion en la encuesta anual del MECI por parte de DAFP mediante el fortalecimiento del sistema de gestión de calidad, con el fin de mejorar la eficiencia interna de la entidad.</t>
  </si>
  <si>
    <t>7. Definir e implementar modelo de gestion para la promoción de la participación ciudadana y rendicion de cuentas mediante el cumplimiento de las politicas diseñadas.</t>
  </si>
  <si>
    <t>7.2 Implementar el plan estratégico de participación ciudadana de la entidad.</t>
  </si>
  <si>
    <t>7.3 Implementar el plan de rendicion de cuentas de la entidad.</t>
  </si>
  <si>
    <t>6. Generar y difundir la informacion estadísticas de los sectores que representamos</t>
  </si>
  <si>
    <t>6.1 Generar informacion para fortalecer el conocimiemto de los sectores</t>
  </si>
  <si>
    <t>5. Evitar riesgos asociados a la corrupcion.</t>
  </si>
  <si>
    <t>5.1 Establecer los mecanismos documentales y operativos en el marco del SCG - MECI  (Código de ética, rendición de cuentas,  racionalización de trámites y servicios, etc) para evitar los riesgos de corrupción</t>
  </si>
  <si>
    <t>1. Cobertura del 100% de supervisados.</t>
  </si>
  <si>
    <t xml:space="preserve">2. Ejecutar reuniones con las autoridades  </t>
  </si>
  <si>
    <t>3. Realizar 8 actividades para la disminución de la informalidad</t>
  </si>
  <si>
    <t xml:space="preserve">4. Fortalecer el conocimiento en normas vigentes al  100% de los sujetos supervisados  para subsanar presuntas deficiencias en su aplicación. </t>
  </si>
  <si>
    <t>5. Fortalecer los conocimientos de los servidores publicos de la spt que realizan la supervision.</t>
  </si>
  <si>
    <t>6. Realizar por lo menos 400 Mesas de Trabajo con los supervisados, agremiaciones y autoridades que interactuan con la spt, para identificar oportunidades de mejora</t>
  </si>
  <si>
    <t xml:space="preserve">7. 88 acciones preventivas para mitigacion de riesgo que afectan la operación, calidad y seguridad en el servicio. </t>
  </si>
  <si>
    <t>8. Implementar 73  indicadores de gestión en seguridad.</t>
  </si>
  <si>
    <t>9. Implementar 81  indicadores en competividad empresarial.</t>
  </si>
  <si>
    <t>10. Presencia de la SPT en los 32 departamentos.</t>
  </si>
  <si>
    <t>11. Supervisar el  100% de los supervisados</t>
  </si>
  <si>
    <t>12. Registro del 100% de los operadores porturarios</t>
  </si>
  <si>
    <t>13. Disminucón en 40% las denuncias por corrupción</t>
  </si>
  <si>
    <t>14. Generación de 16 boletines</t>
  </si>
  <si>
    <t>15. Disminuir anualmente en un 20% el tiempo de  respuesta frente al año anterior.</t>
  </si>
  <si>
    <t>7.1 Disminuir el tiempo de  respuesta frente al año anterior.</t>
  </si>
  <si>
    <t>16. 100% del oan implementado</t>
  </si>
  <si>
    <t>17. 100% del oan implementado</t>
  </si>
  <si>
    <t>18. Pasar de la calificacion de nivel satisfactorio (76,25%)  a nivel avanzado. (91%)</t>
  </si>
  <si>
    <t>19. Cumplimiento del 100% de las actividades definidas en el Plan Institucional de Gestión Ambiental</t>
  </si>
  <si>
    <t>20. 100% de los funcionarios capacitados</t>
  </si>
  <si>
    <t>21. Implementación del 100% Rediseño institucional</t>
  </si>
  <si>
    <t>22. Cumplimiento del 100% de las polítcas del gobierno en línea y el Cumplimiento del 100% de las interfaces.</t>
  </si>
  <si>
    <t>23. Lograr al 2018 un recaudo promedio del 95% en cada vigencia fiscal.</t>
  </si>
  <si>
    <t>14.1 Seguimiento y ejecucion oportuna del presupuesto</t>
  </si>
  <si>
    <t>24. Ejecución del 93% del presupueto.</t>
  </si>
  <si>
    <t>PLAN ESTRATEGICO INSTITUCIONAL - PEI 2015-2018  Y PLAN DE ACCION ANUAL 2018</t>
  </si>
  <si>
    <t>PLAN ESTRATÉGICO INSTITUCIONAL - PEI 2015-2018</t>
  </si>
  <si>
    <t>PLAN DE ACCIÓN ANUAL 2018</t>
  </si>
  <si>
    <t>2.  % Reuniones realizadas con autoridades</t>
  </si>
  <si>
    <t>3. % de actividades para la disminución de la informalidad</t>
  </si>
  <si>
    <t>6.  % Mesas de trabajo realizadas para identificar oportunidades de mejora</t>
  </si>
  <si>
    <t>8. % Indicadores de gestión en seguridad por tipo de vigilado implementados.</t>
  </si>
  <si>
    <t>18. % Calificación MECI</t>
  </si>
  <si>
    <t>_</t>
  </si>
  <si>
    <t>Abr</t>
  </si>
  <si>
    <t>Guia Metodologica Actualizada, Calculo de la Contribución Especial por Concepto de Vigilancia de la SPT</t>
  </si>
  <si>
    <t>A la fecha el Grupo de Financiera se encuentra en proceso del cálculo de la tarifa de contribución, de acuerdo a la información financiera proyectada de los vigilados, como también para establecer los plazos para pago de contribución especial correspondiente a la vigencia 2018 primera y segunda cuota por parte de la Superintendencia de Puertos y Transporte. Se estima iniciar el cobro de la primera cuota para el segundo trimestre del año.</t>
  </si>
  <si>
    <t>Informe de Ejecución Presupuestal del SIIF Nación</t>
  </si>
  <si>
    <t>La entidad a 31 de enero del 2018, obligó un valor total de $483 Millones de pesos, entre gastos de funcionamiento y gastos de personal de nómina.</t>
  </si>
  <si>
    <t>Se tiene que a 31 de enero de 2018, no se registraron quejas relacionas con hechos de Corrupción</t>
  </si>
  <si>
    <t>Por otra parte, de la vigencia 2017 se tiene una queja por hecchos de corrupción la cual se encuentra en indagación preliminar</t>
  </si>
  <si>
    <t>Ubicada en la carpeta virtual compartida PIGA  2018</t>
  </si>
  <si>
    <t xml:space="preserve">En el mes de enero se realizó una socialización en normas vigentes:
Circular Nª 2 del 02 de enero de 2018, dirigida a las empresas de transporte terrestre automotor de pasajeros por carretera, empresas de transporte terrestre automotor especial, terminales de transporte, directores territoriales de Ministerio de Transporte, dirección de tránsito y transporte de la policía nacional y autoridades de transporte municipal, sobre alcance a la circular 81 y 83 de 2017, con el fin de atender la alta demanda entre el 29 de diciembre de 2017 y el 10 de enero de 2018.
</t>
  </si>
  <si>
    <t>Página web de la entidad</t>
  </si>
  <si>
    <t xml:space="preserve">En el mes de enero se realizaron 5 reuniones:
1. Reunión con los homologados del SICOV de los CEA´s tema: seguimiento a los compromisos como operador
2. Reunión con los homologados del SICOV de los CEA´s tema: Mejoras del SICOV
Reunión con la Dra. Luz Belén Fernández - coordinadora del Grupo de Protección al Turista tema: unificación de criterios en relación con la prestación de servicios de transporte de personas por parte de los operadores turísticos en el aeropuerto de Barranquilla
3. Reunión con la Procuraduría Regional de Santander tema: cumplimiento de los compromisos relacionados con la Circular Conjunta de Sostenibilidad de los Sistemas de Transporte Masivo Integrado
4. Reunión con los homologados del SICOV de los CEA´s tema: seguimiento a los compromisos como operado
5. Reunión con el Ministerio de Transporte tema: Depuración bases de datos transporte diferentes modalidades
</t>
  </si>
  <si>
    <t>Agenda Delegada</t>
  </si>
  <si>
    <t>En el mes de enero se realizaron operativos en diferentes ciudades del país de la siguiente manera:
1. operativos de informalidad: 304
2. operativos de escolaridad: 23</t>
  </si>
  <si>
    <t>Base de datos</t>
  </si>
  <si>
    <t xml:space="preserve">En el mes de enero se realizaron 2 capacitaciones:
1. Se realizó re- inducción a los regionales Cundinamarca el 12 de enero de 2018, se capacitaron a 15 servidores.
2. Se realizo capacitación el 29 de enero de 2018, sobre lineamientos en la elaboración de informes de visita de inspección a CEAS, se capacitaron a 14 servidores.
</t>
  </si>
  <si>
    <t>Listados de asistencia</t>
  </si>
  <si>
    <t xml:space="preserve">
En el mes de enero se realizaron 2 mesas de trabajo:
1. Mesa de trabajo Gremios CEA´s y Homologados del SICOV de los CEA´s tema: Inconformidades de los CEAS frente al funcionamiento de los equipos
2.  Mesa de trabajo con el Ministerio de Transporte y los diferentes Gremios tema: Socialización Plan Piloto Buenaventura con el Viceministro de Transito
</t>
  </si>
  <si>
    <t>En el mes de enero se realizaron 56 visitas de inspección</t>
  </si>
  <si>
    <t>N.A.</t>
  </si>
  <si>
    <t xml:space="preserve">No se programo actividad para este mes. </t>
  </si>
  <si>
    <t>Listado Asistencia</t>
  </si>
  <si>
    <t xml:space="preserve">Enero: 
1. Enero 25. Reunion Grupo de Trabajo No. 5. Marinas y Navegación. (Mesa Nacional de Puertos). Participantes: Total 17 asistentes. Entidades: CCO, Fontur, Asonautica, Armcol, SPT, Vicepresidencia de la Republica, MT, DIAN, Dimar. 
</t>
  </si>
  <si>
    <t xml:space="preserve">Enero: 1. Enero 30. Tema: Retiro de grua de San Andres. Participantes: 
Sociedad Portuaria San Adndres Port society, Sociedad Activos Fijos, Howard y Cia, SPT. Total Asistentes: 8 personas. 
2. Enero 30. Tema: Socialización del Plan Piloto Logistica Buenaventura. Participantes: Analdex, Mt, ANDI, SPT. Asistentes: 11 personas.  </t>
  </si>
  <si>
    <t>Relación de visitas de Inspección mes de enero.</t>
  </si>
  <si>
    <t>Relacion de Registro de Operadores Portuarios al 31 de enero de 2018.</t>
  </si>
  <si>
    <t>SIGT</t>
  </si>
  <si>
    <t>Los reportes se recibieron el mes de Enero y hacen referencia a la Circular 10 del 2014, reportando el IV Trimestre del 2017, esta información está en análisis y es la correspondiente a los numerales 7 y 8 del Boletín de Tráfico Portuario. La información para realizar el resto del boletín, correspondiente al año 2017, está en proceso de validación por parte de Adriana Oyola y es la que se obtiene a través del SIGT que reportan las sociedades en el sistema VIGIA.</t>
  </si>
  <si>
    <t xml:space="preserve">Cuadro consolidado y base de datos de PQR. </t>
  </si>
  <si>
    <t xml:space="preserve">El tiempo promedio de respuesta en el mes de enero es de 13 dias. </t>
  </si>
  <si>
    <t>El tiempo promedio de respuesta fue de 35 días</t>
  </si>
  <si>
    <t>ACU.</t>
  </si>
  <si>
    <r>
      <t xml:space="preserve">Se realizo cuatro (4) mesas de trabajo con:                                        </t>
    </r>
    <r>
      <rPr>
        <b/>
        <sz val="9"/>
        <rFont val="Calibri"/>
        <family val="2"/>
        <scheme val="minor"/>
      </rPr>
      <t>i</t>
    </r>
    <r>
      <rPr>
        <sz val="9"/>
        <rFont val="Calibri"/>
        <family val="2"/>
        <scheme val="minor"/>
      </rPr>
      <t xml:space="preserve">. Yuma Concesionaria s.a, Policia Nacional,                                                               Interventoria.                                                                                          </t>
    </r>
    <r>
      <rPr>
        <b/>
        <sz val="9"/>
        <rFont val="Calibri"/>
        <family val="2"/>
        <scheme val="minor"/>
      </rPr>
      <t>ii</t>
    </r>
    <r>
      <rPr>
        <sz val="9"/>
        <rFont val="Calibri"/>
        <family val="2"/>
        <scheme val="minor"/>
      </rPr>
      <t xml:space="preserve">. Aeronautica Civil                                                                               </t>
    </r>
    <r>
      <rPr>
        <b/>
        <sz val="9"/>
        <rFont val="Calibri"/>
        <family val="2"/>
        <scheme val="minor"/>
      </rPr>
      <t>iii.</t>
    </r>
    <r>
      <rPr>
        <sz val="9"/>
        <rFont val="Calibri"/>
        <family val="2"/>
        <scheme val="minor"/>
      </rPr>
      <t xml:space="preserve"> Concesión Puerta del Hierro - Palmar de Varela y Carreto - ANI- Interventoria - Concesionario Sociedd Montes de Maria- DITRA - SPT                                                                                                 </t>
    </r>
    <r>
      <rPr>
        <b/>
        <sz val="9"/>
        <rFont val="Calibri"/>
        <family val="2"/>
        <scheme val="minor"/>
      </rPr>
      <t>iv.</t>
    </r>
    <r>
      <rPr>
        <sz val="9"/>
        <rFont val="Calibri"/>
        <family val="2"/>
        <scheme val="minor"/>
      </rPr>
      <t xml:space="preserve"> ANI - SPT</t>
    </r>
  </si>
  <si>
    <r>
      <rPr>
        <b/>
        <sz val="9"/>
        <rFont val="Calibri"/>
        <family val="2"/>
        <scheme val="minor"/>
      </rPr>
      <t>i. y iii</t>
    </r>
    <r>
      <rPr>
        <sz val="9"/>
        <rFont val="Calibri"/>
        <family val="2"/>
        <scheme val="minor"/>
      </rPr>
      <t xml:space="preserve">. Sectores criticos de accidentalidad, Logistica de operativos y dotación; irregularidades en prestación de servicio; problemática invasión e indebido uso de franja de derecho de vía.                                                      </t>
    </r>
    <r>
      <rPr>
        <b/>
        <sz val="9"/>
        <rFont val="Calibri"/>
        <family val="2"/>
        <scheme val="minor"/>
      </rPr>
      <t>ii</t>
    </r>
    <r>
      <rPr>
        <sz val="9"/>
        <rFont val="Calibri"/>
        <family val="2"/>
        <scheme val="minor"/>
      </rPr>
      <t xml:space="preserve">. Socialización de formalización administrativa de Aerodromos a cargo de entes territoriales.                  </t>
    </r>
    <r>
      <rPr>
        <b/>
        <sz val="9"/>
        <rFont val="Calibri"/>
        <family val="2"/>
        <scheme val="minor"/>
      </rPr>
      <t>iv.</t>
    </r>
    <r>
      <rPr>
        <sz val="9"/>
        <rFont val="Calibri"/>
        <family val="2"/>
        <scheme val="minor"/>
      </rPr>
      <t xml:space="preserve"> Plan de acción del estado de basculas a nivel nacional</t>
    </r>
  </si>
  <si>
    <t>Se realizaron dos (2) reuniones con funcionarios, en loas cuales se capacitaron 10 funcionarios</t>
  </si>
  <si>
    <t xml:space="preserve">i. Inducción politicas y normatividad de la Superintendencia de Transporte.                                                                          ii. Divulgación política de supervisión -  Aerodromos de entes territoriales </t>
  </si>
  <si>
    <t xml:space="preserve">i. AEROPUERTO DEL ORIENTE - SPT                                     </t>
  </si>
  <si>
    <t>i. Normativos técnicos para aplicar en infraestructura con el fin de cumplir con los requerimientos realizados por la SPT</t>
  </si>
  <si>
    <t>Cuadro de seguimiento mensual PGS e informes</t>
  </si>
  <si>
    <t>se realizaron 14 visitas de 11 programadas.</t>
  </si>
  <si>
    <t>Cuadro de seguimiento PQRs orfeo y expedientes fisicos</t>
  </si>
  <si>
    <t xml:space="preserve">se recibieron 137 PQRs, durante el mes de enero se  tramitaron 114, con un promedio de respuesta de 10  por dia. </t>
  </si>
  <si>
    <t>En el PEI 2014 – 2018, el Grupo de Talento Humano dejó establecido dentro de las estrategias: “Fortalecer conocimientos de los funcionarios” y planteó como meta capacitar al 100% de los mismos.
Para medir el cumplimiento de la meta descrita, diseñó el indicador denominado: % funcionarios capacitados, cuya fórmula de cálculo es: servidores públicos capacitados / Total servidores públicos de la Entidad
Para efectos de consolidar la información de avance del PEI, el resultado del indicador descrito es: 0 (cero) ya que en éste mes no hubo capacitaciones.</t>
  </si>
  <si>
    <t xml:space="preserve">Se publicaron los procedimientos administrativos de Supervisión en linea a cursos de conducción y correo para recibir denuncias de los usuarios contra los centros de enseñanza, se realizaron 97 mantenimientos preventivos y se revisan mediante bitacora periodicamente los compromisos establecidos para ejecutar el plan de tratamiento de riesgos. </t>
  </si>
  <si>
    <t>Se realizaron 2 publicacones en la página web, se cuenta con vitacora de seguimiento, reporte de GLPI</t>
  </si>
  <si>
    <t>GUIA METODOLOGICA ACTUALIZADA , CALCULO DE LA CONTRIBUCIÓN  ESPECIAL POR CONCEPTO DE VIGILANCIA DE LA SPT</t>
  </si>
  <si>
    <t>A la fecha el grupo de financiera se encuentra en proceso del calculo de la tarifa de contribucion de acuerdo a la informacion financiera proyectada de los vigilados, como tambien para establecer los plazos para pago de contribución especial correspondiente a la vigencia 2018 primera y segunda cuota por parte de la Superintendencia de Puertos y Transporte. Se estima iniciar el cobro de la primera cuota para el segundo trimestre del año.</t>
  </si>
  <si>
    <t>Informe de Ejecución Presupuestal del SIIF NACION</t>
  </si>
  <si>
    <t>La entidad a 28 de Febrero del 2018 obligo un valor total de $2,402,288,799 Millones de pesos, entre gastos de funcionamiento, gastos de personal de nomina y inversión.
La meta presupuestal proyectada era del 2.7% en ejecución, esto indica un sobre cumplimiento en la ejecución de obligaciones de la Entidad.</t>
  </si>
  <si>
    <t>Se tiene que a 28 de febrero de 2018 no se registraron quejas relacionas con hechos de Corrupcion</t>
  </si>
  <si>
    <t>Por otra parte, de la vigencia 2017 se tiene una queja por hechos de corrupcion la cual se encuentra en indagación preliminar</t>
  </si>
  <si>
    <t>Durante el mes de  febrero 2018, se continuo con la constante en el desarrollo de actividades proyectadas dentro de los cinco programas del PIGA 2018.</t>
  </si>
  <si>
    <t>N.A</t>
  </si>
  <si>
    <t xml:space="preserve">1. Febrero 8. Tema: Temas Varios con SPR Buenaventura. 
Participantes: SPT - SPR Buenaventura. Total Asistentes: 2 personas.
2. Febrero 13- Tema. Plan Piloto de Facilitación en Movilidad y Logistica en Buenaventura. Participantes: Asecarga, TCBuen, Analdex, Dian, ACC, SPRBuenaventura, Secretaria de Transito, ICA, Asonav, MT. Compas, Dimar, Mincomercio, Policia Nacional, 
Andi, Alcaldia de Buenaventura, Colfecar, Camara de Comercio de Buenaventura, ANI, Grupo Portuario, Ventura Group, Aguadulce, SPT. Total Asistentes: 41 personas. 
3. Febrero 14. Tema: Gerencia Logistica. Participantes: Andi, TEam Foods, Bavaria S.A. , Brinsa S.A., Manuelita S.A., Solla S.A., Corona, Noel, Coca Cola Femsa, Cemex Colombia, Disan, Postobon, SPT. Total Asistentes: 13 personas. 
4. Febrero 22. Tema: Diseñar el módulo PCS "Sistema Director de TRansito" que permita implemetnar gradualmente los aceurdos de optimizción de operaciones de la interfaz  terrestre definida por la comunidad logistica portuaria de Buenaventura sobre la base de servicios comunitarios de base tecnologica. Participantes: Federecafe, GRupo Portuario, ICA, Compas s.A. Boscoal SAS, Dimar, Policia Nacional, MT, ANI, EPSA; C.I.B. Lean Logistic Group, Camara Buenaventura. Total Asistentes:17  </t>
  </si>
  <si>
    <t>Relación de visitas de Inspección mes de febrero.</t>
  </si>
  <si>
    <t>Cuadro consolidado de visitas</t>
  </si>
  <si>
    <t>Relacion de Registro de Operadores Portuarios al 28 de febrero de 2018.</t>
  </si>
  <si>
    <r>
      <t xml:space="preserve">El tiempo promedio de respuesta en el mes de febrero es de </t>
    </r>
    <r>
      <rPr>
        <sz val="9"/>
        <rFont val="Calibri"/>
        <family val="2"/>
        <scheme val="minor"/>
      </rPr>
      <t>13</t>
    </r>
    <r>
      <rPr>
        <sz val="9"/>
        <color theme="1"/>
        <rFont val="Calibri"/>
        <family val="2"/>
        <scheme val="minor"/>
      </rPr>
      <t xml:space="preserve"> dias. </t>
    </r>
  </si>
  <si>
    <t xml:space="preserve">Se han realizado validaciones sociedad por sociedad, se continua recibiendo información para el Boletin Estadistico. Se encuentran  pendientes unas que presentaron inconsistencias y que no han respondido y a la fecha no hay transmisiones efectivas de alguno de los meses. 
</t>
  </si>
  <si>
    <t xml:space="preserve">Se realizaron modificaciones a  dos de los ocho servicios del catalogo, se cuenta con Bitacora de seguimiento alos compromisos del área, reporte de GLPI, se implementó el VIGIA, Resolución que incluye temas en seguridad y privacidad de la Informacion </t>
  </si>
  <si>
    <t xml:space="preserve">En el mes de febrero se realizaron modificaciones a  dos de los ocho servicios del catalogo ( ORGANISMOS DE APOYO y CONNECTA), se hicieron   82 mantenimientos preventivos y  se realizó   mediante bitacora seguimiento a  los compromisos establecidos para definir  el plan de tratamiento de riesgos. Durante éste periodo se implementó el aplicativo VIGIA;  se proyectó Resolucion por la cual se adopta el Modelo Integrado de Planeación y Gestión la cual define dentro  las funciones del Comité Institucional de Gestión y Desempeño: Asegurar la implementación y desarrollo de las políticas de gestión y directrices en materia de seguridad digital y de la información impartidas por la Presidencia de la República y el MINTIC </t>
  </si>
  <si>
    <t>En el mes de febrero no se realizó ninguna socialización</t>
  </si>
  <si>
    <t>3. Reunión con el Ministerio de Transporte tema: Depuración bases de datos transporte diferentes modalidades</t>
  </si>
  <si>
    <t>4. Reunión con el Ministerio de Transporte y los diferentes Gremios tema: Socialización Plan Piloto Buenaventura con el Viceministro de Tránsito</t>
  </si>
  <si>
    <t>6. Reunión con el Ministerio de Transporte Tema: Revisión aspectos legales del estado de habilitación de empresas transporte de todas las modalidades, procedimientos, protocolos y bases de datos relacionadas</t>
  </si>
  <si>
    <t>8. Reunión Ministerio de Transporte tema: Definición Acciones bases Pasajeros y Mixto por carretera</t>
  </si>
  <si>
    <t xml:space="preserve">En el mes de febrero se realizaron 8 mesas de trabajo:
1. Mesa de trabajo con los homologados del SICOV de los CEA´s tema: seguimiento a los compromisos como operador
2. Mesa de trabajo Gremios CEA´s y Homologados del SICOV de los CEA´s tema: Inconformidades de los CEAS frente al funcionamiento de los equipos
3. Mesa de trabajo con los homologados del SICOV de los CEA´s tema: Mejoras del SICO
4. Mesa de trabajo con los Organismos de Tránsito de las 7 principales ciudades Tema: Aplicativo Cemat información IUIT y comparendos caractericación Transporte Individual Colectivo y Mixto
5. Mesa de Trabajo Reunión conjunta con las Concesiones de Antioquia Tema: Establecer un cronograma de actividades y definir posibles soluciones a los altos índices de accidentalidad presentado en las vías concesionadas de Antioquia
6. Participación en el I Congreso Internacional de Seguridad Vial
7. Participación en Seminario Lineamientos del Plan Estratégico de Seguridad Vial y Transporte de Sustancias Peligrosas por Carretera
8. Participación en el VIII encuentro de Jefes de Seccionales de Tránsito y Transporte de la Policía Nacional 2018 Tema: realizar actualización normativa en Transporte Especial
</t>
  </si>
  <si>
    <t>En el mes de febrero se realizaron 232 visitas de inspección</t>
  </si>
  <si>
    <t>El tiempo promedio de respuesta de las PQR es de 30 días</t>
  </si>
  <si>
    <t>Se efectuaron los ajustes del DAFP al estudio técnico</t>
  </si>
  <si>
    <t>Pendiente la realización de ajustes del Ministerio de Hacienda y Crédito Público</t>
  </si>
  <si>
    <t>Apoyo al convenio para la promoción de la Campaña de Prevención contra la Trata de Personas de la Fiscalía General de la Nación, "#EsoesCuento".</t>
  </si>
  <si>
    <t>Se realizo una mesa de trabajo con el nuevo administrador de ruta del sol II</t>
  </si>
  <si>
    <t>Designación nuevo administrador Concesión Ruta del Sol Sector II, definir el procedimiento para el inicio de cumplimiento de sus funciones y normas a las cuales se debe regir.</t>
  </si>
  <si>
    <t>En el mes de enero se cumplio con esta accion, Se realizaron dos (2) reuniones con funcionarios, en loas cuales se capacitaron 10 funcionarios</t>
  </si>
  <si>
    <t xml:space="preserve">i. Inducción politicas y normatividad de la Superintendencia de Transporte. 
ii. Divulgación política de supervisión -  Aerodromos de entes territoriales </t>
  </si>
  <si>
    <r>
      <t xml:space="preserve">Se realizaron diez (10) mesas de trabajo, oportunidades de mejora: 
</t>
    </r>
    <r>
      <rPr>
        <b/>
        <sz val="8"/>
        <rFont val="Calibri"/>
        <family val="2"/>
        <scheme val="minor"/>
      </rPr>
      <t>i</t>
    </r>
    <r>
      <rPr>
        <sz val="8"/>
        <rFont val="Calibri"/>
        <family val="2"/>
        <scheme val="minor"/>
      </rPr>
      <t xml:space="preserve">. Concesión Puerta del Hierro - Palmar de Varela y Carreto - ANI- Interventoria - Concesionario Sociedd Montes de Maria- Coorporación autonoma regional del Atlantico- CRA -SPT
</t>
    </r>
    <r>
      <rPr>
        <b/>
        <sz val="8"/>
        <rFont val="Calibri"/>
        <family val="2"/>
        <scheme val="minor"/>
      </rPr>
      <t>ii</t>
    </r>
    <r>
      <rPr>
        <sz val="8"/>
        <rFont val="Calibri"/>
        <family val="2"/>
        <scheme val="minor"/>
      </rPr>
      <t xml:space="preserve">. INVIAS - ANI - Consorcio Interconcesiones - SPT
</t>
    </r>
    <r>
      <rPr>
        <b/>
        <sz val="8"/>
        <rFont val="Calibri"/>
        <family val="2"/>
        <scheme val="minor"/>
      </rPr>
      <t>iii</t>
    </r>
    <r>
      <rPr>
        <sz val="8"/>
        <rFont val="Calibri"/>
        <family val="2"/>
        <scheme val="minor"/>
      </rPr>
      <t xml:space="preserve">. Ministerio Transporte (Oficina de Planeación) - SPT
</t>
    </r>
    <r>
      <rPr>
        <b/>
        <sz val="8"/>
        <rFont val="Calibri"/>
        <family val="2"/>
        <scheme val="minor"/>
      </rPr>
      <t>iv</t>
    </r>
    <r>
      <rPr>
        <sz val="8"/>
        <rFont val="Calibri"/>
        <family val="2"/>
        <scheme val="minor"/>
      </rPr>
      <t xml:space="preserve">. Financiera - Sistemas - Concesiones
</t>
    </r>
    <r>
      <rPr>
        <b/>
        <sz val="8"/>
        <rFont val="Calibri"/>
        <family val="2"/>
        <scheme val="minor"/>
      </rPr>
      <t>v.</t>
    </r>
    <r>
      <rPr>
        <sz val="8"/>
        <rFont val="Calibri"/>
        <family val="2"/>
        <scheme val="minor"/>
      </rPr>
      <t xml:space="preserve"> Aerocivil - SPT
</t>
    </r>
    <r>
      <rPr>
        <b/>
        <sz val="8"/>
        <rFont val="Calibri"/>
        <family val="2"/>
        <scheme val="minor"/>
      </rPr>
      <t>vi.</t>
    </r>
    <r>
      <rPr>
        <sz val="8"/>
        <rFont val="Calibri"/>
        <family val="2"/>
        <scheme val="minor"/>
      </rPr>
      <t xml:space="preserve"> Alcaldía de Acandi Choco - SPT
</t>
    </r>
    <r>
      <rPr>
        <b/>
        <sz val="8"/>
        <rFont val="Calibri"/>
        <family val="2"/>
        <scheme val="minor"/>
      </rPr>
      <t>vii.</t>
    </r>
    <r>
      <rPr>
        <sz val="8"/>
        <rFont val="Calibri"/>
        <family val="2"/>
        <scheme val="minor"/>
      </rPr>
      <t xml:space="preserve"> INVIAS - ANI - SPT
</t>
    </r>
    <r>
      <rPr>
        <b/>
        <sz val="8"/>
        <rFont val="Calibri"/>
        <family val="2"/>
        <scheme val="minor"/>
      </rPr>
      <t>viii</t>
    </r>
    <r>
      <rPr>
        <sz val="8"/>
        <rFont val="Calibri"/>
        <family val="2"/>
        <scheme val="minor"/>
      </rPr>
      <t xml:space="preserve">. Departamento de Prosperidad Social - SPT
</t>
    </r>
    <r>
      <rPr>
        <b/>
        <sz val="8"/>
        <rFont val="Calibri"/>
        <family val="2"/>
        <scheme val="minor"/>
      </rPr>
      <t>ix.</t>
    </r>
    <r>
      <rPr>
        <sz val="8"/>
        <rFont val="Calibri"/>
        <family val="2"/>
        <scheme val="minor"/>
      </rPr>
      <t xml:space="preserve"> Agencia de Renovación del territorio - SPT
</t>
    </r>
    <r>
      <rPr>
        <b/>
        <sz val="8"/>
        <rFont val="Calibri"/>
        <family val="2"/>
        <scheme val="minor"/>
      </rPr>
      <t>x</t>
    </r>
    <r>
      <rPr>
        <sz val="8"/>
        <rFont val="Calibri"/>
        <family val="2"/>
        <scheme val="minor"/>
      </rPr>
      <t xml:space="preserve">. Concesión Unión del Sur - ANI- Interventoria - SPT
                           </t>
    </r>
  </si>
  <si>
    <r>
      <rPr>
        <b/>
        <sz val="8"/>
        <rFont val="Calibri"/>
        <family val="2"/>
        <scheme val="minor"/>
      </rPr>
      <t>i.</t>
    </r>
    <r>
      <rPr>
        <sz val="8"/>
        <rFont val="Calibri"/>
        <family val="2"/>
        <scheme val="minor"/>
      </rPr>
      <t xml:space="preserve"> Problemática socavación Puente Giraldo, Municipio Ponedera Atlantico
</t>
    </r>
    <r>
      <rPr>
        <b/>
        <sz val="8"/>
        <rFont val="Calibri"/>
        <family val="2"/>
        <scheme val="minor"/>
      </rPr>
      <t>ii</t>
    </r>
    <r>
      <rPr>
        <sz val="8"/>
        <rFont val="Calibri"/>
        <family val="2"/>
        <scheme val="minor"/>
      </rPr>
      <t xml:space="preserve">. Deslizamientos Servitá - Afectaciones presentación del servicio al Usuario
</t>
    </r>
    <r>
      <rPr>
        <b/>
        <sz val="8"/>
        <rFont val="Calibri"/>
        <family val="2"/>
        <scheme val="minor"/>
      </rPr>
      <t>iii</t>
    </r>
    <r>
      <rPr>
        <sz val="8"/>
        <rFont val="Calibri"/>
        <family val="2"/>
        <scheme val="minor"/>
      </rPr>
      <t xml:space="preserve">. Socializacion Aerdodromos
</t>
    </r>
    <r>
      <rPr>
        <b/>
        <sz val="8"/>
        <rFont val="Calibri"/>
        <family val="2"/>
        <scheme val="minor"/>
      </rPr>
      <t>iv</t>
    </r>
    <r>
      <rPr>
        <sz val="8"/>
        <rFont val="Calibri"/>
        <family val="2"/>
        <scheme val="minor"/>
      </rPr>
      <t xml:space="preserve">. Verificación a través de las herramientas implementadas por la SPT, del universo de vigilados que durante el año 2017, no reportaron información financiera correspondiente a la vigencia fiscal 2016.
</t>
    </r>
    <r>
      <rPr>
        <b/>
        <sz val="8"/>
        <rFont val="Calibri"/>
        <family val="2"/>
        <scheme val="minor"/>
      </rPr>
      <t>v.</t>
    </r>
    <r>
      <rPr>
        <sz val="8"/>
        <rFont val="Calibri"/>
        <family val="2"/>
        <scheme val="minor"/>
      </rPr>
      <t xml:space="preserve"> Seguimiento a proyecto de formalización
</t>
    </r>
    <r>
      <rPr>
        <b/>
        <sz val="8"/>
        <rFont val="Calibri"/>
        <family val="2"/>
        <scheme val="minor"/>
      </rPr>
      <t>vi</t>
    </r>
    <r>
      <rPr>
        <sz val="8"/>
        <rFont val="Calibri"/>
        <family val="2"/>
        <scheme val="minor"/>
      </rPr>
      <t xml:space="preserve">. Socialización formalización de aerodromos a cargo de Entes Territoriales
</t>
    </r>
    <r>
      <rPr>
        <b/>
        <sz val="8"/>
        <rFont val="Calibri"/>
        <family val="2"/>
        <scheme val="minor"/>
      </rPr>
      <t>vii</t>
    </r>
    <r>
      <rPr>
        <sz val="8"/>
        <rFont val="Calibri"/>
        <family val="2"/>
        <scheme val="minor"/>
      </rPr>
      <t xml:space="preserve">. Problemática en la via Pipiral - Villavicencio, Dercho de via
</t>
    </r>
    <r>
      <rPr>
        <b/>
        <sz val="8"/>
        <rFont val="Calibri"/>
        <family val="2"/>
        <scheme val="minor"/>
      </rPr>
      <t>viii</t>
    </r>
    <r>
      <rPr>
        <sz val="8"/>
        <rFont val="Calibri"/>
        <family val="2"/>
        <scheme val="minor"/>
      </rPr>
      <t xml:space="preserve">. Socialización formalización de aerodromos a cargo de Entes Territoriales
</t>
    </r>
    <r>
      <rPr>
        <b/>
        <sz val="8"/>
        <rFont val="Calibri"/>
        <family val="2"/>
        <scheme val="minor"/>
      </rPr>
      <t>ix</t>
    </r>
    <r>
      <rPr>
        <sz val="8"/>
        <rFont val="Calibri"/>
        <family val="2"/>
        <scheme val="minor"/>
      </rPr>
      <t xml:space="preserve">. Socialización formalización de aerodromos a cargo de Entes Territoriales
</t>
    </r>
    <r>
      <rPr>
        <b/>
        <sz val="8"/>
        <rFont val="Calibri"/>
        <family val="2"/>
        <scheme val="minor"/>
      </rPr>
      <t>x.</t>
    </r>
    <r>
      <rPr>
        <sz val="8"/>
        <rFont val="Calibri"/>
        <family val="2"/>
        <scheme val="minor"/>
      </rPr>
      <t xml:space="preserve"> Señalización en zonas escolares
</t>
    </r>
  </si>
  <si>
    <r>
      <rPr>
        <b/>
        <sz val="9"/>
        <color theme="1"/>
        <rFont val="Calibri"/>
        <family val="2"/>
        <scheme val="minor"/>
      </rPr>
      <t>Puertos:</t>
    </r>
    <r>
      <rPr>
        <sz val="9"/>
        <color theme="1"/>
        <rFont val="Calibri"/>
        <family val="2"/>
        <scheme val="minor"/>
      </rPr>
      <t xml:space="preserve"> 1. Antioquia; 2. Atlántico; 3. Bolivar; 4. Boyacá; 5. Magdalena; 6. San Andrés; 7. Valle del Cauca.
</t>
    </r>
    <r>
      <rPr>
        <b/>
        <sz val="9"/>
        <color theme="1"/>
        <rFont val="Calibri"/>
        <family val="2"/>
        <scheme val="minor"/>
      </rPr>
      <t>Concesiones: 1. Huila, 2. Quindio, 3. Valle, 4. Boyaca, 5. Caldas, 6. Caqueta, 7. Risaralda, 8. Bolivar, 9. Atlantico, 10. Cundinamarca, 11. Nariño, 12. Putumayo y 13.Santander.</t>
    </r>
    <r>
      <rPr>
        <sz val="9"/>
        <color theme="1"/>
        <rFont val="Calibri"/>
        <family val="2"/>
        <scheme val="minor"/>
      </rPr>
      <t xml:space="preserve">
Transito:</t>
    </r>
    <r>
      <rPr>
        <b/>
        <sz val="9"/>
        <color theme="1"/>
        <rFont val="Calibri"/>
        <family val="2"/>
        <scheme val="minor"/>
      </rPr>
      <t xml:space="preserve"> 1.</t>
    </r>
    <r>
      <rPr>
        <sz val="9"/>
        <color theme="1"/>
        <rFont val="Calibri"/>
        <family val="2"/>
        <scheme val="minor"/>
      </rPr>
      <t xml:space="preserve">Antioquia, 2. Atlántico, 3.Cundinamarca, 4. Bolivar, 5. Boyacá, 6. Caldas, 7. César, 8. Choco, 9. Códoba, 10. Huila, 11. Magdalena, 12. Nariño, 13. Norte de Santander, 14. Quindio, 15. Risaralda, 16. Santander, 17. Sucre, 18. Tolima y 19. Valle del Cauca.
</t>
    </r>
  </si>
  <si>
    <t>se realizaron 22 visitas de Inspeccion de 24 programadas.</t>
  </si>
  <si>
    <t xml:space="preserve">se recibieron 97 PQRs, durante el mes de febrero se  tramitaron 97 PQRs, con un promedio de respuesta de 15  por dia. </t>
  </si>
  <si>
    <t xml:space="preserve">No se programó actividad para este mes. </t>
  </si>
  <si>
    <r>
      <t xml:space="preserve">
Se expedieron 2 Circulares: 
</t>
    </r>
    <r>
      <rPr>
        <b/>
        <sz val="8"/>
        <rFont val="Calibri"/>
        <family val="2"/>
        <scheme val="minor"/>
      </rPr>
      <t>1. Circular No. 6 del 27 de febrero de 2018,</t>
    </r>
    <r>
      <rPr>
        <sz val="8"/>
        <rFont val="Calibri"/>
        <family val="2"/>
        <scheme val="minor"/>
      </rPr>
      <t xml:space="preserve"> Dirigida a Administradores y explotadores de Aeropuertos. Publicada en la página web de la SPT
</t>
    </r>
    <r>
      <rPr>
        <b/>
        <sz val="8"/>
        <rFont val="Calibri"/>
        <family val="2"/>
        <scheme val="minor"/>
      </rPr>
      <t>2. Circular No. 7 del 27 de febrero de 2018</t>
    </r>
    <r>
      <rPr>
        <sz val="8"/>
        <rFont val="Calibri"/>
        <family val="2"/>
        <scheme val="minor"/>
      </rPr>
      <t xml:space="preserve">, Dirigida los administradores de los Terminales de Transporte Terrestre Automotor. Publicada en la página web de la SPT 
</t>
    </r>
  </si>
  <si>
    <t>1. Febrero 8. Tema: Tercera reunión - Avances y Compromisos ANDI - ANALDEX - PLAN Director. Participantes: MT, Ivarsson, Analdex, SPT. Asistentes: 11 personas. 
 2. Febrero 9. Tema: Problemática Tarifas Conpes Puertos. Participantes: DNP - SPT. Asistentes: 3 personas. 
3. Febrero 22. Tema: Articulación institucional Paso de Frontera con Venezuela - Puerto carreño. Participantes: DNP. Mintransporte, Invias, DIAN, SPT. Asistentes: 9 personas. 
  4. Febrero 28. TEma: Comentarios y Observaciones al proyecto de Decreto de Patios de Contenedores y Zona de Enturnamiento.</t>
  </si>
  <si>
    <r>
      <t xml:space="preserve">
Se realizaron ocho (8) mesas de trabajo con las siguientes Autoridades:                                     
</t>
    </r>
    <r>
      <rPr>
        <b/>
        <i/>
        <sz val="8"/>
        <rFont val="Calibri"/>
        <family val="2"/>
        <scheme val="minor"/>
      </rPr>
      <t>i</t>
    </r>
    <r>
      <rPr>
        <b/>
        <sz val="8"/>
        <rFont val="Calibri"/>
        <family val="2"/>
        <scheme val="minor"/>
      </rPr>
      <t>.</t>
    </r>
    <r>
      <rPr>
        <sz val="8"/>
        <rFont val="Calibri"/>
        <family val="2"/>
        <scheme val="minor"/>
      </rPr>
      <t xml:space="preserve"> Ministerio Tansporte - SPT.
</t>
    </r>
    <r>
      <rPr>
        <b/>
        <sz val="8"/>
        <rFont val="Calibri"/>
        <family val="2"/>
        <scheme val="minor"/>
      </rPr>
      <t>ii</t>
    </r>
    <r>
      <rPr>
        <sz val="8"/>
        <rFont val="Calibri"/>
        <family val="2"/>
        <scheme val="minor"/>
      </rPr>
      <t xml:space="preserve">. Ministerio de Ambiente y Desarrollo Sostenible - SPT.
</t>
    </r>
    <r>
      <rPr>
        <b/>
        <sz val="8"/>
        <rFont val="Calibri"/>
        <family val="2"/>
        <scheme val="minor"/>
      </rPr>
      <t>iii</t>
    </r>
    <r>
      <rPr>
        <sz val="8"/>
        <rFont val="Calibri"/>
        <family val="2"/>
        <scheme val="minor"/>
      </rPr>
      <t xml:space="preserve">. ANI - SPT.
</t>
    </r>
    <r>
      <rPr>
        <b/>
        <sz val="8"/>
        <rFont val="Calibri"/>
        <family val="2"/>
        <scheme val="minor"/>
      </rPr>
      <t>iv</t>
    </r>
    <r>
      <rPr>
        <sz val="8"/>
        <rFont val="Calibri"/>
        <family val="2"/>
        <scheme val="minor"/>
      </rPr>
      <t xml:space="preserve">. ANI - Agencia Nacional de Seguridad Vial - DITRA - Ministerio de Transporte. 
</t>
    </r>
    <r>
      <rPr>
        <b/>
        <sz val="8"/>
        <rFont val="Calibri"/>
        <family val="2"/>
        <scheme val="minor"/>
      </rPr>
      <t>v.</t>
    </r>
    <r>
      <rPr>
        <sz val="8"/>
        <rFont val="Calibri"/>
        <family val="2"/>
        <scheme val="minor"/>
      </rPr>
      <t xml:space="preserve"> SIC - SPT.
</t>
    </r>
    <r>
      <rPr>
        <b/>
        <sz val="8"/>
        <rFont val="Calibri"/>
        <family val="2"/>
        <scheme val="minor"/>
      </rPr>
      <t>vi.</t>
    </r>
    <r>
      <rPr>
        <sz val="8"/>
        <rFont val="Calibri"/>
        <family val="2"/>
        <scheme val="minor"/>
      </rPr>
      <t xml:space="preserve"> Concesión Aliadas para el progreso S.A.S - Interventoria - ANI - DITRA - SPT .
</t>
    </r>
    <r>
      <rPr>
        <b/>
        <sz val="8"/>
        <rFont val="Calibri"/>
        <family val="2"/>
        <scheme val="minor"/>
      </rPr>
      <t>vii</t>
    </r>
    <r>
      <rPr>
        <sz val="8"/>
        <rFont val="Calibri"/>
        <family val="2"/>
        <scheme val="minor"/>
      </rPr>
      <t xml:space="preserve">. Concesión CCFC - DITRA - SPT.
</t>
    </r>
    <r>
      <rPr>
        <b/>
        <sz val="8"/>
        <rFont val="Calibri"/>
        <family val="2"/>
        <scheme val="minor"/>
      </rPr>
      <t>viii.</t>
    </r>
    <r>
      <rPr>
        <sz val="8"/>
        <rFont val="Calibri"/>
        <family val="2"/>
        <scheme val="minor"/>
      </rPr>
      <t xml:space="preserve"> Concesión Unión del Sur - ANI- Interventoria - -DITRA - SPT.
    </t>
    </r>
  </si>
  <si>
    <r>
      <rPr>
        <b/>
        <sz val="8"/>
        <rFont val="Calibri"/>
        <family val="2"/>
        <scheme val="minor"/>
      </rPr>
      <t>1.</t>
    </r>
    <r>
      <rPr>
        <sz val="8"/>
        <rFont val="Calibri"/>
        <family val="2"/>
        <scheme val="minor"/>
      </rPr>
      <t xml:space="preserve"> Coordinar medidas y acciones frente a temas relativos a los terminales de transporte férreo que requieren acciones conjuntas. 
2</t>
    </r>
    <r>
      <rPr>
        <b/>
        <sz val="8"/>
        <rFont val="Calibri"/>
        <family val="2"/>
        <scheme val="minor"/>
      </rPr>
      <t>.</t>
    </r>
    <r>
      <rPr>
        <sz val="8"/>
        <rFont val="Calibri"/>
        <family val="2"/>
        <scheme val="minor"/>
      </rPr>
      <t xml:space="preserve"> Socializacion Aeródromos.
3</t>
    </r>
    <r>
      <rPr>
        <b/>
        <sz val="8"/>
        <rFont val="Calibri"/>
        <family val="2"/>
        <scheme val="minor"/>
      </rPr>
      <t>.</t>
    </r>
    <r>
      <rPr>
        <sz val="8"/>
        <rFont val="Calibri"/>
        <family val="2"/>
        <scheme val="minor"/>
      </rPr>
      <t xml:space="preserve"> Socialización resultados estudio sectores críticos de accidentalidad 2015 - 2017.
4</t>
    </r>
    <r>
      <rPr>
        <b/>
        <sz val="8"/>
        <rFont val="Calibri"/>
        <family val="2"/>
        <scheme val="minor"/>
      </rPr>
      <t>.</t>
    </r>
    <r>
      <rPr>
        <sz val="8"/>
        <rFont val="Calibri"/>
        <family val="2"/>
        <scheme val="minor"/>
      </rPr>
      <t xml:space="preserve"> Sistema control al sobrepeso, Estado de basculas,  entrada de funcionamiento del anexo técnico. 
5</t>
    </r>
    <r>
      <rPr>
        <b/>
        <sz val="8"/>
        <rFont val="Calibri"/>
        <family val="2"/>
        <scheme val="minor"/>
      </rPr>
      <t>.</t>
    </r>
    <r>
      <rPr>
        <sz val="8"/>
        <rFont val="Calibri"/>
        <family val="2"/>
        <scheme val="minor"/>
      </rPr>
      <t xml:space="preserve"> Sectores criticos de accidentalidad, cruces no autorizados y ventas ambulantes. 
6</t>
    </r>
    <r>
      <rPr>
        <b/>
        <sz val="8"/>
        <rFont val="Calibri"/>
        <family val="2"/>
        <scheme val="minor"/>
      </rPr>
      <t>.</t>
    </r>
    <r>
      <rPr>
        <sz val="8"/>
        <rFont val="Calibri"/>
        <family val="2"/>
        <scheme val="minor"/>
      </rPr>
      <t xml:space="preserve"> Sectores criticos de accidentalidad, y plasnes de contingencia temporada de vacaciones.
7</t>
    </r>
    <r>
      <rPr>
        <b/>
        <sz val="8"/>
        <rFont val="Calibri"/>
        <family val="2"/>
        <scheme val="minor"/>
      </rPr>
      <t>.</t>
    </r>
    <r>
      <rPr>
        <sz val="8"/>
        <rFont val="Calibri"/>
        <family val="2"/>
        <scheme val="minor"/>
      </rPr>
      <t xml:space="preserve"> La Concesión realizará seguimiento con los encargados del espacio público y se hará una reunión en 60 días con el alcalde, la ANI,  DITRA y SPT, para socializar el tema.</t>
    </r>
  </si>
  <si>
    <t>1. Reunión con la Dra. Luz Belén Fernández - Coordinadora del Grupo de Protección al Turista tema: Unificación de criterios en relación con la prestación de servicios de transporte de personas por parte de los operadores turísticos en el aeropuerto de Barranquilla</t>
  </si>
  <si>
    <t>2. Reunión con la Procuraduría Regional de Santander tema: Cumplimiento de los compromisos relacionados con la Circular Conjunta de Sostenibilidad de los Sistemas de Transporte Masivo Integrado</t>
  </si>
  <si>
    <t>5. Reunión con el Dr. Manuel González Mintransporte Tema: Normalización Decreto 153/2017 Empresas de Transporte de Carga</t>
  </si>
  <si>
    <t>7. Reunión con el Ministerio de Transporte y Confecámaras tema: Revisión información bases de datos Confecámaras (RUES) Empresas de Transporte de Carga.</t>
  </si>
  <si>
    <t>En el mes de febrero se realizaron: 304 operativos de informalidad, 77 operativos de escolaridad
 y 60 operativos al transporte de carga.</t>
  </si>
  <si>
    <t xml:space="preserve">Durante el mes de febrero se invitó a dos capacitaciones asi:
"Evaluación de Desempeño Laboral" en la ESAP, se invitó a 15 funcionarios de los cuales asistieron 8. 
Indicador: # funcionarios capacitados / # funcionarios Invitados: 8 / 15 = 53%
"Lenguaje claro", (Curso virtual) se invitó a 39 funcionarios y a la fecha de corte lo han realizado efectivamente 4.
Cabe anotar que estas capacitaciones no estarán incluidas dentro del PIC 2018.
Indicador: # funcionarios capacitados / # funcionarios Invitados: 4 / 39 = 10%
Para efectos de consolidar la información de avance del PEI, el resultado del indicador descrito es:  12 / 54 = 22%  esto para reportar a la Oficina Asesora de Planeación. </t>
  </si>
  <si>
    <t>Durante el mes de  enero 2018 se continuo con la constante en el desarrollo de actividades proyectadas dentro de los cinco programas del PIGA 2018. Se programaron 227 actividades para la vigencia</t>
  </si>
  <si>
    <t>En el mes de febrero se realizaron 8 reuniones
1. Reunión con la Dra. Luz Belén Fernández - coordinadora del Grupo de Protección al Turista tema: unificación de criterios en relación con la prestación de servicios de transporte de personas por parte de los operadores turísticos en el aeropuerto de Barranquilla
2. Reunión con la Procuraduría Regional de Santander tema: cumplimiento de los compromisos relacionados con la Circular Conjunta de Sostenibilidad de los Sistemas de Transporte Masivo Integrado
3. Reunión con el Ministerio de Transporte tema: Depuración bases de datos transporte diferentes modalidades
4. Reunión con el Ministerio de Transporte y los diferentes Gremios tema: Socialización Plan Piloto Buenaventura con el Viceministro de Tránsito
5. Reunión con el Dr. Manuel Gonzáles Mintransporte Tema: Normalización Decreto 153/2017 Empresas de Transporte de Carga
6. Reunión con el Ministerio de Transporte Tema: Revisión aspectos legales del estado de habilitación de empresas transporte de todas las modalidades, procedimientos, protocolos y bases de datos relacionadas
7. Reunión con el Ministerio de Transporte y confecámaras tema: Revisión información bases de datos Confecámaras (RUES) Empresas de Transporte de Carga
8. Reunión Ministerio de Transporte tema: Definición Acciones bases Pasajeros y Mixto por carretera</t>
  </si>
  <si>
    <t>Guía Metodológica Actualizada, Cálculo de la Contribución Especial por Concepto de Vigilancia  de la SPT</t>
  </si>
  <si>
    <t>A la fecha el Grupo de financiera se encuentra en proceso del cálculo de la tarifa de contribucion de acuerdo a la informacion financiera proyectada de los vigilados, como también para establecer los plazos para pago de contribución especial correspondiente a la vigencia 2018 primera y segunda cuota por parte de la Superintendencia de Puertos y Transporte. Se estima iniciar el cobro de la primera cuota para el segundo trimestre del año.</t>
  </si>
  <si>
    <t>La entidad a 31 de Marzo del 2018, obligo un valor total de $4.872. 785.990 Millones de pesos, entre gastos de funcionamiento e inversión.
La meta presupuestal proyectada era del 8.8 % en ejecución, esto indica un sobre cumplimiento en la ejecución de obligaciones de la Entidad.</t>
  </si>
  <si>
    <t>Durante el mes de marzo de 2018 se continuo con la constante en el desarrollo de actividades proyectadas dentro de los cinco programas del PIGA 2018</t>
  </si>
  <si>
    <t xml:space="preserve"> Se tiene que a 31 de marzo de 2018 no se registraron quejas relacionas con hechos de Corrupción </t>
  </si>
  <si>
    <t xml:space="preserve">Se evidencia documento en el que se registran los casos gestionados por el Grupo de Informatica y Estadistica relacionados con la seguridad de la información,  Listados de Asistencia a capacitaciones de los diferentes modulos del aplicativo VIGIA. Resolucion 9332 del 01/03/2018,  por la cual se adopta el Modelo Integrado de Planeación y Gestión, la cual define dentro  las funciones del Comité Institucional de Gestión y Desempeño, asegurar la implementación y desarrollo de las políticas en materia de seguridad digital y de la información, Evaluación de las capacidades de Gestión de TI, contrato de adquisición de 100 equipos de computo, documento diagnóstico de seguridad y privacidad de la información de la entidad actualizado, documento metodología de gestión de activos de información en revisión.  </t>
  </si>
  <si>
    <t xml:space="preserve">Se determinó la eficacia en la gestión de incidentes de seguridad de la información en la entidad, se dió continuidad a la implementación del aplicativo misional  VIGIA, realizando una serie de actualizaciones, optimizando los procesos para la atención de los vigilados, adicionalmente, se estan integrando los procesos de las dependencias tranversales de la entidad como es el Grupo de Gestión Documental, el Grupo de Notificaciones, el Grupo de Atención al Ciudadano y el Grupo de Cobro Coactivo y Grupo Financiera. Se emitió la resolución  que incluye temas en seguridad y privacidad de la Informacion, se realizó la actualización de la unidad de almacenamiento donde se alojan todos los servicios y aplicaciones de la entidad y la adquisición de nuevos  equipos,  se realizó diagnostico de seguridad y privacidad de la informacion de la entidad actualizado y se proyectó la  metodología de gestión de activos de información. </t>
  </si>
  <si>
    <t>Para la vigencia 2017 una de las metas institucionales era la obtención del 84.75% en la calificación de la evaluación del MECI que se presentaba siempre antes del 28 de febrero de cada vigencia; sin embargo, con motivo de la última modificación efectuada al Modelo Integrado de Planeación y Gestión, el cronograma varió en el sentido de que la línea base se capturó en la herramienta FURAG durante el segundo semestre del 2017, estando pendiente a la fecha del    pronunciamiento del DAFP en relación con la nueva fecha de reporte; en el entendido de que la dimensión de Control Interno absorberá todos los temas relacionados con el MECI y se convertirá en la forma de calificar este indicador.</t>
  </si>
  <si>
    <t>Cumpli.</t>
  </si>
  <si>
    <t xml:space="preserve">Circular No. 009 del 13 de marzo publicada en la pag web y correos electronicos remitiendo la misma. </t>
  </si>
  <si>
    <t xml:space="preserve">Se emitio la Circular Externa No. 09 socializando el tema de Archivo Documental. </t>
  </si>
  <si>
    <t>Listado de Asistencia</t>
  </si>
  <si>
    <t xml:space="preserve">1. Marzo 1. Tema: Plan de Acción Universidad Nacional, Rio Magdalena, Cormagdalena.  Participantes: Cormagdalena, SPT. 
Asistentes: 5 personas. 
2. Marzo 15. Tema: Presentacion Plan de Accin Fluvial  (MT - Cormagdalena - SPT - Embalses).  Participantes: MT, SPT. Total asistentes: 6 personas
</t>
  </si>
  <si>
    <t xml:space="preserve">No hay actividad planeada para este mes. </t>
  </si>
  <si>
    <t xml:space="preserve">1. Marzo 1. Tema: Grupo 2-4 Mesa Nacional de Puertos.  Participantes: Comision Colombiana del Oceano (CCO), Dimar, Armcol, Mincit, SPT.  Total asistentes: 10 personas
2. Marzo 6. Tema: Agenda de Trabajo Plan de Emergencia - Puerto d eCartagena (Ecopetrol). Participantes: Ecopetrol, SPT. Total Asistentes: 3 personas.
3. Marzo 7. Tema: Plan Piloto de Facilitación en Movilidad y Logistica - Identificación de Rios navegables . Participantes: Alcaldia de Buenaventura , SPT. Total Asistentes: 6 personas. 
4. Marzo 14. Tema: Asesoria Aplicativo Carga Diaria y Marpol. Participantes: S.P. El Cayao, SPT. Total asistentes: 5 personas.
5. Marzo 21. Tema: audiencia Publica Inverfuels S.A.S. Participantes: Inverfuels, Dian, SPT, ANI, Mincit, MT. Total asistentes: 10 personas. </t>
  </si>
  <si>
    <t xml:space="preserve">cuadro seguimiento visitas.  Inf enviada por correo electrónico. </t>
  </si>
  <si>
    <t xml:space="preserve">registro de operadores portuarios </t>
  </si>
  <si>
    <t>correo electronico</t>
  </si>
  <si>
    <t xml:space="preserve">Se realizó el boletín correspondiente al año 2017 y el lunes 26 de marzo de 2018 se entregó una primera versión para revisión por parte del Superintendente Jaramillo. </t>
  </si>
  <si>
    <t>BD de PQR.</t>
  </si>
  <si>
    <r>
      <t xml:space="preserve">El tiempo promedio de respuesta en el mes de marzo es de </t>
    </r>
    <r>
      <rPr>
        <sz val="9"/>
        <rFont val="Calibri"/>
        <family val="2"/>
        <scheme val="minor"/>
      </rPr>
      <t>13</t>
    </r>
    <r>
      <rPr>
        <sz val="9"/>
        <color theme="1"/>
        <rFont val="Calibri"/>
        <family val="2"/>
        <scheme val="minor"/>
      </rPr>
      <t xml:space="preserve"> dias. </t>
    </r>
  </si>
  <si>
    <t xml:space="preserve">PORCENTAJES DE CUMPLIMIENTO EN LA EXPEDICION DE LOS REGISTROS COMO OPERADORES PORTUARIOS AÑO 2018
AL 31 DE ENERO DE 2018
Registros Aprobados 325
Solicitados completos incluyendo paz y salvo (Aprobados +pendiente revisión) 341
% cumplimiento 95%
</t>
  </si>
  <si>
    <t xml:space="preserve">Registros Aprobados 331
Solicitados completos incluyendo paz y salvo (Aprobados +pendiente revisión): 351
El % de cumplimiento: 94%. </t>
  </si>
  <si>
    <t>Solicitados completos incluyendo paz y salvo (Aprobados +pendiente revisión): 351</t>
  </si>
  <si>
    <t xml:space="preserve">Registros Aprobados 336
Solicitados completos incluyendo paz y salvo (Aprobados +pendiente revisión): 361
El % de cumplimiento: 93%. </t>
  </si>
  <si>
    <t xml:space="preserve">En el mes de marzo se realizó 1 socialización en política sectorial:
Circular N° 14 del 28 de marzo de 2018, dirigida a los Alcaldes, Secretarios de Tránsito, de movilidad o de Transporte, sobre los procesos virtuales.
</t>
  </si>
  <si>
    <t xml:space="preserve">En el mes de marzo se realizaron 5 reuniones:
1. Reunión con el Ministro de Transporte, Tema: MIGRACIÓN Christian Krüger Sarmiento
2. Reunión con el Dr. Manuel González (Ministerio de Transporte), Tema: Acciones a Organismos de Tránsito
3. Reunión con SICOV CEA´s temas:  Validación de los Sistemas de Control y Vigilancia y Procesos adelantados por los CEA´s
4. Reunión con la Procuraduría Tema: Revisión Plan de Acción de Transmilenio
5. Reunión con el Ministerio de Transporte Tema: Operación puente festivo de San José y Semana Santa
</t>
  </si>
  <si>
    <t>Bases de datos</t>
  </si>
  <si>
    <t>En el mes de marzo se realizaron:
23 operativos de carga
162 operativos de informalidad
74 operativos de escolaridad</t>
  </si>
  <si>
    <t xml:space="preserve">En el mes de marzo se realizaron 2 socializaciones en normas vigentes:
Circular N° 12 del 21 de marzo de 2018, dirigida a las empresas de transporte terrestre automotor de pasajeros por carretera ,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de Semana Santa, entre el 23 de marzo de 2018 al 2 de abril de 2018.
Circular N° 13 del 23 de marzo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las medidas especiales para atender la demanda de transporte en los días entre el 23 de marzo de 2018 y 03 de abril de 2018.
</t>
  </si>
  <si>
    <t>No se realizó socialización</t>
  </si>
  <si>
    <t xml:space="preserve">En el mes de marzo se realizaron 6 mesas de trabajo:
1. Participación en el Seminario Lineamientos del PESV y transporte de sustancias peligrosas por carretera invitación Fedetranscarga (Federación de Empresarios del Transporte de Carga)
2. Participación en el evento de Revolución de la Infraestructura en la Región Central, tema: Proyectos de Infraestructura y Seguridad Víal en el país
3. Participación en la Solicitud Pablo Catatumbo integrante de la Farc en el marco de la implementación del acuerdo de PAZ, Tema: Capacitación licencias de conducción partido político fuerza alternativa revolucionaria del Común
4. Reunión de PMU – Puesto de Mando Unificado
5. Invitación evento Revolución de la Infraestructura en la Región Caribe, tema: Proyectos de Infraestructura y Seguridad Víal en esta zona del país – Mesa de trabajo con Concesiones del Caribe y el Viceministro de Transporte
6. Reunión con la Dirección General de la Policía, tema: PMU Extraordinario "Incremento de siniestralidad en Semana Santa"
</t>
  </si>
  <si>
    <t>Cuadro seguimiento visitas, Inf enviada por correo electrónico, Base de datos.</t>
  </si>
  <si>
    <t>se realizaron 29 visitas de Inspeccion de 31 programadas.</t>
  </si>
  <si>
    <t>N/A ESTE MES</t>
  </si>
  <si>
    <r>
      <t xml:space="preserve">
</t>
    </r>
    <r>
      <rPr>
        <b/>
        <sz val="10"/>
        <rFont val="Calibri"/>
        <family val="2"/>
        <scheme val="minor"/>
      </rPr>
      <t>i</t>
    </r>
    <r>
      <rPr>
        <sz val="8"/>
        <rFont val="Calibri"/>
        <family val="2"/>
        <scheme val="minor"/>
      </rPr>
      <t xml:space="preserve">. Sectores críticos de accidentalidad, cruces no autorizados y ventas ambulantes
</t>
    </r>
    <r>
      <rPr>
        <b/>
        <sz val="10"/>
        <rFont val="Calibri"/>
        <family val="2"/>
        <scheme val="minor"/>
      </rPr>
      <t>ii</t>
    </r>
    <r>
      <rPr>
        <sz val="10"/>
        <rFont val="Calibri"/>
        <family val="2"/>
        <scheme val="minor"/>
      </rPr>
      <t>.</t>
    </r>
    <r>
      <rPr>
        <sz val="8"/>
        <rFont val="Calibri"/>
        <family val="2"/>
        <scheme val="minor"/>
      </rPr>
      <t xml:space="preserve"> Sectores críticos de accidentalidad, cruces no autorizados y ventas ambulantes
</t>
    </r>
    <r>
      <rPr>
        <b/>
        <sz val="10"/>
        <rFont val="Calibri"/>
        <family val="2"/>
        <scheme val="minor"/>
      </rPr>
      <t>iii.</t>
    </r>
    <r>
      <rPr>
        <sz val="8"/>
        <rFont val="Calibri"/>
        <family val="2"/>
        <scheme val="minor"/>
      </rPr>
      <t xml:space="preserve"> Sectores críticos de accidentalidad y planes de contingencia
</t>
    </r>
    <r>
      <rPr>
        <b/>
        <sz val="10"/>
        <rFont val="Calibri"/>
        <family val="2"/>
        <scheme val="minor"/>
      </rPr>
      <t>iv.</t>
    </r>
    <r>
      <rPr>
        <sz val="8"/>
        <rFont val="Calibri"/>
        <family val="2"/>
        <scheme val="minor"/>
      </rPr>
      <t xml:space="preserve"> Sectores críticos de accidentalidad y Convenio Policía Nacional - Ditra
</t>
    </r>
    <r>
      <rPr>
        <b/>
        <sz val="10"/>
        <rFont val="Calibri"/>
        <family val="2"/>
        <scheme val="minor"/>
      </rPr>
      <t>v.</t>
    </r>
    <r>
      <rPr>
        <sz val="8"/>
        <rFont val="Calibri"/>
        <family val="2"/>
        <scheme val="minor"/>
      </rPr>
      <t xml:space="preserve"> Sectores críticos de accidentalidad, Logística de operativos y dotación; irregularidades en prestación de servicio; problemática invasión e indebido uso de franja de derecho de vía;  normatividad.
</t>
    </r>
    <r>
      <rPr>
        <b/>
        <sz val="10"/>
        <rFont val="Calibri"/>
        <family val="2"/>
        <scheme val="minor"/>
      </rPr>
      <t>vi.</t>
    </r>
    <r>
      <rPr>
        <sz val="8"/>
        <rFont val="Calibri"/>
        <family val="2"/>
        <scheme val="minor"/>
      </rPr>
      <t xml:space="preserve"> Plan de mejoramiento sobre respuesta de requerimientos producto de inspecciones
</t>
    </r>
  </si>
  <si>
    <r>
      <t>Se realizaron (6) seis Mesas de trabajo con autoridades:
1</t>
    </r>
    <r>
      <rPr>
        <b/>
        <sz val="10"/>
        <rFont val="Calibri"/>
        <family val="2"/>
        <scheme val="minor"/>
      </rPr>
      <t>.</t>
    </r>
    <r>
      <rPr>
        <sz val="8"/>
        <rFont val="Calibri"/>
        <family val="2"/>
        <scheme val="minor"/>
      </rPr>
      <t xml:space="preserve"> Concesión BRICEÑO - Tunja - Sogamoso -DITRA CUNDINAMARCA -  SPT
2</t>
    </r>
    <r>
      <rPr>
        <b/>
        <sz val="10"/>
        <rFont val="Calibri"/>
        <family val="2"/>
        <scheme val="minor"/>
      </rPr>
      <t>.</t>
    </r>
    <r>
      <rPr>
        <sz val="8"/>
        <rFont val="Calibri"/>
        <family val="2"/>
        <scheme val="minor"/>
      </rPr>
      <t xml:space="preserve"> Concesión BRICEÑO - Tunja - Sogamoso -DITRA BOYACA-  SPT
3</t>
    </r>
    <r>
      <rPr>
        <b/>
        <sz val="10"/>
        <rFont val="Calibri"/>
        <family val="2"/>
        <scheme val="minor"/>
      </rPr>
      <t>.</t>
    </r>
    <r>
      <rPr>
        <sz val="8"/>
        <rFont val="Calibri"/>
        <family val="2"/>
        <scheme val="minor"/>
      </rPr>
      <t xml:space="preserve"> Concesionaria de Occidente -  DITRA
4</t>
    </r>
    <r>
      <rPr>
        <b/>
        <sz val="10"/>
        <rFont val="Calibri"/>
        <family val="2"/>
        <scheme val="minor"/>
      </rPr>
      <t>.</t>
    </r>
    <r>
      <rPr>
        <sz val="8"/>
        <rFont val="Calibri"/>
        <family val="2"/>
        <scheme val="minor"/>
      </rPr>
      <t xml:space="preserve"> Firma Concesionaria Unión Vial Pamplonita SAS, Firma Interventora AFA Consultores y constructores SAS, Agencia Nacional de Infraestructura, Policia Nacional, SPT
5</t>
    </r>
    <r>
      <rPr>
        <b/>
        <sz val="10"/>
        <rFont val="Calibri"/>
        <family val="2"/>
        <scheme val="minor"/>
      </rPr>
      <t>.</t>
    </r>
    <r>
      <rPr>
        <sz val="8"/>
        <rFont val="Calibri"/>
        <family val="2"/>
        <scheme val="minor"/>
      </rPr>
      <t xml:space="preserve"> Concesión Cordoba Sucre - DITRA -  Firma Concesionaria - Firma Interventora - ANI.
6. Aerocivil - SPT
</t>
    </r>
  </si>
  <si>
    <r>
      <t>Se realizaron 2 mesas de trabajo:  1</t>
    </r>
    <r>
      <rPr>
        <b/>
        <sz val="10"/>
        <rFont val="Calibri"/>
        <family val="2"/>
        <scheme val="minor"/>
      </rPr>
      <t>.</t>
    </r>
    <r>
      <rPr>
        <sz val="9"/>
        <rFont val="Calibri"/>
        <family val="2"/>
        <scheme val="minor"/>
      </rPr>
      <t xml:space="preserve"> Aeronautica civil - SPT y 2. </t>
    </r>
    <r>
      <rPr>
        <sz val="9"/>
        <rFont val="Calibri"/>
        <family val="2"/>
        <scheme val="minor"/>
      </rPr>
      <t xml:space="preserve">Ministerio del Interior - SPT. 
Diagnostico Aeródromos A Cargo De Entes Territoriales Y Terminales De Transporte Terrestre, presentacion en Power Point </t>
    </r>
  </si>
  <si>
    <r>
      <t>1</t>
    </r>
    <r>
      <rPr>
        <b/>
        <sz val="10"/>
        <rFont val="Calibri"/>
        <family val="2"/>
        <scheme val="minor"/>
      </rPr>
      <t>.</t>
    </r>
    <r>
      <rPr>
        <sz val="9"/>
        <rFont val="Calibri"/>
        <family val="2"/>
        <scheme val="minor"/>
      </rPr>
      <t xml:space="preserve"> La SPT remitirá el listado de los 18 aerodromos que se encuentran sin operación de acuerdo al diagnostico. La SPT con la Aerocivil realizará un cruce de datos para identificar que aerodromos pertenencen a la Aerocivil y no a entes territoriales. 
2</t>
    </r>
    <r>
      <rPr>
        <b/>
        <sz val="10"/>
        <rFont val="Calibri"/>
        <family val="2"/>
        <scheme val="minor"/>
      </rPr>
      <t>.</t>
    </r>
    <r>
      <rPr>
        <sz val="9"/>
        <rFont val="Calibri"/>
        <family val="2"/>
        <scheme val="minor"/>
      </rPr>
      <t xml:space="preserve"> Socialización formalización de aerodromos a cargo de Entes Territoriales</t>
    </r>
  </si>
  <si>
    <t>Se realizo (01) mesa de trabajo con la, Concesión Perimetral Oriental de Bogotá - DITRA - Interventoria - SPT</t>
  </si>
  <si>
    <t>Se socializo normas de acuerdo a la Ley 1228, Ley 105 de 1993, principios del Transporte, Ley 1618 del 2013 de Infraestructura accesible</t>
  </si>
  <si>
    <r>
      <t>Se realizaron 5 Mesas de trabajo de oportunidades de mejora con vigilados
1</t>
    </r>
    <r>
      <rPr>
        <b/>
        <sz val="10"/>
        <rFont val="Calibri"/>
        <family val="2"/>
        <scheme val="minor"/>
      </rPr>
      <t>.</t>
    </r>
    <r>
      <rPr>
        <sz val="8"/>
        <rFont val="Calibri"/>
        <family val="2"/>
        <scheme val="minor"/>
      </rPr>
      <t xml:space="preserve"> Terminal De Transporte De Caucasia Tetracauca - Sogamoso - Espinal
2</t>
    </r>
    <r>
      <rPr>
        <b/>
        <sz val="10"/>
        <rFont val="Calibri"/>
        <family val="2"/>
        <scheme val="minor"/>
      </rPr>
      <t>.</t>
    </r>
    <r>
      <rPr>
        <sz val="8"/>
        <rFont val="Calibri"/>
        <family val="2"/>
        <scheme val="minor"/>
      </rPr>
      <t xml:space="preserve"> Concesión Autopistas Del Café - Concesión Ccfc S.A.S - Concesión Sabana De Occidente - Devisab - Devimed - Coviandes - Spt
3</t>
    </r>
    <r>
      <rPr>
        <b/>
        <sz val="10"/>
        <rFont val="Calibri"/>
        <family val="2"/>
        <scheme val="minor"/>
      </rPr>
      <t>.</t>
    </r>
    <r>
      <rPr>
        <sz val="8"/>
        <rFont val="Calibri"/>
        <family val="2"/>
        <scheme val="minor"/>
      </rPr>
      <t xml:space="preserve"> Aeropuertos Concesionados - Spt
4</t>
    </r>
    <r>
      <rPr>
        <b/>
        <sz val="10"/>
        <rFont val="Calibri"/>
        <family val="2"/>
        <scheme val="minor"/>
      </rPr>
      <t>.</t>
    </r>
    <r>
      <rPr>
        <sz val="8"/>
        <rFont val="Calibri"/>
        <family val="2"/>
        <scheme val="minor"/>
      </rPr>
      <t xml:space="preserve"> Concesión Santana Mocoa Neiva - Interventoría - Ani - Alcalde De Tbana - Spt
5</t>
    </r>
    <r>
      <rPr>
        <b/>
        <sz val="10"/>
        <rFont val="Calibri"/>
        <family val="2"/>
        <scheme val="minor"/>
      </rPr>
      <t>.</t>
    </r>
    <r>
      <rPr>
        <sz val="8"/>
        <rFont val="Calibri"/>
        <family val="2"/>
        <scheme val="minor"/>
      </rPr>
      <t xml:space="preserve"> Terminal De Transporte De Aguachica
</t>
    </r>
  </si>
  <si>
    <r>
      <rPr>
        <b/>
        <sz val="10"/>
        <rFont val="Calibri"/>
        <family val="2"/>
        <scheme val="minor"/>
      </rPr>
      <t xml:space="preserve">1. </t>
    </r>
    <r>
      <rPr>
        <sz val="8"/>
        <rFont val="Calibri"/>
        <family val="2"/>
        <scheme val="minor"/>
      </rPr>
      <t>Seguimiento a los planes de mejoramiento de sectores críticos  por parte de las Terminales de transporte 
2</t>
    </r>
    <r>
      <rPr>
        <b/>
        <sz val="10"/>
        <rFont val="Calibri"/>
        <family val="2"/>
        <scheme val="minor"/>
      </rPr>
      <t>.</t>
    </r>
    <r>
      <rPr>
        <sz val="8"/>
        <rFont val="Calibri"/>
        <family val="2"/>
        <scheme val="minor"/>
      </rPr>
      <t xml:space="preserve"> Compromiso por parte de las concesionarias para presentar planes  de mejoramiento de sectores críticos 
3</t>
    </r>
    <r>
      <rPr>
        <b/>
        <sz val="10"/>
        <rFont val="Calibri"/>
        <family val="2"/>
        <scheme val="minor"/>
      </rPr>
      <t>.</t>
    </r>
    <r>
      <rPr>
        <sz val="8"/>
        <rFont val="Calibri"/>
        <family val="2"/>
        <scheme val="minor"/>
      </rPr>
      <t xml:space="preserve"> Se establece el orden en el cual se entregaran los planes de mejoramiento
4</t>
    </r>
    <r>
      <rPr>
        <b/>
        <sz val="10"/>
        <rFont val="Calibri"/>
        <family val="2"/>
        <scheme val="minor"/>
      </rPr>
      <t>.</t>
    </r>
    <r>
      <rPr>
        <sz val="8"/>
        <rFont val="Calibri"/>
        <family val="2"/>
        <scheme val="minor"/>
      </rPr>
      <t xml:space="preserve"> La Concesión se compromete a realizar mesa de trabajo el 22 de marzo de 2018, con el dueño del previo, DITRA, ANI, alcalde Municipal y entidades competentes
5</t>
    </r>
    <r>
      <rPr>
        <b/>
        <sz val="10"/>
        <rFont val="Calibri"/>
        <family val="2"/>
        <scheme val="minor"/>
      </rPr>
      <t xml:space="preserve">. </t>
    </r>
    <r>
      <rPr>
        <sz val="8"/>
        <rFont val="Calibri"/>
        <family val="2"/>
        <scheme val="minor"/>
      </rPr>
      <t xml:space="preserve">Seguimiento a los planes de mejoramiento de sectores críticos  por parte de las Terminales de transporte
</t>
    </r>
  </si>
  <si>
    <t>Se expidieron (2) Circulares para las concesiones viales y terminales de Transporte las cuales se encuentran publicadas en la pagina de la SPT, con el fin de minimizar las condiciones de riesgo de los viajeros durante las vacaciones de semana santa</t>
  </si>
  <si>
    <r>
      <rPr>
        <b/>
        <sz val="10"/>
        <color theme="1"/>
        <rFont val="Calibri"/>
        <family val="2"/>
        <scheme val="minor"/>
      </rPr>
      <t>i.</t>
    </r>
    <r>
      <rPr>
        <sz val="8"/>
        <color theme="1"/>
        <rFont val="Calibri"/>
        <family val="2"/>
        <scheme val="minor"/>
      </rPr>
      <t xml:space="preserve"> Circular No. 10 del 14 de marzo de 2018, Para concesionarios Carreteros, CampañaMuevete Legal apoyo y acciones para la lucha contra el transporte informal, Semana Santa 2018  
</t>
    </r>
    <r>
      <rPr>
        <b/>
        <sz val="10"/>
        <color theme="1"/>
        <rFont val="Calibri"/>
        <family val="2"/>
        <scheme val="minor"/>
      </rPr>
      <t>ii</t>
    </r>
    <r>
      <rPr>
        <b/>
        <sz val="8"/>
        <color theme="1"/>
        <rFont val="Calibri"/>
        <family val="2"/>
        <scheme val="minor"/>
      </rPr>
      <t>.</t>
    </r>
    <r>
      <rPr>
        <sz val="8"/>
        <color theme="1"/>
        <rFont val="Calibri"/>
        <family val="2"/>
        <scheme val="minor"/>
      </rPr>
      <t xml:space="preserve"> Circular No. 11 del 14 de marzo de 2018, Para Terminales de Transporte, CampañaMuevete Legal apoyo y acciones para la lucha contra el transporte informal, Semana Santa 2018 </t>
    </r>
  </si>
  <si>
    <r>
      <rPr>
        <b/>
        <sz val="9"/>
        <color theme="1"/>
        <rFont val="Calibri"/>
        <family val="2"/>
        <scheme val="minor"/>
      </rPr>
      <t>Puertos</t>
    </r>
    <r>
      <rPr>
        <sz val="9"/>
        <color theme="1"/>
        <rFont val="Calibri"/>
        <family val="2"/>
        <scheme val="minor"/>
      </rPr>
      <t xml:space="preserve">: 1. Antioquia, 2. Atlántico, 3. Bolivar, 4. Boyacá, 5. Magdalena, 6. San Andrés, 7. Valle Del Cauca, 8. Cundinamarca (Bogotá), 9. Santander, 10. Tolima.
</t>
    </r>
    <r>
      <rPr>
        <b/>
        <sz val="9"/>
        <color theme="1"/>
        <rFont val="Calibri"/>
        <family val="2"/>
        <scheme val="minor"/>
      </rPr>
      <t xml:space="preserve">Concesiones: 1.Guajira, 2. Santander, 3. Atlantico, 4. Norte de Santander, 5. Tolima, 6. Magdalena, 7.Cundinamarca, 8. Risaralda, 9. Cordoba, 10. Bolivar, 11. Antioquia, 12. Cauca, 13. Casanare y 14. Boyacá.
</t>
    </r>
    <r>
      <rPr>
        <sz val="9"/>
        <color theme="1"/>
        <rFont val="Calibri"/>
        <family val="2"/>
        <scheme val="minor"/>
      </rPr>
      <t>Transito: 1. Antioquia, 2. Atlantico, 3. Bolivar, 4.Boyacá, 5. Caldas, 6. Caquetá, 7.Casanare, 8. Cauca, 9. César, 10. Córdoba, 11. Cundinamarca (Bogotá), 12.Huila, 13. Guajira, 14. Magdalena, 15. Meta, 16. Nariño, 17. Norte de Santander, 18. Quíndio, 19. Risaralda, 20. Santander, 21. Sucre, 22. Tolima, 23. Valle del Cauca.</t>
    </r>
  </si>
  <si>
    <t>Cuadro de seguimiento PQRs orfeo, vigia y expedientes fisicos</t>
  </si>
  <si>
    <t xml:space="preserve">se recibieron 184 PQRs, durante el mes de marzo se  tramitaron 52 PQRs, con un promedio de respuesta de 12 por dia. </t>
  </si>
  <si>
    <r>
      <t xml:space="preserve">Planeación anual: 36
Planeación Anual modificada: 75
Total programación mensual: 67
</t>
    </r>
    <r>
      <rPr>
        <b/>
        <sz val="9"/>
        <color theme="1"/>
        <rFont val="Calibri"/>
        <family val="2"/>
        <scheme val="minor"/>
      </rPr>
      <t>Visitas Realizadas: 67</t>
    </r>
    <r>
      <rPr>
        <sz val="9"/>
        <color theme="1"/>
        <rFont val="Calibri"/>
        <family val="2"/>
        <scheme val="minor"/>
      </rPr>
      <t xml:space="preserve">
Visitas Canceladas: 0
Actas Recibidas: 38
Actas Pendientes de Recibir: 29
Inspecciones documentales:7</t>
    </r>
  </si>
  <si>
    <r>
      <t xml:space="preserve">Se ajusta la programacion mensual debido a que el Coordinador de Vigilancia e Inspección informó verbalmente que recibió instrucciones que todos los regionales debian realizar visitas. En consecuencia la programación queda asi: Ene:25, Feb:34, Mar:94, Abr:61, May:47, Jun:37, Jul:33, Ago:12, Sep:25, Oct:22, Nov:34, Dic:0. Total:424.
Al 28 de Febrero se tiene: 
Planeación anual: 40
Planeación Anual modificada: 36
Total programación mensual: 35
</t>
    </r>
    <r>
      <rPr>
        <b/>
        <sz val="9"/>
        <color theme="1"/>
        <rFont val="Calibri"/>
        <family val="2"/>
        <scheme val="minor"/>
      </rPr>
      <t>Visitas Realizadas: 35</t>
    </r>
    <r>
      <rPr>
        <sz val="9"/>
        <color theme="1"/>
        <rFont val="Calibri"/>
        <family val="2"/>
        <scheme val="minor"/>
      </rPr>
      <t xml:space="preserve">
Visitas Canceladas: 0
Actas Recibidas: 11
Actas Pendientes de Recibir: 15
La diferencia de 1 empresa entre la planeación ajustada y el total programado en el mes corresponde a que la empresa LM Y SUMINISTROS Y SERVICIOS ELECTRONICOS estaba duplicada. 
Febrero: Visitas no programadas inicialmente: 5. Se realizaron las 5. 
 Inspecciones Documentales: se realizaron 7 en el mes de febrero. </t>
    </r>
  </si>
  <si>
    <r>
      <t xml:space="preserve">Planeación anual: 28
Planeación Anual modificada: 25
Total programación mensual: 25
</t>
    </r>
    <r>
      <rPr>
        <b/>
        <sz val="9"/>
        <color theme="1"/>
        <rFont val="Calibri"/>
        <family val="2"/>
        <scheme val="minor"/>
      </rPr>
      <t>Visitas Realizadas: 25</t>
    </r>
    <r>
      <rPr>
        <sz val="9"/>
        <color theme="1"/>
        <rFont val="Calibri"/>
        <family val="2"/>
        <scheme val="minor"/>
      </rPr>
      <t xml:space="preserve">
Visitas Canceladas: 5
Actas Recibidas: 21
Actas Pendientes de Recibir: 3</t>
    </r>
  </si>
  <si>
    <t xml:space="preserve"> Circular 08 de 2018, publicada en la pagina web de la entidad y enviada por correo electrónico a los destinatarios de la misma sobre Seguridad Fluvial.
</t>
  </si>
  <si>
    <t>Publicación en página web</t>
  </si>
  <si>
    <t xml:space="preserve">Se remitió por correo electrónico a los contratistas regionales documento denominado Archivo Documental </t>
  </si>
  <si>
    <t>Correos electrónicos</t>
  </si>
  <si>
    <t>1. PND</t>
  </si>
  <si>
    <t>2. PES</t>
  </si>
  <si>
    <t>3. PEI</t>
  </si>
  <si>
    <t>4. POA</t>
  </si>
  <si>
    <t>5. Plan Anticorrupción</t>
  </si>
  <si>
    <t>6. Plan de Rendición de Cuentas</t>
  </si>
  <si>
    <t xml:space="preserve">7. Plan de participación Ciudadana </t>
  </si>
  <si>
    <t>8.. Pinar</t>
  </si>
  <si>
    <t>9. PIGA</t>
  </si>
  <si>
    <t>10. GEL</t>
  </si>
  <si>
    <t>11. Plan Estrategico de Talento Humano</t>
  </si>
  <si>
    <t>12. Plan Mejoramiento Contraloria</t>
  </si>
  <si>
    <t>13. Mapa de Riesgos</t>
  </si>
  <si>
    <t>14. PETI</t>
  </si>
  <si>
    <t>15. PAA</t>
  </si>
  <si>
    <t>16. Plan Anual de Vacantes</t>
  </si>
  <si>
    <t>17. Plan de Previsión de Recursos Humanos</t>
  </si>
  <si>
    <t>18. Plan Instituciona de Capacitación</t>
  </si>
  <si>
    <t>19. Plan de Incentivos Institucionales</t>
  </si>
  <si>
    <t>20. Plan de Trabajo Anual en Seguridad y Salud en el Trabajo</t>
  </si>
  <si>
    <t>21. Plan de Tratamiento de Riesgos de Seguridad y Privacidad de la Información</t>
  </si>
  <si>
    <t>22. Plan de Seguridad y Privacidad de la Información</t>
  </si>
  <si>
    <t>23. Plan de Mejoramiento por Procesos</t>
  </si>
  <si>
    <t>18.TIPO DE PLAN</t>
  </si>
  <si>
    <t>11. DIMENSION DE MI PG</t>
  </si>
  <si>
    <t>12. POLITICA DE LA DIMENSION DE MIPG</t>
  </si>
  <si>
    <t>1. TALENTO HUMANO</t>
  </si>
  <si>
    <t>1.1 Politica de Integridad</t>
  </si>
  <si>
    <t>2. DIRECCIONAMIENTO ESTRATEGICO Y PLANAECION</t>
  </si>
  <si>
    <t>2.1 Politica de Planeación Institucional</t>
  </si>
  <si>
    <t>3. GESTION CON VALORES PARA RESULTADOS</t>
  </si>
  <si>
    <t>3.1 Politica de Fortalecimiento Organizacional y Simplificaión de Procesos</t>
  </si>
  <si>
    <t xml:space="preserve">3.2 Politíca de Gobierno Digital </t>
  </si>
  <si>
    <t>3.3 Política de Seguridad Digital</t>
  </si>
  <si>
    <t>3.4 Politíca de Participación Ciudadana en la Gestión Pública</t>
  </si>
  <si>
    <t>3.5 Política de Racionalización de Tramites</t>
  </si>
  <si>
    <t>3.6 Política de Servicio al Ciudadano</t>
  </si>
  <si>
    <t>4. EVALUACION DE RESULTADOS</t>
  </si>
  <si>
    <t>4.1 Política de Seguimiento y Evaluación del Desempeño Institucional</t>
  </si>
  <si>
    <t>5. INFORMACION Y COMUNICACIÓN</t>
  </si>
  <si>
    <t>5.1 Política de Gestión Documental</t>
  </si>
  <si>
    <t>5.2 Política de Transparencia, Acceso a la Información y Lucha contra la Corrupción</t>
  </si>
  <si>
    <t>6. GESTION DEL CONOCIMIENTO Y LA INNOVACION</t>
  </si>
  <si>
    <t>7. CONTROL INTERNO</t>
  </si>
  <si>
    <t>7.1 Componente de Ambiente de Control</t>
  </si>
  <si>
    <t>7.2 Componente de Gestión del Riesgo</t>
  </si>
  <si>
    <t>7.3 Componente de Actividades de Control</t>
  </si>
  <si>
    <t>7.4 Componente de Información y Comunicación</t>
  </si>
  <si>
    <t>7.5 Componente Actividades de Monitoreo</t>
  </si>
  <si>
    <t>El Plan Institucional de Capacitación está programado para iniciar sus actividades en el mes de abril, ya que el primer trimestre es utilizar para elaboración de términos de referencia, proceso licitatorio y adjudicación de contrato, por lo tanto durante estos tres meses las capacitaciones esporádicas que se realicen obedecen a invitaciones de Entidades del Estado, las cuales se realizan sin costo económico para la Entidad.  Cabe anotar que si bien estas capacitaciones no están incluidas dentro de la programación del PEI si están consideradas en el documento Plan Estratégico de Talento Humano 2018.</t>
  </si>
  <si>
    <t>8.1 Revisar,  identificar e implementar oportunidades de mejora para el Mipg</t>
  </si>
  <si>
    <t xml:space="preserve"> Se tiene que a 30 de abril de 2018, no se registraron quejas relacionas con hechos de Corrupción </t>
  </si>
  <si>
    <t>Por otra parte, de la vigencia 2017, se tiene una queja por hechos de corrupción, la cual se encuentra en indagación preliminar</t>
  </si>
  <si>
    <t>Las evidencias están ubicadas en la carpeta virtual compartida PIGA  2018</t>
  </si>
  <si>
    <t>Durante el mes de abril de 2018, se continuo con la constante en el desarrollo de actividades proyectadas dentro de los cinco programas del PIGA 2018</t>
  </si>
  <si>
    <t>A la fecha el Grupo de Financiera se encuentra en proceso del cálculo de la tarifa de contribución de acuerdo a la información financiera proyectada de los vigilados, como también para establecer los plazos para pago de contribución especial correspondiente a la vigencia 2018 primera y segunda cuota por parte de la Superintendencia de Puertos y Transporte. Se estima iniciar el cobro de la primera cuota para el segundo trimestre del año.</t>
  </si>
  <si>
    <t>La entidad a 30 de abril del 2018, obligó un valor total de $8.059.659.689 Millones de pesos, entre gastos de funcionamiento e inversión.
La meta presupuestal proyectada era del 18.1 % en ejecución, y la ejecución fue de un 19.4 %, esto indica un sobre cumplimiento en la ejecución de obligaciones de la Entidad.</t>
  </si>
  <si>
    <t xml:space="preserve">Durante el mes de abril de 2018 se realizó una capacitación cuya duración fue  de 40 horas, denominada: “Inducción y actualización para altos directivos” a la cual asistió un (1) funcionario. Así mismo se realizaron tres (3) jornadas de actualización de conocimientos, una con duración de cuatro horas y dos con duración de dos horas; a ellas asistieron 10 funcionarios.
Si bien es cierto fueron realizadas cuatro jornadas académicas, ninguna de ellas está incluida en el Plan Institucional de Capacitación 2018, puesto que el cronograma propuesto y aprobado inicialmente, a la fecha no se ha iniciado, debido a que el Grupo de Contratación aún está coordinando el proceso licitatorio, el cual se encuentra en la etapa de recepción de propuestas.
Las jornadas académicas realizadas, corresponden al grupo de capacitaciones ofrecidas por otras Entidades del orden nacional.
</t>
  </si>
  <si>
    <r>
      <t xml:space="preserve">1. </t>
    </r>
    <r>
      <rPr>
        <u/>
        <sz val="9"/>
        <color theme="1"/>
        <rFont val="Calibri"/>
        <family val="2"/>
        <scheme val="minor"/>
      </rPr>
      <t>Abril 3</t>
    </r>
    <r>
      <rPr>
        <sz val="9"/>
        <color theme="1"/>
        <rFont val="Calibri"/>
        <family val="2"/>
        <scheme val="minor"/>
      </rPr>
      <t>: Tema: Plan de Acción  Plan de Acción Universidad Nacional, MT- SPT- Cormagdalena.  Participantes: Cormagdalena, SPT y MT . Asistentes: 4 personas. 
2.</t>
    </r>
    <r>
      <rPr>
        <u/>
        <sz val="9"/>
        <color theme="1"/>
        <rFont val="Calibri"/>
        <family val="2"/>
        <scheme val="minor"/>
      </rPr>
      <t>Abril 3</t>
    </r>
    <r>
      <rPr>
        <sz val="9"/>
        <color theme="1"/>
        <rFont val="Calibri"/>
        <family val="2"/>
        <scheme val="minor"/>
      </rPr>
      <t xml:space="preserve">  : Tema: Proyecto Transporte Regional Fluvial. Participantes: Secretaria de Planeación de Soledad,    Secretaria de Planeación de Palmar de Varelo, Area Metropolitana de Barranquilla, Gobernacion del Atlantico, Alcaldia de Malambo, Alcaldia de Soledad, Cormagdalena, SPT.  Total asistentes: 10 personas. 
3.</t>
    </r>
    <r>
      <rPr>
        <u/>
        <sz val="9"/>
        <color theme="1"/>
        <rFont val="Calibri"/>
        <family val="2"/>
        <scheme val="minor"/>
      </rPr>
      <t xml:space="preserve"> Abril 13</t>
    </r>
    <r>
      <rPr>
        <sz val="9"/>
        <color theme="1"/>
        <rFont val="Calibri"/>
        <family val="2"/>
        <scheme val="minor"/>
      </rPr>
      <t>. Tema: Plan de Accion Embalses y Rios. - Universidsad NAcional.  Participantes: MT, SPT. Total asistentes: 4 personas.
4.</t>
    </r>
    <r>
      <rPr>
        <u/>
        <sz val="9"/>
        <color theme="1"/>
        <rFont val="Calibri"/>
        <family val="2"/>
        <scheme val="minor"/>
      </rPr>
      <t xml:space="preserve"> Abril 17</t>
    </r>
    <r>
      <rPr>
        <sz val="9"/>
        <color theme="1"/>
        <rFont val="Calibri"/>
        <family val="2"/>
        <scheme val="minor"/>
      </rPr>
      <t>. Tema: Ingreso de naves internacionales de turismo al Parque Santuario Natural Malpelo. Participantes: Dimar, CCO, Mincit, SPT, Migracion Colombia. Total asistentes: 8.</t>
    </r>
  </si>
  <si>
    <t>Correos electronicos enviando documento</t>
  </si>
  <si>
    <t xml:space="preserve">Se remitió a los sujetos d esupervisión documento de Socializacion normas vigentes relacionadas con las Circulares expedidas por la entidad y por la Delegada, recordando su cumplimiento. </t>
  </si>
  <si>
    <t>En el mes de Abril se realizaron las siguientes mesas de trabajo: 
1. Abril 13. Tema: Soporte aplicativo web. Circular 88. Participantes: Sociedad Portuaria El Cayao S.A., SPT. Total Asistentes: 6
2. Abril 24. Tema: Ajuste aplicativo web "Reporte Carga Directa" - Circular 88. Participantes: Sociedad Portuaria El Cayao S.A., SPT. Total Asistentes: 7
3. Abril 24. Tema: Medida Preventiva Marvetrans. Participantes: Marvetrans s.A. y SPT. Total asistentes: 3. 
4. Abril 27. TEma. Concesion Portuaria Omniport S.A.. participantes: Omniport , SPT. Total Asistentes: 2</t>
  </si>
  <si>
    <t xml:space="preserve">Cuadro seguimiento visitas.  Inf enviada por correo electrónico. </t>
  </si>
  <si>
    <t>Cuadro de segumimiento visitas de inspección.</t>
  </si>
  <si>
    <t xml:space="preserve">Informe enviado por correo electronico. </t>
  </si>
  <si>
    <t xml:space="preserve">Registros Aprobados 343
Solicitados completos incluyendo paz y salvo (Aprobados +pendiente revisión) 369
El % de cumplimiento al 30 de abril es del 93%. </t>
  </si>
  <si>
    <t>Se están validando los datos cargados por los vigilados en la plataforma VIGIA debido a que se presentaron algunas inconsistencias con lo arrojado por la plataforma BI, de la cual se descarga la data para realizar el boletín. Adicional a esto se está procesando la información sobre inversiones en obras y mantenimiento.</t>
  </si>
  <si>
    <t>Correo electrönico</t>
  </si>
  <si>
    <r>
      <t xml:space="preserve">El tiempo promedio de respuesta en el mes de abril es de </t>
    </r>
    <r>
      <rPr>
        <sz val="9"/>
        <rFont val="Calibri"/>
        <family val="2"/>
        <scheme val="minor"/>
      </rPr>
      <t>12</t>
    </r>
    <r>
      <rPr>
        <sz val="9"/>
        <color theme="1"/>
        <rFont val="Calibri"/>
        <family val="2"/>
        <scheme val="minor"/>
      </rPr>
      <t xml:space="preserve"> dias. 
El tiempo promedio de respuesta en el periodo enero - abril de 2018 es de 9 dias. </t>
    </r>
  </si>
  <si>
    <r>
      <rPr>
        <u/>
        <sz val="9"/>
        <rFont val="Calibri"/>
        <family val="2"/>
        <scheme val="minor"/>
      </rPr>
      <t>Enero:</t>
    </r>
    <r>
      <rPr>
        <sz val="9"/>
        <rFont val="Calibri"/>
        <family val="2"/>
        <scheme val="minor"/>
      </rPr>
      <t xml:space="preserve"> En Planeacion anual: 25; Programadas: 25; Visitas Realizadas: 25; Visitas Canceladas: 0; Pendiente acta: 0
</t>
    </r>
    <r>
      <rPr>
        <u/>
        <sz val="9"/>
        <rFont val="Calibri"/>
        <family val="2"/>
        <scheme val="minor"/>
      </rPr>
      <t>Febrero</t>
    </r>
    <r>
      <rPr>
        <sz val="9"/>
        <rFont val="Calibri"/>
        <family val="2"/>
        <scheme val="minor"/>
      </rPr>
      <t xml:space="preserve">: En Planeacion anual: 34; Programadas: 35; Realizadas: 35; Canceladas: 0; Pendiente Acta:0
</t>
    </r>
    <r>
      <rPr>
        <u/>
        <sz val="9"/>
        <rFont val="Calibri"/>
        <family val="2"/>
        <scheme val="minor"/>
      </rPr>
      <t>Marzo</t>
    </r>
    <r>
      <rPr>
        <sz val="9"/>
        <rFont val="Calibri"/>
        <family val="2"/>
        <scheme val="minor"/>
      </rPr>
      <t xml:space="preserve">: En Planeacion anual: 94; Programadas: 67; Realizadas: 67; Canceladas: 0; Pendiente Acta:0
</t>
    </r>
    <r>
      <rPr>
        <u/>
        <sz val="9"/>
        <rFont val="Calibri"/>
        <family val="2"/>
        <scheme val="minor"/>
      </rPr>
      <t>Abril</t>
    </r>
    <r>
      <rPr>
        <sz val="9"/>
        <rFont val="Calibri"/>
        <family val="2"/>
        <scheme val="minor"/>
      </rPr>
      <t>: En Planeacion anual: 25; Programadas: 80; Realizadas:74; Canceladas: 6; Pendiente Acta:0
Total visitas en planeacion anual al 30 de abril: 214
Total visitas programadas acumualdas al 30 de abril: 207
Total Visitas realizadas acumualdas al 30 de abril:  201
Total visitas canceladas acumualdas al 30 de abril: 6
Total actas recibidas acumuladas al 30 de abril: 201
% cumplimiento  programacion mensual: 93% (74/80)
% cumplimiento programacion anual al corte del 30 de abril: 94%.
Total visitas mensuales extraordinarias, no incluidas en la planeacion inicial: Enero: 1, Febrero 5; Marzo 24, Abril 13. 
Total</t>
    </r>
    <r>
      <rPr>
        <u/>
        <sz val="9"/>
        <rFont val="Calibri"/>
        <family val="2"/>
        <scheme val="minor"/>
      </rPr>
      <t xml:space="preserve"> visitas de inspección documentales</t>
    </r>
    <r>
      <rPr>
        <sz val="9"/>
        <rFont val="Calibri"/>
        <family val="2"/>
        <scheme val="minor"/>
      </rPr>
      <t xml:space="preserve"> realizadas en el mes de abril: 8
 </t>
    </r>
  </si>
  <si>
    <t>Página web</t>
  </si>
  <si>
    <t xml:space="preserve">En el mes de abril se realizó una socialización en política sectorial:
1. Circular N° 17 del 17 de abril de 2018, dirigida a los organismos de certificación de Centros de Enseñanza Automovilística y Centros Integrales de Atención, Centros de Enseñanza Automovilística, Centros Integrales de Atención, proveedores del Sistema de Control y Vigilancia de CEA´S y CIA’S, sobre el control del mantenimiento de la certificación de calidad y/o servicio
</t>
  </si>
  <si>
    <t xml:space="preserve">En el mes de abril se realizaron 10 reuniones:
1. Reunión con la Contraloría y el Ministerio de Transporte tema: Auditoria ANSV
2. Reunión con el Director ANSV- Programación PMU Valledupar (Festival Vallenato)
3. Reunión con el Dr. Manuel González director de transporte y tránsito del MT, Tema: de Normalización
4. Reunión con la ANSV tema: Plan Estratégico de Seguridad Vial
5. Reunión “Revolución de la Infraestructura en la Región Pacífico” tema: Proyectos de Infraestructura y Seguridad Vial en el país
6. Reunión con las autoridades locales de la ciudad de Buenaventura Tema: Plan de Control Operativo en vía a la informalidad Intermunicipal
7. Reunión con las autoridades locales de la ciudad de Cali Tema: Plan de Control Operativo en vía a la informalidad Intermunicipal
8. Reunión con las autoridades locales de la ciudad de Tuluá Tema: Plan de Control Operativo en vía a la informalidad Intermunicipal
9. Reunión con el Ministerio de Transporte y Transmilenio tema: Planes Estratégicos de Seguridad Vial
10. Reunión con el MT varios temas: Asegurabilidad, Pliegos tipo, Fondos de reposición, Tarifas
</t>
  </si>
  <si>
    <t xml:space="preserve">En el mes de abril se realizaron 53 operativos al transporte de carga
195 operativos contra la informalidad
79 operativos al transporte escolar </t>
  </si>
  <si>
    <t xml:space="preserve">En el mes de abril se realizó una socialización en normas vigentes:
1. Circular N° 15 del 06 de abril de 2018, dirigida a los Centros de Reconocimiento de Conductores y proveedores del Sistema de Control y Vigilancia para CRC’S sobre la implementación de la segunda fase del Sistema de Control y Vigilancia para CRC’S de conformidad a la Resolución 6246 de 2016
</t>
  </si>
  <si>
    <t>Listas de asistencia</t>
  </si>
  <si>
    <t>En el mes de abril se realizó una socialización a 12 servidores sobre el tema del aplicativo de rutas SIPT</t>
  </si>
  <si>
    <t xml:space="preserve">En el mes de abril se realizaron 14 mesas de trabajo
1. Mesa de trabajo con Gerente Unimetro Tema: Plan de Mejoramiento Sometimiento a Control
2. Mesa de trabajo presentación del Primer Avance o informe medidas y acciones adelantadas para el mejoramiento de la Movilidad y Operatividad del Organismo de Transito en el municipio de Pasto
3. Mesa de trabajo con autoridades municipales tema: Control de las autoridades locales frente al cumplimiento de los requisitos de funcionamiento por parte de las empresas de transporte terrestre automotor especial existentes en estos municipios
4. Mesa de trabajo con delegados del Municipio de Leticia Tema: Revisión técnico mecánica
5. Mesa de Trabajo con la Confederación Nacional de Centros de Enseñanza Automovilística CONALCEA y con los homologados para el sistema de control y vigilancia SICOV (Olimpia - GSE y CI2) y los líderes gremiales de CEAS, tema: sugerencias a los sistemas SICOV y revisión de compromisos de efectividad del servicio
6. Mesa laboral y de ambiente Acuerdo suscrito el 15 de febrero en el Meta Temas: relacionadas con asuntos laborales y de servicios, así como los derivados de los impactos ambientales que se generan a partir del desarrollo de los proyectos.
7. Mesa de trabajo con Metrocali Tema: Revisión estado del Sistema de Transporte Masivo de Cali
8. Mesa de trabajo con Unimetro Tema: Revisión estado del Sistema de Transporte Masivo
9. Mesa de trabajo con E.T.M. Tema: Revisión estado del Sistema de Transporte Masivo
10. Mesa de trabajo con GIT MASIVO Tema: Revisión estado del Sistema de Transporte Masivo
11. Mesa de trabajo con Blanco y Negro Tema: Revisión estado del Sistema de Transporte Masivo
12. Mesa de trabajo transporte de carga, logística, aduanas y servicios postales tema denominado "agenda regulatoria en temas de inspección, control y vigilancia"
13. Primera Mesa Interinstitucional para la concertación de estrategias en pro de la seguridad vial en el corredor BTS
14. Mesa de Trabajo con la Universidad de Pereira, tema: contrato alcance Rutas
</t>
  </si>
  <si>
    <t>En el mes de abril se realizaron 304 visitas de inspección</t>
  </si>
  <si>
    <r>
      <rPr>
        <b/>
        <sz val="10"/>
        <rFont val="Calibri"/>
        <family val="2"/>
        <scheme val="minor"/>
      </rPr>
      <t>i.</t>
    </r>
    <r>
      <rPr>
        <sz val="8"/>
        <rFont val="Calibri"/>
        <family val="2"/>
        <scheme val="minor"/>
      </rPr>
      <t xml:space="preserve"> Seguimiento a acciones en sectores críticos en reuniones periódicas Polca
</t>
    </r>
    <r>
      <rPr>
        <b/>
        <sz val="10"/>
        <rFont val="Calibri"/>
        <family val="2"/>
        <scheme val="minor"/>
      </rPr>
      <t>ii.</t>
    </r>
    <r>
      <rPr>
        <sz val="8"/>
        <rFont val="Calibri"/>
        <family val="2"/>
        <scheme val="minor"/>
      </rPr>
      <t xml:space="preserve"> Fijación esquema de fortalecimiento preventivo y correctivo frente a sectores críticos de accidentalidad, de irregularidades operativas y cumplimiento de normatividad
</t>
    </r>
    <r>
      <rPr>
        <b/>
        <sz val="10"/>
        <rFont val="Calibri"/>
        <family val="2"/>
        <scheme val="minor"/>
      </rPr>
      <t>iii.</t>
    </r>
    <r>
      <rPr>
        <sz val="8"/>
        <rFont val="Calibri"/>
        <family val="2"/>
        <scheme val="minor"/>
      </rPr>
      <t xml:space="preserve"> Seguimiento a acciones en sectores críticos en reuniones periódicas Polca
</t>
    </r>
    <r>
      <rPr>
        <b/>
        <sz val="10"/>
        <rFont val="Calibri"/>
        <family val="2"/>
        <scheme val="minor"/>
      </rPr>
      <t>iv.</t>
    </r>
    <r>
      <rPr>
        <sz val="8"/>
        <rFont val="Calibri"/>
        <family val="2"/>
        <scheme val="minor"/>
      </rPr>
      <t xml:space="preserve"> Seguimiento a acciones en sectores críticos en reuniones periódicas Polca
</t>
    </r>
    <r>
      <rPr>
        <b/>
        <sz val="10"/>
        <rFont val="Calibri"/>
        <family val="2"/>
        <scheme val="minor"/>
      </rPr>
      <t>v.</t>
    </r>
    <r>
      <rPr>
        <sz val="8"/>
        <rFont val="Calibri"/>
        <family val="2"/>
        <scheme val="minor"/>
      </rPr>
      <t xml:space="preserve"> Fijación esquema de fortalecimiento preventivo y correctivo frente a sectores críticos de accidentalidad, de irregularidades operativas y cumplimiento de normatividad
</t>
    </r>
    <r>
      <rPr>
        <b/>
        <sz val="10"/>
        <rFont val="Calibri"/>
        <family val="2"/>
        <scheme val="minor"/>
      </rPr>
      <t>vi.</t>
    </r>
    <r>
      <rPr>
        <sz val="8"/>
        <rFont val="Calibri"/>
        <family val="2"/>
        <scheme val="minor"/>
      </rPr>
      <t xml:space="preserve"> Fijación esquema de fortalecimiento preventivo y correctivo frente a sectores críticos de accidentalidad, de irregularidades operativas y cumplimiento de normatividad
</t>
    </r>
  </si>
  <si>
    <r>
      <t xml:space="preserve">Se realizaron seis </t>
    </r>
    <r>
      <rPr>
        <b/>
        <sz val="8"/>
        <rFont val="Calibri"/>
        <family val="2"/>
        <scheme val="minor"/>
      </rPr>
      <t>(6)</t>
    </r>
    <r>
      <rPr>
        <sz val="8"/>
        <rFont val="Calibri"/>
        <family val="2"/>
        <scheme val="minor"/>
      </rPr>
      <t xml:space="preserve"> reuniones con Autoridades.
</t>
    </r>
    <r>
      <rPr>
        <b/>
        <sz val="10"/>
        <rFont val="Calibri"/>
        <family val="2"/>
        <scheme val="minor"/>
      </rPr>
      <t>i</t>
    </r>
    <r>
      <rPr>
        <b/>
        <sz val="11"/>
        <rFont val="Calibri"/>
        <family val="2"/>
        <scheme val="minor"/>
      </rPr>
      <t>.</t>
    </r>
    <r>
      <rPr>
        <sz val="8"/>
        <rFont val="Calibri"/>
        <family val="2"/>
        <scheme val="minor"/>
      </rPr>
      <t xml:space="preserve"> Concesión Alto Magdalena S.A.S - DITRA - Interventoría Consorcio 4C Y SPT
</t>
    </r>
    <r>
      <rPr>
        <b/>
        <sz val="10"/>
        <rFont val="Calibri"/>
        <family val="2"/>
        <scheme val="minor"/>
      </rPr>
      <t>ii</t>
    </r>
    <r>
      <rPr>
        <sz val="8"/>
        <rFont val="Calibri"/>
        <family val="2"/>
        <scheme val="minor"/>
      </rPr>
      <t xml:space="preserve">. Concesión Corredor de acceso Rápido a la Variante de Cartagena - DATT - SPT
</t>
    </r>
    <r>
      <rPr>
        <b/>
        <sz val="10"/>
        <rFont val="Calibri"/>
        <family val="2"/>
        <scheme val="minor"/>
      </rPr>
      <t>iii</t>
    </r>
    <r>
      <rPr>
        <sz val="8"/>
        <rFont val="Calibri"/>
        <family val="2"/>
        <scheme val="minor"/>
      </rPr>
      <t xml:space="preserve">. Firma Concesionaria Pacifico Tres S.A.S, Firma Interventora Epsilon Colombia, Agencia Nacional de Infraestructura, Policía Nacional, SPT
</t>
    </r>
    <r>
      <rPr>
        <b/>
        <sz val="10"/>
        <rFont val="Calibri"/>
        <family val="2"/>
        <scheme val="minor"/>
      </rPr>
      <t>iv</t>
    </r>
    <r>
      <rPr>
        <sz val="8"/>
        <rFont val="Calibri"/>
        <family val="2"/>
        <scheme val="minor"/>
      </rPr>
      <t xml:space="preserve">. Concesión Área Metropolitana de Cúcuta- DITRA -ANI- SPT
</t>
    </r>
    <r>
      <rPr>
        <b/>
        <sz val="10"/>
        <rFont val="Calibri"/>
        <family val="2"/>
        <scheme val="minor"/>
      </rPr>
      <t>v</t>
    </r>
    <r>
      <rPr>
        <sz val="10"/>
        <rFont val="Calibri"/>
        <family val="2"/>
        <scheme val="minor"/>
      </rPr>
      <t>.</t>
    </r>
    <r>
      <rPr>
        <sz val="8"/>
        <rFont val="Calibri"/>
        <family val="2"/>
        <scheme val="minor"/>
      </rPr>
      <t xml:space="preserve"> Concesión Ruta del Sol Sector I - DITRA - ANI- Interventoría Consorcio Vial Helios - SPT
</t>
    </r>
    <r>
      <rPr>
        <b/>
        <sz val="10"/>
        <rFont val="Calibri"/>
        <family val="2"/>
        <scheme val="minor"/>
      </rPr>
      <t>vi</t>
    </r>
    <r>
      <rPr>
        <sz val="8"/>
        <rFont val="Calibri"/>
        <family val="2"/>
        <scheme val="minor"/>
      </rPr>
      <t xml:space="preserve">. Concesión Transversal del SISGA S.A.S - DITRA - Interventoría - SPT 
</t>
    </r>
  </si>
  <si>
    <r>
      <rPr>
        <sz val="10"/>
        <rFont val="Calibri"/>
        <family val="2"/>
        <scheme val="minor"/>
      </rPr>
      <t>Se realizo una (1) mesa de trabajo con:</t>
    </r>
    <r>
      <rPr>
        <b/>
        <sz val="10"/>
        <rFont val="Calibri"/>
        <family val="2"/>
        <scheme val="minor"/>
      </rPr>
      <t xml:space="preserve">
i.</t>
    </r>
    <r>
      <rPr>
        <sz val="8"/>
        <rFont val="Calibri"/>
        <family val="2"/>
        <scheme val="minor"/>
      </rPr>
      <t xml:space="preserve"> Concesionario Desarrollo vial de la Sabana - SPT</t>
    </r>
  </si>
  <si>
    <r>
      <rPr>
        <b/>
        <sz val="10"/>
        <rFont val="Calibri"/>
        <family val="2"/>
        <scheme val="minor"/>
      </rPr>
      <t xml:space="preserve">i. </t>
    </r>
    <r>
      <rPr>
        <sz val="8"/>
        <rFont val="Calibri"/>
        <family val="2"/>
        <scheme val="minor"/>
      </rPr>
      <t>Normatividad vigente basculas camioneras</t>
    </r>
  </si>
  <si>
    <r>
      <t xml:space="preserve">Se realizaron tres (3) Mesas Con los siguiemtes grupos de trabajo, se capacitaron 22 funcionarios:
</t>
    </r>
    <r>
      <rPr>
        <b/>
        <sz val="10"/>
        <rFont val="Calibri"/>
        <family val="2"/>
        <scheme val="minor"/>
      </rPr>
      <t>i</t>
    </r>
    <r>
      <rPr>
        <sz val="8"/>
        <rFont val="Calibri"/>
        <family val="2"/>
        <scheme val="minor"/>
      </rPr>
      <t xml:space="preserve">. Grupo Carretero Delegada de Concesiones
</t>
    </r>
    <r>
      <rPr>
        <b/>
        <sz val="10"/>
        <rFont val="Calibri"/>
        <family val="2"/>
        <scheme val="minor"/>
      </rPr>
      <t>ii</t>
    </r>
    <r>
      <rPr>
        <sz val="8"/>
        <rFont val="Calibri"/>
        <family val="2"/>
        <scheme val="minor"/>
      </rPr>
      <t xml:space="preserve">. Grupo inspección y vigilancia
</t>
    </r>
    <r>
      <rPr>
        <b/>
        <sz val="10"/>
        <rFont val="Calibri"/>
        <family val="2"/>
        <scheme val="minor"/>
      </rPr>
      <t>iii</t>
    </r>
    <r>
      <rPr>
        <sz val="8"/>
        <rFont val="Calibri"/>
        <family val="2"/>
        <scheme val="minor"/>
      </rPr>
      <t xml:space="preserve">. Grupo inspección y vigilancia - Subjetivo - Financiera
</t>
    </r>
  </si>
  <si>
    <r>
      <rPr>
        <b/>
        <sz val="10"/>
        <rFont val="Calibri"/>
        <family val="2"/>
        <scheme val="minor"/>
      </rPr>
      <t>i.</t>
    </r>
    <r>
      <rPr>
        <sz val="8"/>
        <rFont val="Calibri"/>
        <family val="2"/>
        <scheme val="minor"/>
      </rPr>
      <t xml:space="preserve"> Socialización temas en desarrollo y retroalimentación de información de autoridades y vigilados
</t>
    </r>
    <r>
      <rPr>
        <b/>
        <sz val="10"/>
        <rFont val="Calibri"/>
        <family val="2"/>
        <scheme val="minor"/>
      </rPr>
      <t>ii.</t>
    </r>
    <r>
      <rPr>
        <sz val="8"/>
        <rFont val="Calibri"/>
        <family val="2"/>
        <scheme val="minor"/>
      </rPr>
      <t xml:space="preserve"> Socialización de mesa de trabajo ajuste de reporte de información de sectores críticos de accidentalidad ANI y SPT
</t>
    </r>
    <r>
      <rPr>
        <b/>
        <sz val="10"/>
        <rFont val="Calibri"/>
        <family val="2"/>
        <scheme val="minor"/>
      </rPr>
      <t>iii.</t>
    </r>
    <r>
      <rPr>
        <sz val="8"/>
        <rFont val="Calibri"/>
        <family val="2"/>
        <scheme val="minor"/>
      </rPr>
      <t xml:space="preserve"> Socialización de Aspectos Subjetivos
</t>
    </r>
  </si>
  <si>
    <r>
      <t xml:space="preserve">Se realizaron trres (3) mesas de trabajo para identificar mejora de oportunidades con los siguientes vigilados:
</t>
    </r>
    <r>
      <rPr>
        <b/>
        <sz val="10"/>
        <rFont val="Calibri"/>
        <family val="2"/>
        <scheme val="minor"/>
      </rPr>
      <t>i.</t>
    </r>
    <r>
      <rPr>
        <sz val="8"/>
        <rFont val="Calibri"/>
        <family val="2"/>
        <scheme val="minor"/>
      </rPr>
      <t xml:space="preserve"> Terminal de Transporte de Quibdó - SPT
</t>
    </r>
    <r>
      <rPr>
        <b/>
        <sz val="10"/>
        <rFont val="Calibri"/>
        <family val="2"/>
        <scheme val="minor"/>
      </rPr>
      <t>ii.</t>
    </r>
    <r>
      <rPr>
        <sz val="8"/>
        <rFont val="Calibri"/>
        <family val="2"/>
        <scheme val="minor"/>
      </rPr>
      <t xml:space="preserve"> Terminal de Transporte de Buenaventura - SPT
</t>
    </r>
    <r>
      <rPr>
        <b/>
        <sz val="10"/>
        <rFont val="Calibri"/>
        <family val="2"/>
        <scheme val="minor"/>
      </rPr>
      <t>iii.</t>
    </r>
    <r>
      <rPr>
        <sz val="8"/>
        <rFont val="Calibri"/>
        <family val="2"/>
        <scheme val="minor"/>
      </rPr>
      <t xml:space="preserve"> Concesionario Perimetral Oriental de Cundinamarca - Interventoría - DITRA - Secretaria de Movilidad de Bogotá
</t>
    </r>
  </si>
  <si>
    <r>
      <rPr>
        <b/>
        <sz val="10"/>
        <rFont val="Calibri"/>
        <family val="2"/>
        <scheme val="minor"/>
      </rPr>
      <t>i.</t>
    </r>
    <r>
      <rPr>
        <sz val="8"/>
        <rFont val="Calibri"/>
        <family val="2"/>
        <scheme val="minor"/>
      </rPr>
      <t xml:space="preserve"> Implementación de plan de mejoramiento dentro de los plazos establecidos
</t>
    </r>
    <r>
      <rPr>
        <b/>
        <sz val="10"/>
        <rFont val="Calibri"/>
        <family val="2"/>
        <scheme val="minor"/>
      </rPr>
      <t>ii.</t>
    </r>
    <r>
      <rPr>
        <sz val="8"/>
        <rFont val="Calibri"/>
        <family val="2"/>
        <scheme val="minor"/>
      </rPr>
      <t xml:space="preserve"> Se presenta paln de mejoramiento y proyecto de mejoramiento por parte de la Alcaldía, el cual tiene un plaxo de 3 meses y se proyecta terminar el 5 de julio de 2018
</t>
    </r>
    <r>
      <rPr>
        <b/>
        <sz val="10"/>
        <rFont val="Calibri"/>
        <family val="2"/>
        <scheme val="minor"/>
      </rPr>
      <t>iii.</t>
    </r>
    <r>
      <rPr>
        <sz val="8"/>
        <rFont val="Calibri"/>
        <family val="2"/>
        <scheme val="minor"/>
      </rPr>
      <t xml:space="preserve"> Elusión (evasion pago) de peaje de patios. "La SPT requerir a la Alcaldía de la Calera la información para toma de acciones.
Alcaldía de Bogotá mejorara el acceso de seguridad vial de la zona"
</t>
    </r>
  </si>
  <si>
    <r>
      <t xml:space="preserve">Se realizaron tres (3) mesas de trabajo con los siguientes aerodromos:
</t>
    </r>
    <r>
      <rPr>
        <b/>
        <sz val="10"/>
        <color theme="1"/>
        <rFont val="Calibri"/>
        <family val="2"/>
        <scheme val="minor"/>
      </rPr>
      <t>i.</t>
    </r>
    <r>
      <rPr>
        <sz val="8"/>
        <color theme="1"/>
        <rFont val="Calibri"/>
        <family val="2"/>
        <scheme val="minor"/>
      </rPr>
      <t xml:space="preserve"> Municipios Lopez de Micay - SPT
</t>
    </r>
    <r>
      <rPr>
        <b/>
        <sz val="10"/>
        <color theme="1"/>
        <rFont val="Calibri"/>
        <family val="2"/>
        <scheme val="minor"/>
      </rPr>
      <t>ii.</t>
    </r>
    <r>
      <rPr>
        <sz val="8"/>
        <color theme="1"/>
        <rFont val="Calibri"/>
        <family val="2"/>
        <scheme val="minor"/>
      </rPr>
      <t xml:space="preserve"> Municipios de Timbiquí - Lopez de Micay - SPT- Aerocivil
</t>
    </r>
    <r>
      <rPr>
        <b/>
        <sz val="10"/>
        <color theme="1"/>
        <rFont val="Calibri"/>
        <family val="2"/>
        <scheme val="minor"/>
      </rPr>
      <t>iii.</t>
    </r>
    <r>
      <rPr>
        <sz val="8"/>
        <color theme="1"/>
        <rFont val="Calibri"/>
        <family val="2"/>
        <scheme val="minor"/>
      </rPr>
      <t xml:space="preserve"> Municipio de Timbiquí - SPT- Aerocivil
</t>
    </r>
  </si>
  <si>
    <r>
      <rPr>
        <b/>
        <sz val="10"/>
        <color theme="1"/>
        <rFont val="Calibri"/>
        <family val="2"/>
        <scheme val="minor"/>
      </rPr>
      <t>i.</t>
    </r>
    <r>
      <rPr>
        <sz val="8"/>
        <color theme="1"/>
        <rFont val="Calibri"/>
        <family val="2"/>
        <scheme val="minor"/>
      </rPr>
      <t xml:space="preserve"> El alcalde se compromete a realizar el plan de formalización, ademas realizar acto administrativo para la formalización del Aeródromo
</t>
    </r>
    <r>
      <rPr>
        <b/>
        <sz val="10"/>
        <color theme="1"/>
        <rFont val="Calibri"/>
        <family val="2"/>
        <scheme val="minor"/>
      </rPr>
      <t>ii.</t>
    </r>
    <r>
      <rPr>
        <sz val="8"/>
        <color theme="1"/>
        <rFont val="Calibri"/>
        <family val="2"/>
        <scheme val="minor"/>
      </rPr>
      <t xml:space="preserve"> Los municipios se comprometen a realizar sus proyectos conforme a lo establecido por la Aerocivil y establecer el administrador para los aeródromos a su cargo.
</t>
    </r>
    <r>
      <rPr>
        <b/>
        <sz val="10"/>
        <color theme="1"/>
        <rFont val="Calibri"/>
        <family val="2"/>
        <scheme val="minor"/>
      </rPr>
      <t>iii.</t>
    </r>
    <r>
      <rPr>
        <sz val="8"/>
        <color theme="1"/>
        <rFont val="Calibri"/>
        <family val="2"/>
        <scheme val="minor"/>
      </rPr>
      <t xml:space="preserve"> El municipio de Timbiquí se compromete a realizar el acto administrativo para la formalización administrativa de aeródromo, con lo cual se espera delegar las funciones de administrador a la secretaria de planeación del Municipio.
</t>
    </r>
  </si>
  <si>
    <t>Se expidio resolucion Nro. 19 de 30 de abril de 2018,
 " Divulgacion Indicadores de Competitividad Aplicables a Aerodromos o Aeropuertos - Evaluacion Servicio a la Infraestructura" 
Se encuentra publicada en pagina de la Supertransporte,</t>
  </si>
  <si>
    <r>
      <rPr>
        <b/>
        <sz val="10"/>
        <color theme="1"/>
        <rFont val="Calibri"/>
        <family val="2"/>
        <scheme val="minor"/>
      </rPr>
      <t>Indicadores Objeto de Analisis
i.</t>
    </r>
    <r>
      <rPr>
        <sz val="9"/>
        <color theme="1"/>
        <rFont val="Calibri"/>
        <family val="2"/>
        <scheme val="minor"/>
      </rPr>
      <t xml:space="preserve"> </t>
    </r>
    <r>
      <rPr>
        <sz val="8"/>
        <color theme="1"/>
        <rFont val="Calibri"/>
        <family val="2"/>
        <scheme val="minor"/>
      </rPr>
      <t xml:space="preserve">Acceso A La Instalación Aeroportuaria
</t>
    </r>
    <r>
      <rPr>
        <b/>
        <sz val="10"/>
        <color theme="1"/>
        <rFont val="Calibri"/>
        <family val="2"/>
        <scheme val="minor"/>
      </rPr>
      <t>ii.</t>
    </r>
    <r>
      <rPr>
        <sz val="8"/>
        <color theme="1"/>
        <rFont val="Calibri"/>
        <family val="2"/>
        <scheme val="minor"/>
      </rPr>
      <t xml:space="preserve"> Planes Y Manuales
</t>
    </r>
    <r>
      <rPr>
        <b/>
        <sz val="10"/>
        <color theme="1"/>
        <rFont val="Calibri"/>
        <family val="2"/>
        <scheme val="minor"/>
      </rPr>
      <t>iii.</t>
    </r>
    <r>
      <rPr>
        <sz val="8"/>
        <color theme="1"/>
        <rFont val="Calibri"/>
        <family val="2"/>
        <scheme val="minor"/>
      </rPr>
      <t xml:space="preserve"> Servicios
</t>
    </r>
    <r>
      <rPr>
        <b/>
        <sz val="10"/>
        <color theme="1"/>
        <rFont val="Calibri"/>
        <family val="2"/>
        <scheme val="minor"/>
      </rPr>
      <t>Iv.</t>
    </r>
    <r>
      <rPr>
        <sz val="8"/>
        <color theme="1"/>
        <rFont val="Calibri"/>
        <family val="2"/>
        <scheme val="minor"/>
      </rPr>
      <t xml:space="preserve"> Ambiental
</t>
    </r>
    <r>
      <rPr>
        <b/>
        <sz val="10"/>
        <color theme="1"/>
        <rFont val="Calibri"/>
        <family val="2"/>
        <scheme val="minor"/>
      </rPr>
      <t>V.</t>
    </r>
    <r>
      <rPr>
        <sz val="8"/>
        <color theme="1"/>
        <rFont val="Calibri"/>
        <family val="2"/>
        <scheme val="minor"/>
      </rPr>
      <t xml:space="preserve"> Salvamento Y Extinción De Incendios (Bomberos)
</t>
    </r>
    <r>
      <rPr>
        <b/>
        <sz val="10"/>
        <color theme="1"/>
        <rFont val="Calibri"/>
        <family val="2"/>
        <scheme val="minor"/>
      </rPr>
      <t>Vi.</t>
    </r>
    <r>
      <rPr>
        <sz val="8"/>
        <color theme="1"/>
        <rFont val="Calibri"/>
        <family val="2"/>
        <scheme val="minor"/>
      </rPr>
      <t xml:space="preserve"> Seguridad Instalaciones Aeroportuarias
</t>
    </r>
    <r>
      <rPr>
        <b/>
        <sz val="10"/>
        <color theme="1"/>
        <rFont val="Calibri"/>
        <family val="2"/>
        <scheme val="minor"/>
      </rPr>
      <t>Vii.</t>
    </r>
    <r>
      <rPr>
        <sz val="8"/>
        <color theme="1"/>
        <rFont val="Calibri"/>
        <family val="2"/>
        <scheme val="minor"/>
      </rPr>
      <t xml:space="preserve"> Terminal De Pasajeros:
</t>
    </r>
    <r>
      <rPr>
        <b/>
        <sz val="8"/>
        <color theme="1"/>
        <rFont val="Calibri"/>
        <family val="2"/>
        <scheme val="minor"/>
      </rPr>
      <t>V</t>
    </r>
    <r>
      <rPr>
        <b/>
        <sz val="9"/>
        <color theme="1"/>
        <rFont val="Calibri"/>
        <family val="2"/>
        <scheme val="minor"/>
      </rPr>
      <t>iii</t>
    </r>
    <r>
      <rPr>
        <b/>
        <sz val="10"/>
        <color theme="1"/>
        <rFont val="Calibri"/>
        <family val="2"/>
        <scheme val="minor"/>
      </rPr>
      <t>.</t>
    </r>
    <r>
      <rPr>
        <sz val="8"/>
        <color theme="1"/>
        <rFont val="Calibri"/>
        <family val="2"/>
        <scheme val="minor"/>
      </rPr>
      <t xml:space="preserve"> Sanidad Aeroportuaria
i</t>
    </r>
    <r>
      <rPr>
        <b/>
        <sz val="10"/>
        <color theme="1"/>
        <rFont val="Calibri"/>
        <family val="2"/>
        <scheme val="minor"/>
      </rPr>
      <t>x.</t>
    </r>
    <r>
      <rPr>
        <sz val="8"/>
        <color theme="1"/>
        <rFont val="Calibri"/>
        <family val="2"/>
        <scheme val="minor"/>
      </rPr>
      <t xml:space="preserve"> Accesibilidad 
</t>
    </r>
    <r>
      <rPr>
        <b/>
        <sz val="10"/>
        <color theme="1"/>
        <rFont val="Calibri"/>
        <family val="2"/>
        <scheme val="minor"/>
      </rPr>
      <t>X.</t>
    </r>
    <r>
      <rPr>
        <sz val="8"/>
        <color theme="1"/>
        <rFont val="Calibri"/>
        <family val="2"/>
        <scheme val="minor"/>
      </rPr>
      <t xml:space="preserve"> Area De Carga
</t>
    </r>
    <r>
      <rPr>
        <b/>
        <sz val="10"/>
        <color theme="1"/>
        <rFont val="Calibri"/>
        <family val="2"/>
        <scheme val="minor"/>
      </rPr>
      <t>Xi.</t>
    </r>
    <r>
      <rPr>
        <sz val="8"/>
        <color theme="1"/>
        <rFont val="Calibri"/>
        <family val="2"/>
        <scheme val="minor"/>
      </rPr>
      <t xml:space="preserve"> Aviación General Y Hangares
</t>
    </r>
    <r>
      <rPr>
        <b/>
        <sz val="10"/>
        <color theme="1"/>
        <rFont val="Calibri"/>
        <family val="2"/>
        <scheme val="minor"/>
      </rPr>
      <t>Xii.</t>
    </r>
    <r>
      <rPr>
        <sz val="8"/>
        <color theme="1"/>
        <rFont val="Calibri"/>
        <family val="2"/>
        <scheme val="minor"/>
      </rPr>
      <t xml:space="preserve"> Infraestructura Del Aeródromo
</t>
    </r>
  </si>
  <si>
    <r>
      <rPr>
        <b/>
        <sz val="9"/>
        <rFont val="Calibri"/>
        <family val="2"/>
        <scheme val="minor"/>
      </rPr>
      <t>Puertos</t>
    </r>
    <r>
      <rPr>
        <sz val="9"/>
        <rFont val="Calibri"/>
        <family val="2"/>
        <scheme val="minor"/>
      </rPr>
      <t xml:space="preserve">: 1.Amazonas, 2. Antioquia, 3. Atlántico, 4. Cundinamarca-Bogotá, 5. Bolivar, 6. Magdalena, 7. San Andrés, 8. Santander y 9.Valle del Cauca
</t>
    </r>
    <r>
      <rPr>
        <b/>
        <sz val="9"/>
        <rFont val="Calibri"/>
        <family val="2"/>
        <scheme val="minor"/>
      </rPr>
      <t>Concesiones: 1. Norte de Santander, 2. Cundinamarca, 3. Antioquia, 4. Córdoba, 5. Risaralda, 6. Caldas, 7. Tolima, 8. Boyacá, 9. Valle del Cauca, 10. Bolívar, 11. Santander, 12. Huila, 13. Meta, 14. Nariño, 15. Cesar, 16. Quindío y 17. San Andrés</t>
    </r>
    <r>
      <rPr>
        <sz val="9"/>
        <rFont val="Calibri"/>
        <family val="2"/>
        <scheme val="minor"/>
      </rPr>
      <t xml:space="preserve">
</t>
    </r>
    <r>
      <rPr>
        <b/>
        <sz val="9"/>
        <rFont val="Calibri"/>
        <family val="2"/>
        <scheme val="minor"/>
      </rPr>
      <t xml:space="preserve">Transito: 1. </t>
    </r>
    <r>
      <rPr>
        <sz val="9"/>
        <rFont val="Calibri"/>
        <family val="2"/>
        <scheme val="minor"/>
      </rPr>
      <t xml:space="preserve">Antioquia, 2. Atlántico, 3. Bolivar, 4.Boyacá, 5. Caldas, 6. Casanare, 7. Cauca, 8. Cesar, 9. Córdoba, 10. Cundinamarca - Bogotá, 11. Huila, 12. Guajira, 13. Magdalena, 14. Meta, 15. Nariño, 16. Norte de Santander 17. Quíndio, 18. Risaralda, 19. Santander, 20. Tolima, 21. Valle del Cauca, 22. San Andres y 23. Sucre.
</t>
    </r>
  </si>
  <si>
    <t>se realizaron 31 visitas de Inspeccion de 23 programadas.</t>
  </si>
  <si>
    <r>
      <t>se recibier</t>
    </r>
    <r>
      <rPr>
        <sz val="9"/>
        <rFont val="Calibri"/>
        <family val="2"/>
        <scheme val="minor"/>
      </rPr>
      <t>on 112</t>
    </r>
    <r>
      <rPr>
        <sz val="9"/>
        <color theme="1"/>
        <rFont val="Calibri"/>
        <family val="2"/>
        <scheme val="minor"/>
      </rPr>
      <t xml:space="preserve"> PQRs, durante el mes de abril se  tramitaron</t>
    </r>
    <r>
      <rPr>
        <sz val="9"/>
        <rFont val="Calibri"/>
        <family val="2"/>
        <scheme val="minor"/>
      </rPr>
      <t xml:space="preserve"> 82</t>
    </r>
    <r>
      <rPr>
        <sz val="9"/>
        <color rgb="FFFF0000"/>
        <rFont val="Calibri"/>
        <family val="2"/>
        <scheme val="minor"/>
      </rPr>
      <t xml:space="preserve"> </t>
    </r>
    <r>
      <rPr>
        <sz val="9"/>
        <color theme="1"/>
        <rFont val="Calibri"/>
        <family val="2"/>
        <scheme val="minor"/>
      </rPr>
      <t xml:space="preserve">PQRs, con un promedio de respuesta de 12 por dia. </t>
    </r>
  </si>
  <si>
    <t>*Evaluación de indicadores del Plan de Estratégico de Rendición de Cuentas y publicación de los mismos. 
*Publicación del primer seguimiento con corte a abril 2018</t>
  </si>
  <si>
    <t xml:space="preserve">* Publicación del seguimiento del Plan Estratégico de Participaión Ciudadana  en la página web de la entidad </t>
  </si>
  <si>
    <t xml:space="preserve">Se realizó el seguimiento a los avances  del Plan de Participación Ciudadana, encontrando lo siguiente: 
* Las Delagadas de la Superintendencia realizaron mesas de trabajo con los diferentes grupos de interés del sector transporte, así: 
-Delegada de Transito: 17 mesas de trabajo 
-Delagada de Puertos: 10 mesas de trabajo 
-Delegada de Concesiones: 13 mesas de trabajo.                  
* Se publicaron y sometieron  los siguientes documentos a observaciones de la ciudadanía. 
 -Proyecto del Plan Anticorrupción y de Atención al Ciudadano
- Proyecto de Resolución por la cual se establecen los parámetros de presentación de la información de carácter subjetivo que deben reportar a la Superintendencia de Transporte las autoridades de Tránsito y Transporte, los Organismos de Tránsito y Transporte y las Empresas de Economía Mixta cuya actividad sea vigilada  por la Superintendencia, correspondiente a la vigencia fiscal 2017.                                                                                        
- Proyecto de resolución por la cual se fijan tarifas que por concepto de Contribución Especial de Vigilancia deben pagar a la Superintendencia de Transporrte la totalidad de los sujetos sometidos a su vigilancia, inspección y control para la vigencia fiscal 2018. 
*Se realizaron actividades con comunicaciones publicando y enviando la siguiente información: 
-Actualización de información para Vigia 
-Suspensión de servicio de portal web
-Prevención fraude exfuncionario SPT
-Desarrollo y envío de Boletines de prensa
-Participación en eventos de temática del Sector Transporte
* Se realizaron actividades de prevención y operativos de acuerdo con la campaña #Enrutados por la seguridad del transporte escolar y la movilidad de los niños en el País y se ha venido trabajando en la campaña #muevetelegal.
</t>
  </si>
  <si>
    <t xml:space="preserve">Se realizó el seguimiento a las actividades propuestas en el Plan Estratégico de Rendición de cuentas, evaluando el cumplimiento de cada uno de los componentes  y se obtuvieron los siguientes avances: 
* Se actualizó el mapa de riesgos de los Procesos de: Gestión Estratégica de la Información y Gestión del Talento Humano, los cuales fueron debidamente publicados en la cadena de valor.
* Se actualizó el mapa de riesgos consolidado de acuerdo con los nuevos mapas de riesgo y se publicó en la página web en el link de transparencia. 
* Entró en operación la nueva página web de la enidad que cuenta con mejores condiciones de accesibilidad y usabilidad para los usuarios, igualmente se actualizó la información institucional en el portal web. 
* Se publicaron en carteleras digitales  4 notas en los medios sobre las actividades misionales de la entidad, se envío un correo directo sobre rendición de cuentas, 2 sobre actualización de información para secov y 3 de actividades de talemto humano, se enviaron 15 boletines de prensa a los medios de comuniación. 
* Se actualizó y publicó el documento de caracterizacón de usuarios. 
*Se actualizó la carta de trato digno, actualmente en comunicaciones pendiente de diseño y publicación.
* Se elaboró el documento de política de protección de datos personales, que se encuentra actualmente en proceso de revisón.
*En el mes de marzo se instaló la rampa de acceso externo en las instalaciones del CIAC.
*Se cuenta un equipo de computo dispuesto en el CIAC para la atencion de personas con discapacidad auditiva , mediante la implementacion del SIEL
</t>
  </si>
  <si>
    <t>* Reporte de errores en la página web. 
* Nueva Página web de la entidad que entró en uso el 17 de abril de 2018.
*Documento - Seguimiento a proyectos PETI con base en metodología IT4+
* Documento - Esquema de gobierno de TI. 
* Orden de compra OC 13938 -2017
* Actas de capacitación y de actualización de  los manuales de usuario.
*Trámite de Inmovilizaciones sin links actualmente rotos 
* Reporte de GLPI.
*  Orden de Compra 27009 - 2018 - Adquisición de equipos.
* Documento - Lineamientos Política de Reducción de Papel.
* Matriz de Riesgos de Seguridad y Privacidad de la Información.
* Inscripción al Conjunto Centro de Operaciones Cibernéticas Conjunto - CCOC.
* Documento de Estructura del Proceso de Seguridad de la información</t>
  </si>
  <si>
    <t>*Se Redujeron de 346 errores en la página web  en el mes de marzo a 114 en el mes de Abril.
* Se cumple con el 88% de los criterios de usabilidad  solicitados.
* Se actualizó trámite de paz y salvo tasa de vigilancia en el SUIT a la espera de aprobación del mismo por parte del DAFP.
* Se realizó seguimiento a los proyectos del PETI con corte a Abril 2018, determinando el porcentaje de avance de cada uno de los proyectos.
* Se inicia la documentación del esquema de gobierno de TI en la entidad. 
 *Se aplican metodologías o casos de negocio y criterios para la selección y/o evaluación de soluciones de TI a traves del contrato de Nube privada realizad a  través de CCE.
* Se realizaron capacitaciones y transferencia de conocimiento sobre los desarrollos implementados en los aplicativos de la entidad (Vigia, Conecta, Seguimiento a vigilados que no están en Vigia). 
* Se inicia la implementación de los formatos XML en los sistemas de información y aplicativos de la entidad, para el intercambio de información entre sistemas. 
* Se han realizado mantenimientos correctivos sobre los equipos de cómputo de la entidad.
* Se aplicaron metodologías de evaluación  y alternativas de soluciones tecnológicas a traves de los contratos con Colombia Compra Eficiente. 
* Se genera documento para implementar la Política de reducción de papel en la entidad, a partir de la implementación de soluciones tecnológicas.
* Se analizaron los riesgos de seguridad y privacidad de la información. 
* Se solicita al COLCERT envío del reporte de vulnerabilidad que puedan impactar a la entidad.
* Se inicia la  Implementación  del Sistema de Gestión de Seguridad de la Información.</t>
  </si>
  <si>
    <t>No.funcionarios capacitados / No.Total funcionarios invitados</t>
  </si>
  <si>
    <t>La entidad a 31 de mayo del 2018, obligo un valor total de $11.941 Millones de pesos, entre gastos de funcionamiento e inversión.
La meta presupuestal proyectada era del 27.5 % en ejecución, y la ejecución fue de un 29 %, esto indica un sobre cumplimiento en la ejecución de obligaciones de la Entidad.</t>
  </si>
  <si>
    <t>A la fecha el Grupo de Financiera se encuentra en proceso del cálculo de la tarifa de contribuciön de acuerdo a la informaciön financiera proyectada de los vigilados, como también para establecer los plazos para pago de contribución especial correspondiente a la vigencia 2018 primera y segunda cuota por parte de la Superintendencia de Puertos y Transporte. Se estima iniciar el cobro de la primera cuota para el segundo trimestre del año.</t>
  </si>
  <si>
    <t xml:space="preserve">  Se tiene que a 31 de mayo de 2018 no se registraron quejas relacionadas con hechos de Corrupción  </t>
  </si>
  <si>
    <t xml:space="preserve"> Por otra parte, de la vigencia 2017 se tenía una queja por hechos de corrupción la cual se encuentra archivada </t>
  </si>
  <si>
    <t>Página web de la Entidad</t>
  </si>
  <si>
    <t xml:space="preserve">En el mes de mayo se realizaron 2 socializaciones en política sectorial:
1. Resolución 3350 de 2018, dirigida a todos los vigilados de la Superintendencia, por medio de la cual se adopta la Política de Supervisión de la Superintendencia de puertos y Transporte
2. Circular N° 18 de 2018, dirigida a todos los supervisados de la Delegada de Tránsito y Transporte Terrestre Automotor y demás autoridades municipales de transporte, directores territoriales del Ministerio de Transporte, sobre requerimiento perentorio a los vigilados que aún no se encuentran en el sistema VIGIA
</t>
  </si>
  <si>
    <t>En el mes de mayo se realizaron 6 reuniones:
1. Reunión con la Agencia Nacional de Seguridad vial Tema: Seguridad vial
2. Reunión con la Cámara de Comercio de Bogotá, Evento La Revolución de la Infraestructura - Balance Nacional Bogotá
3. Reunión con el Ministerio de Transporte, PMU - Puesto de Mando Unificado
4. Reunión con el DANE Tema: Información relevante para el DANE que la Supertransporte pueda procesar sobre el sistema operativo de los Terminales de Transporte
5. Reunión con la Personería y la Secretaria de Movilidad Tema: Decreto Distrital 456/2017 de Bogotá
6. Reunión con la DITRA Tema: Operativos de control en los Departamento del Cesar - Magdalena - Atlántico y Guajira</t>
  </si>
  <si>
    <t>En el mes de mayo se realizaron:
68 operativos de carga
69 operativos al transporte escolar
221 operativos al transporte informal</t>
  </si>
  <si>
    <t xml:space="preserve">En el mes de mayo se realizaron 2 socializaciones en normas vigentes:
1. Circular N° 20 del 2 de mayo de 2018, dirigida a los centros de reconocimiento de conductores, centros de diagnóstico automotor y centros de enseñanza automovilística, sobre el reporte de novedades
2. Circular N° 22 del 22 de mayo de 2018, dirigida a los centros de reconocimiento de conductores y operadores homologados para proveer el sistema de control y vigilancia para los CRC’S, sobre modificación del plazo establecido para la implementación de la segunda fase del Sistema de Control y Vigilancia para CRC
</t>
  </si>
  <si>
    <t>Lista de asistencia</t>
  </si>
  <si>
    <t>Se realizó socializacion en temas de Gestión documental el 23 de mayo de 2018 a 26 servidores</t>
  </si>
  <si>
    <t xml:space="preserve">En el mes de mayo se realizaron 5 mesas de trabajo:
1. Mesa de trabajo con los Operadores del Sistema de Transporte Masivo Mio ETM, GIT MASIVO y UNIMETRO sometidos a control de forma conjunta con METROCALI, con el fin de revisar los avances del Plan de Mejoramiento del Sistema Integrado de Transporte Masivo – SITM en dicha ciudad
2. Mesa de trabajo con Olimpia homologado Sicov Tema: Inconsistencias en los informes de presuntos hallazgos evidenciando en CRCs - Incumplimiento de las visitas documentales
3. Mesa de trabajo con la Agencia Nacional de Seguridad vial – Cúcuta tema: Consejo de Seguridad Vial
4. Mesa de trabajo con el ONAC y Olimpia Tema: Presentación SICOV - INDRA conocer los proveedores
5. Mesa de trabajo con la Secretaria de Movilidad Tema: IUIT vehículos que tienen tarjeta y/o licencias canceladas
</t>
  </si>
  <si>
    <t>En el mes de mayo se realizaron 269 visitas de inspección</t>
  </si>
  <si>
    <t>El tiempo promedio de respuesta de las PQR fue de 40 dias, esto debido al aumento de PQR</t>
  </si>
  <si>
    <t>CIRCULAR No. 24 de 2018 publicada en la pag web de la SPT y remitida por correos electronicos</t>
  </si>
  <si>
    <t xml:space="preserve">Se emitió la Circular Externa No. 24 de 2018, tema Objetivos de Desarrollo Sostenible (ODS) en Colombia, dirigida a los sujetos de supervisión de la Delegada de Puertos. </t>
  </si>
  <si>
    <t>Las reuniones con autorixadas realizadas en el mes de mayo son: 
1. Mayo 11: Tema: Navegabilidad Fulquene. Participantes: CAR, DITRA, MT, Polca, SPT. Total Asistentes: 15 personas. 
2. Mayo 16: Tema: Socialización Plan Nacional Logistico. Participantes: DNP, SPT. Total Asistentes: 6 personas.</t>
  </si>
  <si>
    <t>CIRCULAR No. 23 de 2018, publicada en la pag web de la SPT y enviada por correos electronicos</t>
  </si>
  <si>
    <t xml:space="preserve">Se emitió la Circular Externa No.  23 de 2018,  tema Transporte Maritimo en Colombia  dirigida a las Empresas de Transporte Maritimo supervisadas por la Delegada de Puertos. </t>
  </si>
  <si>
    <t xml:space="preserve">Las mesas de trabajo realizadas en el mes de Mayo, son: 
1. Mayo 4: Tema: Carga Año 2017 S.P. Regional Tumaco Pacific Port - Petrodecol. Participantes:  S.P. Regional Tumaco Pacific Port - Petrodecol. Total Asistentes: 5 personas. 
2. Mayo 8. Tema: Informacion Portuaria de Colombia  aTrinidad y Tobago. Participantes: Exportt, SPT. Total Asistentes; 4 personas. 
3. Mayo 9: Tema: Registro Vigia. Participantes: S. P. El Cayao, APEC Ascent Bupress Consulting, SPT. Total asistentes: 3 personas.
4. Mayo 23. Tema: Verificar y aclarar observaciones RCTO Terminal IFO's. Participantes: Dimar, SPT, S.P. IFO's. total Asistentes: 8 personas.  
5. Mayo 25. Tema: Programacion Mesa de Trabajo para Información Sociedades Portuarias. Participantes: ANDI , SPT.  Total Asistentes: 3 personas. 
6. Mayo 28: Tema: Fusion abreviada Compas - Boscoal. Participantes: Compas, SPT. Total Asistentes: 5 personas. 
</t>
  </si>
  <si>
    <t>Se encuentra en proceso</t>
  </si>
  <si>
    <t>Base de datos y Cuadro de segumimiento visitas de inspección.</t>
  </si>
  <si>
    <t xml:space="preserve">Al corte del 31 de Mayo se ha realizado la siguiente gestión: 
Enero: En Planeacion anual: 25; Programadas: 25; Visitas Realizadas: 25; Visitas Canceladas: 0; Pendiente acta: 0
Febrero: En Planeacion anual: 34; Programadas: 35;   Realizadas: 35; Canceladas: 0; Pendiente Acta:0: Visitas pendientes proximo mes: -1;
Marzo: En Planeacion anual: 94;  Programacion mensual con visitas pendientes mes anterior: 93; Programadas: 67;  Realizadas: 67; Canceladas: 0; Pendiente Acta:0; visitas pendientes proximo mes: 26. 
Abril: En Planeacion anual: 61;  Programacion mensual con visitas pendientes mes anterior: 87 (61+26+0);  Programadas: 80; Realizadas:74; Canceladas: 6; Pendiente Acta:0; visitas pendientes proximo mes: 7
Mayo: En Planeacion anual: 47; Programacion mensual con visitas pendientes mes anterior: 60 (47+7+6);  Programadas: 53; Realizadas:51; Canceladas: 2; Pendiente Acta:0 ;  visitas pendientes proximo mes: 7
Total visitas en planeacion anual al 31 de mayo: 261
Total visitas programadas acumualdas al 31 de mayo: 260
Total Visitas realizadas acumualdas al 31 de mayo:  252
Total visitas canceladas acumualdas al 31 de mayo: 8
Total actas recibidas acumuladas al 31 de mayo: 252
% cumplimiento  programacion mensual: 96% (51/53)
% cumplimiento programacion anual al corte del 31 de mayo: 97%.
Total visitas mensuales extraordinarias, no incluidas en la planeacion inicial: 
Enero: 1, Febrero 5; Marzo 24, Abril 13; Mayo: 11
Total visitas de inspección documentales realizadas en el mes de mayo: 24
 </t>
  </si>
  <si>
    <t xml:space="preserve">Registros Aprobados 343
Solicitados completos incluyendo paz y salvo (Aprobados +pendiente revisión) 367
El % de cumplimiento al 31 de mayo es del 93%. </t>
  </si>
  <si>
    <t>Correo electronico</t>
  </si>
  <si>
    <t>Durante el mes de mayo se hicieron las validaciones de la información reportada por las sociedades portuarias y lo registrado en la plataforma BI. Adicionalmente, se consolidó la información referente a obras de inversión y mantenimiento.</t>
  </si>
  <si>
    <t xml:space="preserve">Tiempo promedio de respuesta de PQR en Mayo es de 14 dias. </t>
  </si>
  <si>
    <t xml:space="preserve">Se realizo (1) mesa  de trabajo No. (67), con la Ditra, Interventoria AFA - SMA, Concesión Ruta del Sol II, SPT </t>
  </si>
  <si>
    <t>Socializar acciones para ayudar a controlar mediante mecanismos sociales a los vendedores ambulantes y la presencia de los vehículos de control de velocidad (fotomultas) que no cuentan con la debida señalización y documentación soporte de la labor, así como la ubicación en el derecho de vía de objetos que se pueden considerar obstáculo o punto duro que se puede convertir en un sector crítico</t>
  </si>
  <si>
    <t xml:space="preserve">Se realizaron cuatro (4) Mesas de trabajo con Autoridades:
i. Red no concesionada carretera  Ruta del Sol sector 2 -INVIAS- SPT
ii. Ministerio de Transporte - DITRA - ANI - Agencia Nacional de Seguridad Vial - INVIAS - SPT
iii. Concesión Vial de los Llanos - Malla Vial del Meta - Interventoria -  Policía Nacional, SPT
iv. Concesión Troncal del Tequendama - DITRA - Interventoria -  SPT
</t>
  </si>
  <si>
    <t xml:space="preserve">i. Hacer seguimiento de los compromisos adquiridos  y cumplimiento del Derecho de Vía, Derecho de Vía según resolución 1260
ii. Resolución 718/2018 (Normativa fotomultas) y su aplicación en el ámbito de la competencia de la SPT, Fijación de compromisos tendientes a precisar y/o aclarar el alcance de la norma frente a concepto de la Sala de Consulta del Consejo de Estado.
iii. Sectores críticos de accidentalidad y Convenio Policía Nacional - Ditra
iv. Sectores críticos de accidentalidad y Planes de contingencia
</t>
  </si>
  <si>
    <t xml:space="preserve">Se realizo una (1) mesa de trabajo con:
i. Concesionario Alto Magdalena SAS - ANI- Interventoria - SPT
</t>
  </si>
  <si>
    <t>i. Normatividad Vigente y cumplimiento de las mismas por parte del Concesionario, cumplimiento de la ley 1618/2013</t>
  </si>
  <si>
    <t xml:space="preserve">Se realizaron Cuatro (4) Mesas,  Con los siguientes grupos de trabajo:
i. Grupo Vigilancia e Inspección Delegada de Concesiones - Grupo Aeródromos Concesiones
ii. Funcionarios Delegada de Concesiones
iii. Funcionarios  Delegada de Puertos - Delegada de Concesiones.
iv. Grupo Delegada de Concesiones Vigilancia e inspección
</t>
  </si>
  <si>
    <t xml:space="preserve">Se socializaron 28 Funcionarios en los siguientes temas.
i. Discusión señalización vigente y su utilización o instalación en los diferentes tipos de infraestructura.
Análisis de la normatividad vigente y discusión entre la infraestructura
ii. Elaboración de la Circular Externa y el seguimiento de su implantación Divulgación indicadores de competitividad  de aeródromos o Aeropuertos con base en evaluación de servicio de infraestructura
iii. Normograma, universo de vigilados, lista de chequeo, lista visitas inspección realizadas 2018 y resolución OOPP - Habilitación: solicitar autorización de consulta.
iv. Unificar criterios para consolidación de matriz y anexos de divulgación
</t>
  </si>
  <si>
    <t xml:space="preserve">Se realizaron dos (2) mesas de trabajo para identificar mejora de oportunidades con los siguientes vigilados:
I. Concesionaria Pacifico Tres S.A.S - Consorcio constructor EPC Concesión Pacifico 3- ANI - Interventoria -  SPT
II.  Concesionario Autovía Bucaramanga Pamplona- ANI- Interventoria Ingeandina - SPT
</t>
  </si>
  <si>
    <t xml:space="preserve">I. la Interventoria hará la supervisión de las actividades que se ejecutarán
II. Fijación de compromisos tendientes a dar solución a la problemática expuesta.
</t>
  </si>
  <si>
    <t xml:space="preserve">Se realizo una (1) mesa de trabajo (No.68)  con Invias, Secretaria Distrital de Movilidad - Ani -SPT
i.  El Transporte informal hace uso de la infraestructura, afectando la operación y seguridad de los vehículos que están autorizados  para la prestación de este servicio.
</t>
  </si>
  <si>
    <t>i. Con el fin de minimizar las condiciones de riesgo en seguridad  por el uso indebido del corredor férreo se solicita realizar controles y operativos en las zonas donde se presenta el transporte informal</t>
  </si>
  <si>
    <t>i. Se realizo una mesa de trabajo (No. 64), con el Ministerio de Comercio, Industria y Comercio</t>
  </si>
  <si>
    <t>i. Diagnostico de los aeródromos y terminales de Transporte Terrestre,  que se encuentran ubicados en los corredores turísticos y presentación ante el Ministerio de Comercio, Industria y Comercio.</t>
  </si>
  <si>
    <r>
      <rPr>
        <b/>
        <sz val="9"/>
        <color theme="1"/>
        <rFont val="Calibri"/>
        <family val="2"/>
        <scheme val="minor"/>
      </rPr>
      <t>Puertos</t>
    </r>
    <r>
      <rPr>
        <sz val="9"/>
        <color theme="1"/>
        <rFont val="Calibri"/>
        <family val="2"/>
        <scheme val="minor"/>
      </rPr>
      <t xml:space="preserve">: 1.Antioquia, 2. Atlántico, 3. Bogotá, 4. Bolivar, 5. Boyacá, 6. Choco, 7. Huila, 8. Magdalena, 9. Meta, 10. Quindío; 11. San Andrés; 12. Valle del Cauca.
</t>
    </r>
    <r>
      <rPr>
        <b/>
        <sz val="9"/>
        <color theme="1"/>
        <rFont val="Calibri"/>
        <family val="2"/>
        <scheme val="minor"/>
      </rPr>
      <t xml:space="preserve">Concesiones: 1. </t>
    </r>
    <r>
      <rPr>
        <sz val="9"/>
        <color theme="1"/>
        <rFont val="Calibri"/>
        <family val="2"/>
        <scheme val="minor"/>
      </rPr>
      <t xml:space="preserve">Valle, 2. Meta, 3. Boyacá, 4. Antioquia, 5. Cesar, 6. Tolima, 7. Atlántico, 8. Bolivar, 9. Magdalena, 10. Cundinamarca y 11. Putumayo.
</t>
    </r>
    <r>
      <rPr>
        <b/>
        <sz val="9"/>
        <color theme="1"/>
        <rFont val="Calibri"/>
        <family val="2"/>
        <scheme val="minor"/>
      </rPr>
      <t xml:space="preserve">Transito: 1. </t>
    </r>
    <r>
      <rPr>
        <sz val="9"/>
        <color theme="1"/>
        <rFont val="Calibri"/>
        <family val="2"/>
        <scheme val="minor"/>
      </rPr>
      <t xml:space="preserve">Antioquia, 2. Atlántico, 3. Cundinamarca - Bogotá D.C, 4. Bolivar, 5. Boyacá, 6. Caldas, 7. Cauca, 8. Cesar, 9. Córdoba, 10. Huila, 11. Magdalena, 12. Meta, 13. Nariño, 14. Norte de Santander, 15. Quíndio, 16. Risaralda, 17. Santander, 18. Tolima, 19. Valle del Cauca, 20. San Andrés
</t>
    </r>
  </si>
  <si>
    <t>se realizaron 27 visitas de Inspección de 26 programadas.</t>
  </si>
  <si>
    <t>Cuadro de seguimiento PQRs Orfeo, vigía y expedientes físicos</t>
  </si>
  <si>
    <t xml:space="preserve">se recibieron xxxxxx PQRs, durante el mes de abril se  tramitaron xxxxx PQRs, con un promedio de respuesta de 12 por día. </t>
  </si>
  <si>
    <t>*Se Redujeron de 346 errores en la página web  en el mes de marzo a 114 en el mes de Abril.
* Se cumple con el 88% de los criterios de usabilidad  solicitados.
* Se actualizó trámite de paz y salvo tasa de vigilancia en el SUIT a la espera de aprobacion del mismo por parte del DAFP.
* Se realizó seguimiento a los proyectos del PETI con corte a Abril 2018, determinando el porcentaje de avance de cada uno de los proyectos.
* Se inicia la documentación del esquema de gobierno de TI en la entidad. 
 *Se aplican metodologías o casos de negocio y criterios para la selección y/o evaluación de soluciones de TI a traves del contrato de Nube privada realizad a  través de CCE.
* Se realizaron capacitaciones y transferencia de conocimiento sobre los desarrollos implementados en los aplicativos de la entidad (Vigia, Conecta, Seguimiento a vigilados que no están en Vigia). 
* Se inicia la implementación de los formatos XML en los sistemas de información y aplicativos de la entidad, para el intercambio de información entre sistemas. 
* Se han realizado mantenimientos correctivos sobre los equipos de cómputo de la entidad.
* Se aplicaron metodologías de evaluación  y alternativas de soluciones tecnológicas a traves de los contratos con Colombia Compra Eficiente. 
* Se genera documento para implementar la Política de reducción de papel en la entidad, a partir de la implementación de soluciones tecnológicas.
* Se analizaron los riesgos de seguridad y privacidad de la información. 
* Se solicita al COLCERT envío del reporte de vulnerabilidad que puedan impactar a la entidad.
* Se inicia la  Implementación  del Sistema de Gestión de Seguridad de la Información.</t>
  </si>
  <si>
    <t>Listados de asistencia a las jornadas de capacitación.</t>
  </si>
  <si>
    <t>Durante el mes de mayo de 2018 se inició un diplomado sobre la implementación del Modelo Integrado de Planeación y Gestión MIPG, en la Escuela Superior de Administración Pública, con duración de 40 horas cátedra al cual están asistiendo diez (10) funcionarios. Así mismo se realizaron tres (3) jornadas de actualización de conocimientos, una con duración de cuatro horas “Calidad y enfoque por procesos” con asistencia de 15 funcionarios. Otra con duración de dos horas y media “Proceso de Gestión de PQRSD”, con asistencia de dos funcionarios. Una más con duración  de tres horas sobre “Acoso Laboral” con asistencia de 20 funcionarios.  
Las jornadas académicas realizadas, corresponden al grupo de capacitaciones ofrecidas por otras Entidades del orden nacional.</t>
  </si>
  <si>
    <t>Durante el mes de mayo de 2018, se continuo con la constante en el desarrollo de actividades proyectadas dentro de los cinco programas del PIGA 2018</t>
  </si>
  <si>
    <t>junio</t>
  </si>
  <si>
    <t>Durante el mes de junio de 2018 se inició un diplomado sobre la implementación del Modelo Integrado de Planeación y Gestión MIPG, en la Escuela Superior de Administración Pública, con duración de 40 horas cátedra, al cual están asistiendo diez (10) funcionarios. Así mismo se realizaron cuatro (4) jornadas de actualización de conocimientos, con duración de ocho horas cada una “Liderazgo - Servicio al Ciudadano - Gestión de Talento Humano y Ética Pública”, en la ESAP con asistencia de 30 funcionarios. Jornadas de actualización de conocimientos a través de PAE, con duración de dos horas cada una “Supervisión e intervención de contratos, Reforma a la contratación estatal, Ley 1882 de 2018 y Actuaciones dentro del proceso sancionatio administrativo”, con asistencia de 37 funcionarios. Dos actualizaciones de conocimiento, dictadas por el DNP, una con duración  de 4 horas sobre “Cobro Coactivo” con asistencia de 9 funcionarios y otra con duración de 2 horas "El servicio al ciudadano como eje de transformacion del Estado", con asistencia de 3 funcionarios.  
Las jornadas académicas realizadas, corresponden al grupo de capacitaciones ofrecidas por otras Entidades del orden nacional.</t>
  </si>
  <si>
    <t>Durante el mes de junio de 2018 se continuo con la constante en el desarrollo de actividades proyectadas dentro de los cinco programas del PIGA 2018</t>
  </si>
  <si>
    <t>   Se tiene que a 30 de junio de 2018 no se registraron quejas relacionas con hechos de Corrupcion   </t>
  </si>
  <si>
    <t>  Por otra parte, de la vigencia 2017 se tenia una queja por hechos de corrupcion la cual se encuentra archivada  </t>
  </si>
  <si>
    <t>Resolución 28290 de 21 de junio de 2018</t>
  </si>
  <si>
    <t xml:space="preserve">El recaudo de contribución especial de vigilancia primera cuota será equivalente al 50 % del presupuesto programado por recaudar, que se deberá pagar entre el 26 de mes de junio del año 2018 y 25 de julio del 2018. El avance de recaudo del 50% de la primera cuota con corte a 30 de junio, llego a un 5.40% que equivale a $1.064 millones de pesos.
La meta de recaudo de contribución especial de vigilancia es del 95% y al corte de 30 de junio del 2018 se obtuvo un avance de recaudo del 3% resaltando que el cobro de la primera cuota comenzó el 26 de junio del 2018.
</t>
  </si>
  <si>
    <t xml:space="preserve">La entidad a 30 de junio del 2018, obligó un valor total de $14.507 Millones de pesos, entre gastos de funcionamiento e inversión.
El porcentaje de cumplimiento de las obligaciones de gastos de funcionamiento de la Entidad, alcanzo un 103%. </t>
  </si>
  <si>
    <t>CIRCULAR No.28  de 2018 publicada en la pag web de la SPT .</t>
  </si>
  <si>
    <t xml:space="preserve">Se emitió la Circular Externa No. 28  de 2018, tema Organización para la Cooperación y el Desarrollo Economico (OCDE), dirigida a los sujetos de supervisión de la Delegada de Puertos. </t>
  </si>
  <si>
    <t>Lista de Asistencia</t>
  </si>
  <si>
    <t xml:space="preserve">1. Junio 5. Tema; Mesa Tecnica Pasos de frontera fluvial. Participantes: Mindefensa, Cancilleria, SPT, MT, DIAN, ICA, DIMAR, Armada Nacional. DNP. total Asistentes: 19 personas. 
2. Junio 25: Tema:  Mesa Tecnica Modelo de Operación pasos Fluviales. Participantes: Cancilleria, Armada Nacional, Mindefensa, Policia Nacional, Invias, Invima, Dian, SPT. Total Asistentes: 13 personas. </t>
  </si>
  <si>
    <t>oficios radicados No. 20186000157231, 20186000181431, 20186000181421</t>
  </si>
  <si>
    <t>En el marco de la ejecución del proyecto "Identificación de la infraestructura disponible para el transporte fluvial", y con base en el estudio adelantado por la Universidad Nacional denominado "Diagnostico y Estudio para el fortalecimiento de las competencias institucionales de supervisión integral a los vigilados a nivel nacional", el cual fe socializado el 26 de enero de 2018 en el MT con cormagdalena, Invias, se planteó un plan de acción que incluye algunas actividades relacionados  con la Ilegalidad del transporte fluvial. En ese orden de ideas se identificaron 4 hallazgos con su solución y acción a realizar, así: 
Hallazgo No. 1. Ilegalidad en el transporte fluvial. Solución propuesta: Acción interinstitucional. MT, Inspectores fluviaels, SPT.  Accion realizada:  Se efectuó reunion el dia 1 de marzo con los actores involucrados. Se decidió hacer una reunion posterior pero no se ha hecho. 
Hallazgo 2: Falta de identificación del responsable de muelles o embarcaderos en la ribera del Rio Magdalena. Solución propuesta; Visita del Inspector fluvial al puerto o embarcadero para la respectiva determianción e inofrme de hallazgo. Acción adleantada:  Se efectuó reunion el dia 1 de marzo con los actores involucrados. Se decidió hacer una reunion posterior pero no se ha hecho. Es responsabilidad del MT efectuar esta actividad.  
Hallazgo 3. Subregistro de infomración fluvial de rutas, puertos, muelles, personas y carga. Solución propuesta: Actualización de información por medio de visitas de inspección realizadas por el inspector fluvial. Establecer un canal de comunicación por medio del cual el flujo de datos sea rápido y eficiente. Accion realizada:  Se efectuó reunion el dia 1 de marzo con los actores involucrados. Se decidió hacer una reunion posterior pero no se ha hecho.</t>
  </si>
  <si>
    <t xml:space="preserve">1. Junio 12. Tema. Ferry Ituango. Participantes: MT, SPT, Navieros, EPM. Total Asistentes: 6 personas.
2. Junio 26. Tema: Circular 23 de 2018 sobre Empresas de Transporte Maritimo. Participantes: Armcol, Serport, C. International Fuels, Serviport, SPT. Total Asistentes: 10 personas. </t>
  </si>
  <si>
    <t xml:space="preserve">Circulares No. 29 y 30   de 2018 publicadas en la pag web de la SPT </t>
  </si>
  <si>
    <t xml:space="preserve">1. Circular No. 29 del 29 de junio de 2018: Acciones preventivas gestionadas para minimizar condiciones de riesgos en seguridad, dirigida a las empresas de transporte fluvial)
2. Circular No. 30 del 29 de junio de 2018: Acciones preventivas gestionadas para minimizar condiciones de riesgos en seguridad dirigida a las Sociedades Portuarias Marítimas, Sociedades Portuarias Fluviales, Empresas de Pilotaje y Operadores Portuarios.
 </t>
  </si>
  <si>
    <t xml:space="preserve">Circular No. 29 de 2018 publicadas en la pag web de la SPT </t>
  </si>
  <si>
    <t>La Ciruclar No. 29 de 2018 implementó el indicador de seguridad denominado Acciones preventivas de riesgo identificadas y gestionadas del cual son responsables las Empresas de Transporte Fluvial.</t>
  </si>
  <si>
    <t xml:space="preserve">Circular No.30  de 2018 publicadas en la pag web de la SPT </t>
  </si>
  <si>
    <t xml:space="preserve">La Ciruclar No. 30 de 2018 implementó el indicador de gestion en seguridad  de opearciones portuarias, denominado Supervisión de las Operaciones Portuarias, del cual son responsables las Sociedades Portuarias Maritimas, Sociedades Portuarias Fluviales y operadores Portuarios. </t>
  </si>
  <si>
    <t xml:space="preserve">Al corte del 30 de junio se ha realizado la siguiente gestión: 
Enero: En Planeación anual: 25; Programadas: 25; Visitas Realizadas: 25; Visitas Canceladas: 0; Pendiente acta: 0
Febrero: En Planeación anual: 34; Programadas: 35; Realizadas: 35; Canceladas: 0; Pendiente Acta:0: Visitas pendientes próximo mes: -1;
Marzo: En Planeación anual: 94; Programación mensual con visitas pendientes mes anterior: 93; Programadas: 67; Realizadas: 67; Canceladas: 0; Pendiente Acta:0; visitas pendientes próximo mes: 26. 
Abril: En Planeación anual: 61; Programación mensual con visitas pendientes mes anterior: 87 (61+26+0); Programadas: 80; Realizadas:74; Canceladas: 6; Pendiente Acta:0; visitas pendientes próximo mes: 7
Mayo: En Planeación anual: 47; Programación mensual con visitas pendientes mes anterior: 60 (47+7+6); Programadas: 53; Realizadas:51; Canceladas: 2; Pendiente Acta:0; visitas pendientes próximo mes: 7
Junio: En Planeación anual: 37; Programación mensual con visitas pendientes mes anterior: 46 (37+7+(-1)); Programadas: 47; Realizadas:43; Canceladas: 4; Pendiente Acta:0; visitas pendientes próximo mes: -1
Total visitas en planeación anual al 30 de junio: 298
Total visitas programadas acumuladas al 30 de junio: 307
Total Visitas realizadas acumuladas al 30 de junio:  294
Total visitas canceladas acumuladas al 30 de junio: 12
Total actas recibidas acumuladas al 30 de junio: 294
% cumplimiento programación mensual: 91% (43/47)
% cumplimiento programación anual al corte del 31 de mayo: 99%.
Total visitas mensuales extraordinarias, no incluidas en la planeación inicial: 
Enero: 1; Febrero 5; Marzo 24; Abril 13; Mayo:11; Junio 13
Total visitas de inspección documentales realizadas en el mes de junio: 24
</t>
  </si>
  <si>
    <t xml:space="preserve">Registros Aprobados 351
Solicitados completos incluyendo paz y salvo (Aprobados +pendiente revisión) 369
El % de cumplimiento al 30 de junio es del 95%. </t>
  </si>
  <si>
    <t>correo electrónico</t>
  </si>
  <si>
    <t>Con relación a la elaboración del Boletín Primer Trimestre de 2018, no se ha podido avanzar debido a que desde el 24 de abril se reportó un error en el cual las sociedades portuarias transmitían a través del SIGT y al generar la consulta estas cifras no aparecían en el reporte. Ayer fue validado y quedó solucionado. 
Sin embargo, tambien fue reportada una inconsistencia en la cual las cifras transmitidas vs las generadas en el reporte BI no coinciden especialmente número de contenedores.
Por lo anterior, la Delegada ha enviado correos en varias oportunidades de manera reiterativa y ha registrado dicho inconsistencia a través de la herramienta  GLPI .  Adicionalmente, se informa que esta situación es de conocimiento del Sr. Superintendente, Ing. Urías Romero, el Gerente del  proyecto VIGIA de la firma Quipux, Ing. Gloria Morales, Dr. Angel Flórez y  el asesor Carlos Hernández, sin que a la fecha se haya recibido respuesta alguna.
Por lo anterior, no se debe elaborar el Boletín o cualquier informe estadístico con estas cifras hasta tanto no informen a  esta Delegada, que el inconveniente fue subsanado y podamos realizar las validaciones necesarias.</t>
  </si>
  <si>
    <t>cuadro de segumiento de pqr</t>
  </si>
  <si>
    <t xml:space="preserve">El promedio de tiempo de respuesta en el mes de Junio es de 18 dias. Debido a que el modulo de gestion documental en el aplicativo vigia ha estado dañado, se demoran en entregar la información, se demoran en subir las imagenes, se repiten los radicados, se informo a los responsables de vigia mediante chat y correos electronicos. </t>
  </si>
  <si>
    <t xml:space="preserve">En el mes de junio se realizaron 2 socializaciones en política sectorial:
1. Circular N° 26 del 25 de junio de 2018, dirigida a los centros integrales de atención y organismos de tránsito que dictan cursos para infractores, sobre la presentación homologados y plazo de implementación
2. Circular N° 27 de 28 de junio de 2018, dirigid a los centros de reconocimiento de conductores y operadores homologados para proveer el sistema de control y vigilancia para los CRC’S, sobre la implementación del sistema de control y vigilancia para los CRC fase II
</t>
  </si>
  <si>
    <t xml:space="preserve">En el mes de junio se realizaron 6 reuniones
1. Reunión con el ONAC Tema: nuevos lineamientos para el proceso de acreditación de organismos de certificación de producto
2. Reunión con el Dr. Manuel González del Ministerio de Transporte Tema: Planes de Seguridad Víal
3. Reunión con Olimpia para tratar temas técnicos respecto al contrato con OLIMPIA para el acceso a la base de datos biométrica por solicitud de la Superintendencia de industria y Comercio
4. Reunión de seguimiento del SICOV CDA´s Temas: - Recaudo de los valores a favor de la Agencia Nacional de Seguridad Vial, Avance de la presentación de los informes de visita documentales.
5. Reunión de seguimiento del SICOV CRC´s Temas: - Recaudo de los valores a favor de la Agencia Nacional de Seguridad Vial, Avance de la presentación de los informes de visita documentales, cargue al RUNT
6. Reunión de seguimiento del SICOV CEA´s Temas: - Recaudo de los valores a favor de la Agencia Nacional de Seguridad Vial, Avance de la presentación de los informes de visita documentales, cargue al RUNT
</t>
  </si>
  <si>
    <t>En el mes de junio se realizaron:
18 operativos al transporte escolar
59 operativos de carga
198 operativos al transporte informal</t>
  </si>
  <si>
    <t xml:space="preserve">En el mes de junio se realizó una socialización en normas vigentes:
1. Circular N° 25 del 15 de junio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entre el 15 de junio de 2018 al 31 de julio de 2018
</t>
  </si>
  <si>
    <t>Listado de asistencia</t>
  </si>
  <si>
    <t>El 8 de junio se realizó una capacitación sobre el procedimiento de las visitas no ejecutadas a 7 servidores públicos</t>
  </si>
  <si>
    <t xml:space="preserve">En el mes de junio se realizaron 6 mesas de trabajo
1. Participación en el “XVII CONGRESO NACIONAL DE TRANSPORTE DE CARGA Y XVI CONGRESO INTERNACIONAL - EXPOCARGA 2018”
2. Participación en el Encuentro Nacional de Cooperativas de Transporte, en todas sus modalidades (Urbano, Intermunicipal, carga, Especial, mixto, Mototaxis) Tema: Política Pública de Inspección, Vigilancia y Control en el Transporte Público
3. Mesa de trabajo con el Ministerio de Transporte Temas: relacionados con el oficio 20183210132522 del 28/02/2018 - Firmado por Pablo Catatumbo - integrante de la FARC
4. Mesa de trabajo con el Sindicato Nacional de Trabajadores de Rama Tema: Desmonte SITP Provisional
5. Mesa de trabajo con la Central de Transportes de Tuluá S.A. requerimiento SPT No. 20188000623111
6. Mesa de trabajo con Centrales de Transportes S.A. Operador de Mi Terminal Cali según requerimiento SPT No. 20188000623121.
</t>
  </si>
  <si>
    <t>En el mes de junio se realizaron 227 visitas de inspección</t>
  </si>
  <si>
    <t>El tiempo promedio de respuesta de las PQR fue de 45 dias, esto debido al aumento de PQR</t>
  </si>
  <si>
    <t>* Botón de Transparencia actualizado. 
* Encuesta publicada en la página web de la entidad. 
*Dos nuevos conjuntos de datos abiertos publicados: ( *Plan de Adquisiciones y *Gremios y Asociaciones del Sector). 
* Documento - Esquema de Gobierno de TI.
* Metodología SCRUM implemetada. 
* Tres certificaciones nivel 1 del sello de excelencia para 3 datos abiertos.  
* Se cuenta con la herramienta Total Network Monitor para el monitoreo de los servidores y máquinas de la entidad.</t>
  </si>
  <si>
    <t>* Se realiza de manera semanal la verificación de las publicaciones que se deben realizar en botón de transparencia de acuerdo con el cronograma establecido. 
*Se publicó en la página web de la entidad encuesta para que los ciudadanos participaran informando cuales son los temas de interés sobre los cuales desean tener información en la rendición de cuentas de la entidad. 
* Publicación y actualización de dos nuevos conjuntos de datos abiertos y seguimiento al uso de los mismos.
* Se genera documento del esquema de Gobierno de TI en la entidad. 
* Se implementa la metodología SCRUM en los desarrollos generados en la entidad y se implementan los casos de uso para el levantamiento de requerimientos.
*Se obtiene certificación nivel 1 del sello de excelencia para 3 datos publicados en el portal de datos.gov.co.
* Se implementan herramientas de gestión para el monitoreo y generación de alarmas tempranas sobre la continuidad y disponibilidad de los servicios.</t>
  </si>
  <si>
    <t>Proyecto estudio técnico</t>
  </si>
  <si>
    <r>
      <t xml:space="preserve">Se realizaron dos (2) Mesas de trabajo con Autoridades:
</t>
    </r>
    <r>
      <rPr>
        <b/>
        <sz val="8"/>
        <rFont val="Calibri"/>
        <family val="2"/>
        <scheme val="minor"/>
      </rPr>
      <t>i.</t>
    </r>
    <r>
      <rPr>
        <sz val="8"/>
        <rFont val="Calibri"/>
        <family val="2"/>
        <scheme val="minor"/>
      </rPr>
      <t xml:space="preserve">  Concesión Desarrollo vial de la Sabana de Bogotá - Interventoría - Gobernación de Cundinamarca (ICCU) - SPT
</t>
    </r>
    <r>
      <rPr>
        <b/>
        <sz val="10"/>
        <rFont val="Calibri"/>
        <family val="2"/>
        <scheme val="minor"/>
      </rPr>
      <t xml:space="preserve">ii. </t>
    </r>
    <r>
      <rPr>
        <sz val="8"/>
        <rFont val="Calibri"/>
        <family val="2"/>
        <scheme val="minor"/>
      </rPr>
      <t xml:space="preserve">Concesionario Ruta al Mar - CORUMAR S.A.S -  ANI- Interventoria Consorcio CR - SPT.
</t>
    </r>
  </si>
  <si>
    <r>
      <rPr>
        <b/>
        <sz val="10"/>
        <rFont val="Calibri"/>
        <family val="2"/>
        <scheme val="minor"/>
      </rPr>
      <t>i.</t>
    </r>
    <r>
      <rPr>
        <sz val="8"/>
        <rFont val="Calibri"/>
        <family val="2"/>
        <scheme val="minor"/>
      </rPr>
      <t xml:space="preserve"> Seguimiento a acciones en sectores críticos en reuniones periódicas Ditra
</t>
    </r>
    <r>
      <rPr>
        <b/>
        <sz val="10"/>
        <rFont val="Calibri"/>
        <family val="2"/>
        <scheme val="minor"/>
      </rPr>
      <t>ii.</t>
    </r>
    <r>
      <rPr>
        <sz val="8"/>
        <rFont val="Calibri"/>
        <family val="2"/>
        <scheme val="minor"/>
      </rPr>
      <t xml:space="preserve"> Verificacion estado Convenio DITRA - Concesionario,  Logistica de operativos y dotación, Sectores criticos de accidentalidad,; irregularidades en prestación de servicio; problemática invasión e indebido uso de franja de derecho de vía;  normatividad </t>
    </r>
  </si>
  <si>
    <t xml:space="preserve">Nros. de oficios a Entes Territoriales
20187100587251, 20187100587261, 20187100587271, 20187100587281, 20187100587291, 20187100588001
20187100588061, 20187100590021, 20187100590041
20187100591461, 20187100591521
</t>
  </si>
  <si>
    <t xml:space="preserve">Con el fin de disminuir la formalidad, se solicito la formalizacion y situacion actual de 11 Aerodromos, (El Plateado, Necoclí, Puerto Lleras, San Juan Del Cesar, San Pedro De Urabá, Guillermo Gómez Ortiz, Ataco, Magui Payan, Puerto Rico, Santa Bárbara, Yapima). </t>
  </si>
  <si>
    <t>Se realizo una (1) mesa de trabajo con:  Concesionario Accesos Norte de Bogota,  Consorcio ETSA - SIGA, POLCA</t>
  </si>
  <si>
    <t>Se socializaron las siguientes Normas:
i. Circular 01044 MNT, DE ENERO 21 DE 2003. 
ii. Resolucion No. 17777 del 08 de noviembre de 2002</t>
  </si>
  <si>
    <t xml:space="preserve">A cierre del primer semestre se realizo la socializacion de 60 funcionarios.
</t>
  </si>
  <si>
    <r>
      <t xml:space="preserve">Se realizaron Tres (3) mesas de trabajo para identificar mejora de oportunidades con los siguientes vigilados:
</t>
    </r>
    <r>
      <rPr>
        <b/>
        <sz val="10"/>
        <rFont val="Calibri"/>
        <family val="2"/>
        <scheme val="minor"/>
      </rPr>
      <t>I.</t>
    </r>
    <r>
      <rPr>
        <sz val="8"/>
        <rFont val="Calibri"/>
        <family val="2"/>
        <scheme val="minor"/>
      </rPr>
      <t xml:space="preserve">  Concesión Ruta del Cacao S.A.S - Interventoría - ANI - DITRA - SPT
</t>
    </r>
    <r>
      <rPr>
        <b/>
        <sz val="10"/>
        <rFont val="Calibri"/>
        <family val="2"/>
        <scheme val="minor"/>
      </rPr>
      <t>II</t>
    </r>
    <r>
      <rPr>
        <sz val="8"/>
        <rFont val="Calibri"/>
        <family val="2"/>
        <scheme val="minor"/>
      </rPr>
      <t xml:space="preserve">. Concesión Troncal del Tequendama  CONCAY - Coostransfusa - Flota la Matecaña -S.A - SPT
</t>
    </r>
    <r>
      <rPr>
        <b/>
        <sz val="8"/>
        <rFont val="Calibri"/>
        <family val="2"/>
        <scheme val="minor"/>
      </rPr>
      <t>III.</t>
    </r>
    <r>
      <rPr>
        <sz val="8"/>
        <rFont val="Calibri"/>
        <family val="2"/>
        <scheme val="minor"/>
      </rPr>
      <t xml:space="preserve"> Concesionaria vial de los Andes S.A  Bogotá Villavicencio - Interventoría - SPT</t>
    </r>
  </si>
  <si>
    <r>
      <rPr>
        <b/>
        <sz val="10"/>
        <rFont val="Calibri"/>
        <family val="2"/>
        <scheme val="minor"/>
      </rPr>
      <t>I.</t>
    </r>
    <r>
      <rPr>
        <sz val="8"/>
        <rFont val="Calibri"/>
        <family val="2"/>
        <scheme val="minor"/>
      </rPr>
      <t xml:space="preserve"> Seguimiento a acciones en sectores críticos en reuniones periódicas Polca
</t>
    </r>
    <r>
      <rPr>
        <b/>
        <sz val="10"/>
        <rFont val="Calibri"/>
        <family val="2"/>
        <scheme val="minor"/>
      </rPr>
      <t>II.</t>
    </r>
    <r>
      <rPr>
        <sz val="8"/>
        <rFont val="Calibri"/>
        <family val="2"/>
        <scheme val="minor"/>
      </rPr>
      <t xml:space="preserve"> Seguimiento a acciones correctivas conjuntas DITRA y empresas transportadoras
</t>
    </r>
    <r>
      <rPr>
        <b/>
        <sz val="8"/>
        <rFont val="Calibri"/>
        <family val="2"/>
        <scheme val="minor"/>
      </rPr>
      <t>III.</t>
    </r>
    <r>
      <rPr>
        <sz val="8"/>
        <rFont val="Calibri"/>
        <family val="2"/>
        <scheme val="minor"/>
      </rPr>
      <t xml:space="preserve"> Seguimiento a acciones Infraestructura accesible
</t>
    </r>
  </si>
  <si>
    <t xml:space="preserve">Oficios radicados en orfeo Nros. 
20187000342651, 20187000342661, 20187000342681, 20187000342711, 20187000342721, 20187000342741, 20187000342771, 20187000342781, 20187000342801, 20187000338331, 20187000338851, 20187000338861, 20187000338871, 20187000338881, 20187000338891, 20187000338901, 20187000338911, 20187000338921, 20187000338931, 20187000338951, 20187000338961, 20187000338971, 20187000339011, 20187000339031, 20187000339071, 20187000339111, 20187000339121, 20187000339131, 20187000339151, 20187000339161, 20187000339181, 20187000339201, 20187000339231, 20187000339271, 20187000339301, 20187000342061, 20187000342101, 20187000342201, 20187000342241, 20187000342271, 20187000342291, 20187000342301, 20187000342361, 20187000342371, 20187000342381, 20187000342481, 20187000342491, 20187000342521, 20187000342541, 20187000342561, 20187000342621, 20187000342631, 20187000342641
</t>
  </si>
  <si>
    <t>i. Con el fin de minimizar las condiciones de riesgo en seguridad  se solicito a 53 concesiones viales, la identificacion de condicion, actores indirectos y factores de riesgos que participan en la reincidencia de los sectores criticos  de accidentalidad en carreteras.</t>
  </si>
  <si>
    <r>
      <rPr>
        <b/>
        <sz val="9"/>
        <color theme="1"/>
        <rFont val="Calibri"/>
        <family val="2"/>
        <scheme val="minor"/>
      </rPr>
      <t xml:space="preserve">Puertos: </t>
    </r>
    <r>
      <rPr>
        <sz val="9"/>
        <color theme="1"/>
        <rFont val="Calibri"/>
        <family val="2"/>
        <scheme val="minor"/>
      </rPr>
      <t xml:space="preserve"> 1.Antioquia, 2. Atlántico, 3.Cundinamarca -  Bogotá 4. Bolivar, 5. Boyacá, 6. Caldas, 7. Cesar, 8. Guajira, 9. Guaviare, 10. Huila, 11. Magdalena, 12. San Andres y Providencia; 13. Valle del Cauca.
</t>
    </r>
    <r>
      <rPr>
        <b/>
        <sz val="9"/>
        <color theme="1"/>
        <rFont val="Calibri"/>
        <family val="2"/>
        <scheme val="minor"/>
      </rPr>
      <t xml:space="preserve">Concesiones: 1. </t>
    </r>
    <r>
      <rPr>
        <sz val="9"/>
        <color theme="1"/>
        <rFont val="Calibri"/>
        <family val="2"/>
        <scheme val="minor"/>
      </rPr>
      <t xml:space="preserve">Córdoba, 2. Santander, 3. Cundinamarca, 4. Meta, 5. Valledupar y 6.Cesar
</t>
    </r>
    <r>
      <rPr>
        <b/>
        <sz val="9"/>
        <color theme="1"/>
        <rFont val="Calibri"/>
        <family val="2"/>
        <scheme val="minor"/>
      </rPr>
      <t>Transito: 1.</t>
    </r>
    <r>
      <rPr>
        <sz val="9"/>
        <color theme="1"/>
        <rFont val="Calibri"/>
        <family val="2"/>
        <scheme val="minor"/>
      </rPr>
      <t xml:space="preserve">Antioquía, 2. Arauca, 3. Atlántico, 4. Cundinamarca - Bogotá, D. C., 5. Bolivar, 6. Boyacá, 7. Caqueta 8. Cauca, 9. Cesar, 10. Córdoba, 11. Guaviare, 12. Huila, 13. Guajira, 14. Magdalena, 15. Nariño, 16. Norte de Santander, 17. Putumayo, 18. Quíndio, 19. Risaralda, 20. San Andrés, 21. Santander, 22. Sucre, 23. Tolima y 24. Valle del Cauca.
</t>
    </r>
  </si>
  <si>
    <t>Se realizaron 12 visitas de Inspección de 15 programadas.</t>
  </si>
  <si>
    <t xml:space="preserve">se recibieron 116 PQRs, durante el mes de junio se  tramitaron 86 PQRs, con un promedio de respuesta de 12 por día.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</si>
</sst>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 #,##0.00_);_(&quot;$&quot;\ * \(#,##0.00\);_(&quot;$&quot;\ * &quot;-&quot;??_);_(@_)"/>
    <numFmt numFmtId="43" formatCode="_(* #,##0.00_);_(* \(#,##0.00\);_(* &quot;-&quot;??_);_(@_)"/>
    <numFmt numFmtId="164" formatCode="_-* #,##0_-;\-* #,##0_-;_-* &quot;-&quot;_-;_-@_-"/>
    <numFmt numFmtId="165" formatCode="_-* #,##0.00_-;\-* #,##0.00_-;_-* &quot;-&quot;??_-;_-@_-"/>
    <numFmt numFmtId="166" formatCode="_(&quot;$&quot;\ * #,##0_);_(&quot;$&quot;\ * \(#,##0\);_(&quot;$&quot;\ * &quot;-&quot;??_);_(@_)"/>
    <numFmt numFmtId="167" formatCode="0.0"/>
    <numFmt numFmtId="168" formatCode="0.0%"/>
    <numFmt numFmtId="169" formatCode="_(* #,##0_);_(* \(#,##0\);_(* &quot;-&quot;??_);_(@_)"/>
    <numFmt numFmtId="170" formatCode="_-* #,##0.00_-;\-* #,##0.00_-;_-* &quot;-&quot;_-;_-@_-"/>
    <numFmt numFmtId="171" formatCode="_-* #,##0.0_-;\-* #,##0.0_-;_-* &quot;-&quot;_-;_-@_-"/>
  </numFmts>
  <fonts count="45" x14ac:knownFonts="1">
    <font>
      <sz val="11"/>
      <color theme="1"/>
      <name val="Calibri"/>
      <family val="2"/>
      <scheme val="minor"/>
    </font>
    <font>
      <sz val="10"/>
      <name val="Arial"/>
      <family val="2"/>
    </font>
    <font>
      <sz val="11"/>
      <color theme="1"/>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
      <sz val="9"/>
      <color theme="1"/>
      <name val="Calibri"/>
      <family val="2"/>
    </font>
    <font>
      <b/>
      <sz val="9"/>
      <color indexed="8"/>
      <name val="Calibri"/>
      <family val="2"/>
    </font>
    <font>
      <sz val="9"/>
      <color indexed="8"/>
      <name val="Calibri"/>
      <family val="2"/>
    </font>
    <font>
      <sz val="9"/>
      <color rgb="FFFF0000"/>
      <name val="Calibri"/>
      <family val="2"/>
      <scheme val="minor"/>
    </font>
    <font>
      <sz val="9"/>
      <color rgb="FF000000"/>
      <name val="Calibri"/>
      <family val="2"/>
      <scheme val="minor"/>
    </font>
    <font>
      <b/>
      <sz val="9"/>
      <color theme="1" tint="4.9989318521683403E-2"/>
      <name val="Calibri"/>
      <family val="2"/>
      <scheme val="minor"/>
    </font>
    <font>
      <sz val="9"/>
      <color theme="1" tint="4.9989318521683403E-2"/>
      <name val="Calibri"/>
      <family val="2"/>
      <scheme val="minor"/>
    </font>
    <font>
      <b/>
      <sz val="5"/>
      <color theme="1" tint="4.9989318521683403E-2"/>
      <name val="Calibri"/>
      <family val="2"/>
      <scheme val="minor"/>
    </font>
    <font>
      <b/>
      <sz val="11"/>
      <color theme="1"/>
      <name val="Calibri"/>
      <family val="2"/>
      <scheme val="minor"/>
    </font>
    <font>
      <sz val="11"/>
      <color indexed="8"/>
      <name val="Calibri"/>
      <family val="2"/>
    </font>
    <font>
      <sz val="10"/>
      <color theme="1"/>
      <name val="Arial"/>
      <family val="2"/>
    </font>
    <font>
      <b/>
      <sz val="11"/>
      <color rgb="FF000000"/>
      <name val="Calibri"/>
      <family val="2"/>
    </font>
    <font>
      <sz val="11"/>
      <color rgb="FF000000"/>
      <name val="Calibri"/>
      <family val="2"/>
    </font>
    <font>
      <b/>
      <sz val="18"/>
      <color theme="1"/>
      <name val="Calibri"/>
      <family val="2"/>
      <scheme val="minor"/>
    </font>
    <font>
      <b/>
      <sz val="9"/>
      <color theme="0"/>
      <name val="Calibri"/>
      <family val="2"/>
      <scheme val="minor"/>
    </font>
    <font>
      <b/>
      <sz val="5"/>
      <color theme="1"/>
      <name val="Calibri"/>
      <family val="2"/>
      <scheme val="minor"/>
    </font>
    <font>
      <b/>
      <sz val="5"/>
      <name val="Calibri"/>
      <family val="2"/>
      <scheme val="minor"/>
    </font>
    <font>
      <sz val="8"/>
      <color theme="1"/>
      <name val="Calibri"/>
      <family val="2"/>
      <scheme val="minor"/>
    </font>
    <font>
      <b/>
      <sz val="20"/>
      <color theme="1"/>
      <name val="Calibri"/>
      <family val="2"/>
      <scheme val="minor"/>
    </font>
    <font>
      <b/>
      <sz val="22"/>
      <color theme="1"/>
      <name val="Calibri"/>
      <family val="2"/>
      <scheme val="minor"/>
    </font>
    <font>
      <b/>
      <sz val="36"/>
      <color theme="1"/>
      <name val="Calibri"/>
      <family val="2"/>
      <scheme val="minor"/>
    </font>
    <font>
      <sz val="12"/>
      <color theme="1"/>
      <name val="Calibri"/>
      <family val="2"/>
      <scheme val="minor"/>
    </font>
    <font>
      <sz val="9"/>
      <color theme="0"/>
      <name val="Calibri"/>
      <family val="2"/>
      <scheme val="minor"/>
    </font>
    <font>
      <sz val="8"/>
      <name val="Calibri"/>
      <family val="2"/>
      <scheme val="minor"/>
    </font>
    <font>
      <b/>
      <sz val="8"/>
      <name val="Calibri"/>
      <family val="2"/>
      <scheme val="minor"/>
    </font>
    <font>
      <b/>
      <i/>
      <sz val="8"/>
      <name val="Calibri"/>
      <family val="2"/>
      <scheme val="minor"/>
    </font>
    <font>
      <b/>
      <sz val="9"/>
      <color rgb="FFFF0000"/>
      <name val="Calibri"/>
      <family val="2"/>
      <scheme val="minor"/>
    </font>
    <font>
      <sz val="11"/>
      <color rgb="FFFF0000"/>
      <name val="Calibri"/>
      <family val="2"/>
      <scheme val="minor"/>
    </font>
    <font>
      <sz val="11"/>
      <color rgb="FF000000"/>
      <name val="Arial Narrow"/>
      <family val="2"/>
    </font>
    <font>
      <b/>
      <sz val="10"/>
      <name val="Calibri"/>
      <family val="2"/>
      <scheme val="minor"/>
    </font>
    <font>
      <sz val="10"/>
      <name val="Calibri"/>
      <family val="2"/>
      <scheme val="minor"/>
    </font>
    <font>
      <b/>
      <sz val="10"/>
      <color theme="1"/>
      <name val="Calibri"/>
      <family val="2"/>
      <scheme val="minor"/>
    </font>
    <font>
      <b/>
      <sz val="8"/>
      <color theme="1"/>
      <name val="Calibri"/>
      <family val="2"/>
      <scheme val="minor"/>
    </font>
    <font>
      <u/>
      <sz val="9"/>
      <color theme="1"/>
      <name val="Calibri"/>
      <family val="2"/>
      <scheme val="minor"/>
    </font>
    <font>
      <u/>
      <sz val="9"/>
      <name val="Calibri"/>
      <family val="2"/>
      <scheme val="minor"/>
    </font>
    <font>
      <b/>
      <sz val="11"/>
      <name val="Calibri"/>
      <family val="2"/>
      <scheme val="minor"/>
    </font>
    <font>
      <sz val="9"/>
      <color rgb="FF000000"/>
      <name val="Arial"/>
      <family val="2"/>
    </font>
    <font>
      <b/>
      <sz val="14"/>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0" fontId="16" fillId="0" borderId="0" applyFill="0" applyProtection="0"/>
    <xf numFmtId="4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824">
    <xf numFmtId="0" fontId="0" fillId="0" borderId="0" xfId="0"/>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3" fillId="0" borderId="0" xfId="0" applyFont="1" applyFill="1" applyAlignment="1">
      <alignment horizontal="center" vertical="center"/>
    </xf>
    <xf numFmtId="0" fontId="3" fillId="0" borderId="1" xfId="0" applyFont="1" applyFill="1" applyBorder="1" applyAlignment="1">
      <alignment horizontal="justify" vertical="center"/>
    </xf>
    <xf numFmtId="10" fontId="3" fillId="0" borderId="1"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3" fillId="0" borderId="4" xfId="0" applyFont="1" applyFill="1" applyBorder="1" applyAlignment="1">
      <alignment horizontal="justify" vertical="center" wrapText="1"/>
    </xf>
    <xf numFmtId="1" fontId="4" fillId="0" borderId="1" xfId="0" applyNumberFormat="1" applyFont="1" applyFill="1" applyBorder="1" applyAlignment="1">
      <alignment horizontal="center" vertical="center" wrapText="1"/>
    </xf>
    <xf numFmtId="167"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xf>
    <xf numFmtId="167"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9" fontId="3" fillId="0" borderId="0" xfId="0" applyNumberFormat="1" applyFont="1" applyFill="1" applyAlignment="1">
      <alignment horizontal="justify" vertical="center" wrapText="1"/>
    </xf>
    <xf numFmtId="1" fontId="3" fillId="0" borderId="5" xfId="8" applyNumberFormat="1" applyFont="1" applyFill="1" applyBorder="1" applyAlignment="1" applyProtection="1">
      <alignment horizontal="center" vertical="center" wrapText="1"/>
    </xf>
    <xf numFmtId="9" fontId="3" fillId="0" borderId="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1" fontId="3" fillId="0" borderId="6"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166" fontId="3" fillId="0" borderId="8" xfId="2" applyNumberFormat="1" applyFont="1" applyFill="1" applyBorder="1" applyAlignment="1">
      <alignment horizontal="center" vertical="center" wrapText="1"/>
    </xf>
    <xf numFmtId="167" fontId="3" fillId="0" borderId="5" xfId="0" applyNumberFormat="1" applyFont="1" applyFill="1" applyBorder="1" applyAlignment="1" applyProtection="1">
      <alignment horizontal="center" vertical="center" wrapText="1"/>
    </xf>
    <xf numFmtId="167" fontId="3" fillId="0" borderId="5" xfId="0" applyNumberFormat="1"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8" xfId="2" applyNumberFormat="1" applyFont="1" applyFill="1" applyBorder="1" applyAlignment="1">
      <alignment horizontal="center" vertical="center" wrapText="1"/>
    </xf>
    <xf numFmtId="167" fontId="4" fillId="0" borderId="8" xfId="0" applyNumberFormat="1" applyFont="1" applyFill="1" applyBorder="1" applyAlignment="1">
      <alignment horizontal="center" vertical="center" wrapText="1"/>
    </xf>
    <xf numFmtId="9" fontId="3" fillId="0" borderId="8" xfId="8" applyFont="1" applyFill="1" applyBorder="1" applyAlignment="1">
      <alignment horizontal="center" vertical="center" wrapText="1"/>
    </xf>
    <xf numFmtId="0" fontId="4" fillId="0" borderId="0" xfId="0" applyFont="1" applyFill="1" applyAlignment="1">
      <alignment horizontal="center" vertical="center"/>
    </xf>
    <xf numFmtId="1" fontId="6" fillId="0" borderId="1" xfId="0" applyNumberFormat="1" applyFont="1" applyFill="1" applyBorder="1" applyAlignment="1" applyProtection="1">
      <alignment horizontal="center" vertical="center" wrapText="1"/>
    </xf>
    <xf numFmtId="1" fontId="6" fillId="0" borderId="1" xfId="8"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wrapText="1"/>
    </xf>
    <xf numFmtId="0" fontId="3" fillId="0" borderId="4" xfId="0" applyFont="1" applyFill="1" applyBorder="1" applyAlignment="1">
      <alignment vertical="center" wrapText="1"/>
    </xf>
    <xf numFmtId="0" fontId="3" fillId="0" borderId="1" xfId="8" applyNumberFormat="1" applyFont="1" applyFill="1" applyBorder="1" applyAlignment="1" applyProtection="1">
      <alignment horizontal="center" vertical="center" wrapText="1"/>
    </xf>
    <xf numFmtId="0" fontId="3" fillId="0" borderId="1" xfId="8" applyNumberFormat="1" applyFont="1" applyFill="1" applyBorder="1" applyAlignment="1" applyProtection="1">
      <alignment horizontal="center" vertical="center" wrapText="1"/>
      <protection locked="0"/>
    </xf>
    <xf numFmtId="166" fontId="3" fillId="0" borderId="12" xfId="2" applyNumberFormat="1" applyFont="1" applyFill="1" applyBorder="1" applyAlignment="1">
      <alignment horizontal="center" vertical="center" wrapText="1"/>
    </xf>
    <xf numFmtId="0" fontId="3" fillId="0" borderId="12" xfId="2" applyNumberFormat="1" applyFont="1" applyFill="1" applyBorder="1" applyAlignment="1">
      <alignment horizontal="center" vertical="center" wrapText="1"/>
    </xf>
    <xf numFmtId="9" fontId="3" fillId="0" borderId="12" xfId="0" applyNumberFormat="1" applyFont="1" applyFill="1" applyBorder="1" applyAlignment="1">
      <alignment horizontal="center" vertical="center" wrapText="1"/>
    </xf>
    <xf numFmtId="0" fontId="3" fillId="2" borderId="0" xfId="0" applyFont="1" applyFill="1" applyAlignment="1">
      <alignment horizontal="left" vertical="center"/>
    </xf>
    <xf numFmtId="10" fontId="3" fillId="0" borderId="0" xfId="0" applyNumberFormat="1" applyFont="1" applyFill="1" applyAlignment="1">
      <alignment horizontal="center" vertical="center"/>
    </xf>
    <xf numFmtId="10" fontId="3" fillId="0" borderId="1" xfId="0" applyNumberFormat="1" applyFont="1" applyFill="1" applyBorder="1" applyAlignment="1">
      <alignment horizontal="justify" vertical="center"/>
    </xf>
    <xf numFmtId="0" fontId="3" fillId="0" borderId="0" xfId="0" applyFont="1" applyFill="1" applyAlignment="1">
      <alignment vertical="center"/>
    </xf>
    <xf numFmtId="0" fontId="4" fillId="0" borderId="0" xfId="0" applyFont="1" applyFill="1" applyAlignment="1">
      <alignment horizontal="left" vertical="center"/>
    </xf>
    <xf numFmtId="9" fontId="4" fillId="0" borderId="0" xfId="0" applyNumberFormat="1" applyFont="1" applyFill="1" applyAlignment="1">
      <alignment horizontal="center" vertical="center"/>
    </xf>
    <xf numFmtId="9" fontId="4" fillId="0" borderId="0" xfId="8" applyFont="1" applyFill="1" applyAlignment="1">
      <alignment horizontal="center" vertical="center"/>
    </xf>
    <xf numFmtId="9" fontId="3" fillId="5" borderId="8" xfId="0" applyNumberFormat="1" applyFont="1" applyFill="1" applyBorder="1" applyAlignment="1">
      <alignment horizontal="center" vertical="center" wrapText="1"/>
    </xf>
    <xf numFmtId="0" fontId="4" fillId="5" borderId="8" xfId="8" applyNumberFormat="1" applyFont="1" applyFill="1" applyBorder="1" applyAlignment="1">
      <alignment horizontal="center" vertical="center" wrapText="1"/>
    </xf>
    <xf numFmtId="10" fontId="3" fillId="5" borderId="8" xfId="8"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justify" vertical="center"/>
    </xf>
    <xf numFmtId="166" fontId="3" fillId="5" borderId="8" xfId="2" applyNumberFormat="1" applyFont="1" applyFill="1" applyBorder="1" applyAlignment="1">
      <alignment horizontal="center" vertical="center" wrapText="1"/>
    </xf>
    <xf numFmtId="9" fontId="3" fillId="5" borderId="8"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5" borderId="2" xfId="0" applyFont="1" applyFill="1" applyBorder="1" applyAlignment="1">
      <alignment vertical="center" wrapText="1"/>
    </xf>
    <xf numFmtId="0" fontId="4" fillId="5" borderId="8" xfId="0" applyNumberFormat="1" applyFont="1" applyFill="1" applyBorder="1" applyAlignment="1">
      <alignment horizontal="center" vertical="center" wrapText="1"/>
    </xf>
    <xf numFmtId="0" fontId="3" fillId="5" borderId="8" xfId="0" applyFont="1" applyFill="1" applyBorder="1" applyAlignment="1">
      <alignment horizontal="justify" vertical="center" wrapText="1"/>
    </xf>
    <xf numFmtId="0" fontId="11" fillId="5" borderId="8" xfId="0" applyFont="1" applyFill="1" applyBorder="1" applyAlignment="1">
      <alignment vertical="center" wrapText="1"/>
    </xf>
    <xf numFmtId="9" fontId="3" fillId="5" borderId="8" xfId="0" applyNumberFormat="1" applyFont="1" applyFill="1" applyBorder="1" applyAlignment="1">
      <alignment horizontal="justify" vertical="center" wrapText="1"/>
    </xf>
    <xf numFmtId="168" fontId="4" fillId="0" borderId="4" xfId="0" applyNumberFormat="1" applyFont="1" applyFill="1" applyBorder="1" applyAlignment="1">
      <alignment horizontal="center" vertical="center" wrapText="1"/>
    </xf>
    <xf numFmtId="10" fontId="3" fillId="0" borderId="4" xfId="8" applyNumberFormat="1" applyFont="1" applyFill="1" applyBorder="1" applyAlignment="1">
      <alignment horizontal="center" vertical="center" wrapText="1"/>
    </xf>
    <xf numFmtId="166" fontId="3" fillId="5" borderId="2" xfId="2"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3" fillId="0" borderId="4" xfId="0" applyFont="1" applyFill="1" applyBorder="1" applyAlignment="1">
      <alignment horizontal="justify" vertical="center"/>
    </xf>
    <xf numFmtId="9" fontId="3" fillId="0" borderId="4" xfId="1" applyNumberFormat="1" applyFont="1" applyFill="1" applyBorder="1" applyAlignment="1">
      <alignment horizontal="center" vertical="center" wrapText="1"/>
    </xf>
    <xf numFmtId="166" fontId="3" fillId="0" borderId="4" xfId="2" applyNumberFormat="1" applyFont="1" applyFill="1" applyBorder="1" applyAlignment="1">
      <alignment vertical="center" wrapText="1"/>
    </xf>
    <xf numFmtId="169" fontId="3" fillId="5" borderId="8" xfId="1" applyNumberFormat="1" applyFont="1" applyFill="1" applyBorder="1" applyAlignment="1">
      <alignment vertical="center" wrapText="1"/>
    </xf>
    <xf numFmtId="9" fontId="3" fillId="0" borderId="0" xfId="0" applyNumberFormat="1" applyFont="1" applyFill="1" applyAlignment="1">
      <alignment horizontal="left" vertical="center"/>
    </xf>
    <xf numFmtId="0" fontId="3" fillId="0" borderId="0" xfId="0" applyNumberFormat="1" applyFont="1" applyFill="1" applyAlignment="1">
      <alignment horizontal="left" vertical="center"/>
    </xf>
    <xf numFmtId="0" fontId="4" fillId="0" borderId="0" xfId="0" applyNumberFormat="1" applyFont="1" applyFill="1" applyAlignment="1">
      <alignment horizontal="left" vertical="center"/>
    </xf>
    <xf numFmtId="0" fontId="3" fillId="0" borderId="10" xfId="0" applyFont="1" applyFill="1" applyBorder="1" applyAlignment="1">
      <alignment horizontal="center" vertical="center" wrapText="1"/>
    </xf>
    <xf numFmtId="10" fontId="3" fillId="0" borderId="14" xfId="0" applyNumberFormat="1" applyFont="1" applyFill="1" applyBorder="1" applyAlignment="1">
      <alignment horizontal="justify" vertical="center"/>
    </xf>
    <xf numFmtId="0" fontId="3" fillId="2" borderId="15" xfId="0" applyFont="1" applyFill="1" applyBorder="1" applyAlignment="1">
      <alignment horizontal="justify" vertical="center"/>
    </xf>
    <xf numFmtId="0" fontId="13" fillId="0" borderId="0" xfId="0" applyFont="1" applyFill="1" applyAlignment="1">
      <alignment horizontal="center" vertical="center" wrapText="1"/>
    </xf>
    <xf numFmtId="0" fontId="13" fillId="0" borderId="0" xfId="0" applyFont="1" applyFill="1" applyAlignment="1">
      <alignment horizontal="left" vertical="center"/>
    </xf>
    <xf numFmtId="0" fontId="3" fillId="5" borderId="1" xfId="0" applyFont="1" applyFill="1" applyBorder="1" applyAlignment="1">
      <alignment horizontal="justify" vertical="center"/>
    </xf>
    <xf numFmtId="0" fontId="3" fillId="0" borderId="0" xfId="0" applyNumberFormat="1" applyFont="1" applyFill="1" applyAlignment="1">
      <alignment horizontal="right" vertical="center" wrapText="1"/>
    </xf>
    <xf numFmtId="0" fontId="4" fillId="0" borderId="0" xfId="0" applyNumberFormat="1" applyFont="1" applyFill="1" applyAlignment="1">
      <alignment horizontal="right" vertical="center" wrapText="1"/>
    </xf>
    <xf numFmtId="0" fontId="4" fillId="0" borderId="0" xfId="0" applyFont="1" applyFill="1" applyAlignment="1">
      <alignment horizontal="right" vertical="center"/>
    </xf>
    <xf numFmtId="1" fontId="6" fillId="0" borderId="1" xfId="0"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right" vertical="center" wrapText="1"/>
      <protection locked="0"/>
    </xf>
    <xf numFmtId="168" fontId="3" fillId="0" borderId="1" xfId="8" applyNumberFormat="1" applyFont="1" applyFill="1" applyBorder="1" applyAlignment="1" applyProtection="1">
      <alignment horizontal="right" vertical="center" wrapText="1"/>
    </xf>
    <xf numFmtId="1" fontId="6" fillId="0" borderId="1" xfId="8" applyNumberFormat="1" applyFont="1" applyFill="1" applyBorder="1" applyAlignment="1" applyProtection="1">
      <alignment horizontal="right" vertical="center" wrapText="1"/>
    </xf>
    <xf numFmtId="1" fontId="3" fillId="0" borderId="1" xfId="8" applyNumberFormat="1" applyFont="1" applyFill="1" applyBorder="1" applyAlignment="1" applyProtection="1">
      <alignment horizontal="right" vertical="center" wrapText="1"/>
    </xf>
    <xf numFmtId="0" fontId="3" fillId="0" borderId="1" xfId="8" applyNumberFormat="1" applyFont="1" applyFill="1" applyBorder="1" applyAlignment="1" applyProtection="1">
      <alignment horizontal="right" vertical="center" wrapText="1"/>
    </xf>
    <xf numFmtId="0" fontId="3" fillId="0" borderId="1" xfId="8" applyNumberFormat="1" applyFont="1" applyFill="1" applyBorder="1" applyAlignment="1" applyProtection="1">
      <alignment horizontal="right" vertical="center" wrapText="1"/>
      <protection locked="0"/>
    </xf>
    <xf numFmtId="167" fontId="3" fillId="0" borderId="1" xfId="0" applyNumberFormat="1" applyFont="1" applyFill="1" applyBorder="1" applyAlignment="1" applyProtection="1">
      <alignment horizontal="right" vertical="center" wrapText="1"/>
    </xf>
    <xf numFmtId="167" fontId="3" fillId="0" borderId="1" xfId="0" applyNumberFormat="1" applyFont="1" applyFill="1" applyBorder="1" applyAlignment="1" applyProtection="1">
      <alignment horizontal="right" vertical="center" wrapText="1"/>
      <protection locked="0"/>
    </xf>
    <xf numFmtId="167" fontId="4" fillId="0" borderId="1" xfId="0" applyNumberFormat="1" applyFont="1" applyFill="1" applyBorder="1" applyAlignment="1">
      <alignment horizontal="right" vertical="center" wrapText="1"/>
    </xf>
    <xf numFmtId="1" fontId="10" fillId="0" borderId="1" xfId="8" applyNumberFormat="1" applyFont="1" applyFill="1" applyBorder="1" applyAlignment="1" applyProtection="1">
      <alignment horizontal="right" vertical="center" wrapText="1"/>
    </xf>
    <xf numFmtId="1" fontId="10" fillId="0" borderId="1" xfId="8" applyNumberFormat="1" applyFont="1" applyFill="1" applyBorder="1" applyAlignment="1" applyProtection="1">
      <alignment horizontal="right" vertical="center" wrapText="1"/>
      <protection locked="0"/>
    </xf>
    <xf numFmtId="9" fontId="3" fillId="0" borderId="1" xfId="8" applyNumberFormat="1" applyFont="1" applyFill="1" applyBorder="1" applyAlignment="1" applyProtection="1">
      <alignment horizontal="right" vertical="center" wrapText="1"/>
    </xf>
    <xf numFmtId="0" fontId="10" fillId="0" borderId="0" xfId="0" applyFont="1" applyFill="1" applyAlignment="1">
      <alignment horizontal="left" vertical="center"/>
    </xf>
    <xf numFmtId="9" fontId="3" fillId="0" borderId="1" xfId="0" applyNumberFormat="1" applyFont="1" applyFill="1" applyBorder="1" applyAlignment="1">
      <alignment horizontal="justify" vertical="center" wrapText="1"/>
    </xf>
    <xf numFmtId="0" fontId="3" fillId="0" borderId="1" xfId="0" applyNumberFormat="1" applyFont="1" applyFill="1" applyBorder="1" applyAlignment="1" applyProtection="1">
      <alignment horizontal="right" vertical="center" wrapText="1"/>
    </xf>
    <xf numFmtId="10" fontId="3" fillId="0" borderId="1" xfId="0" applyNumberFormat="1" applyFont="1" applyFill="1" applyBorder="1" applyAlignment="1" applyProtection="1">
      <alignment horizontal="right" vertical="center" wrapText="1"/>
    </xf>
    <xf numFmtId="0" fontId="3" fillId="0" borderId="1" xfId="0" applyNumberFormat="1" applyFont="1" applyFill="1" applyBorder="1" applyAlignment="1" applyProtection="1">
      <alignment horizontal="right" vertical="center" wrapText="1"/>
      <protection locked="0"/>
    </xf>
    <xf numFmtId="168" fontId="4" fillId="0" borderId="1" xfId="0" applyNumberFormat="1" applyFont="1" applyFill="1" applyBorder="1" applyAlignment="1">
      <alignment horizontal="right" vertical="center" wrapText="1"/>
    </xf>
    <xf numFmtId="1" fontId="6" fillId="0" borderId="1" xfId="0" applyNumberFormat="1" applyFont="1" applyFill="1" applyBorder="1" applyAlignment="1" applyProtection="1">
      <alignment horizontal="right" vertical="center" wrapText="1"/>
      <protection locked="0"/>
    </xf>
    <xf numFmtId="168" fontId="6" fillId="0" borderId="1" xfId="8" applyNumberFormat="1" applyFont="1" applyFill="1" applyBorder="1" applyAlignment="1" applyProtection="1">
      <alignment horizontal="right" vertical="center" wrapText="1"/>
    </xf>
    <xf numFmtId="0" fontId="5"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6" fillId="0" borderId="1" xfId="8" applyFont="1" applyFill="1" applyBorder="1" applyAlignment="1" applyProtection="1">
      <alignment horizontal="center" vertical="center" wrapText="1"/>
    </xf>
    <xf numFmtId="9" fontId="3" fillId="0" borderId="1" xfId="8" applyFont="1" applyFill="1" applyBorder="1" applyAlignment="1" applyProtection="1">
      <alignment horizontal="right" vertical="center" wrapText="1"/>
    </xf>
    <xf numFmtId="9" fontId="6" fillId="0" borderId="1" xfId="0" applyNumberFormat="1" applyFont="1" applyFill="1" applyBorder="1" applyAlignment="1">
      <alignment horizontal="center" vertical="center"/>
    </xf>
    <xf numFmtId="9" fontId="0" fillId="0" borderId="0" xfId="0" applyNumberFormat="1"/>
    <xf numFmtId="1" fontId="0" fillId="0" borderId="0" xfId="0" applyNumberFormat="1"/>
    <xf numFmtId="9" fontId="0" fillId="0" borderId="0" xfId="8" applyFont="1"/>
    <xf numFmtId="1" fontId="0" fillId="0" borderId="0" xfId="0" applyNumberFormat="1" applyFill="1"/>
    <xf numFmtId="0" fontId="15" fillId="0" borderId="0" xfId="0" applyFont="1"/>
    <xf numFmtId="164" fontId="0" fillId="0" borderId="0" xfId="0" applyNumberFormat="1"/>
    <xf numFmtId="9" fontId="3" fillId="0" borderId="1" xfId="8" applyFont="1" applyFill="1" applyBorder="1" applyAlignment="1">
      <alignment horizontal="right" vertical="center" wrapText="1"/>
    </xf>
    <xf numFmtId="9" fontId="4" fillId="0" borderId="1" xfId="8" applyFont="1" applyFill="1" applyBorder="1" applyAlignment="1">
      <alignment horizontal="right" vertical="center" wrapText="1"/>
    </xf>
    <xf numFmtId="9" fontId="6" fillId="0" borderId="1" xfId="0" applyNumberFormat="1" applyFont="1" applyFill="1" applyBorder="1" applyAlignment="1" applyProtection="1">
      <alignment horizontal="right" vertical="center" wrapText="1"/>
    </xf>
    <xf numFmtId="168" fontId="6" fillId="0" borderId="1" xfId="0" applyNumberFormat="1" applyFont="1" applyFill="1" applyBorder="1" applyAlignment="1" applyProtection="1">
      <alignment horizontal="right" vertical="center" wrapText="1"/>
    </xf>
    <xf numFmtId="168" fontId="6" fillId="0" borderId="1" xfId="0" applyNumberFormat="1" applyFont="1" applyFill="1" applyBorder="1" applyAlignment="1" applyProtection="1">
      <alignment horizontal="right" vertical="center" wrapText="1"/>
      <protection locked="0"/>
    </xf>
    <xf numFmtId="168" fontId="5" fillId="0" borderId="1" xfId="0" applyNumberFormat="1" applyFont="1" applyFill="1" applyBorder="1" applyAlignment="1">
      <alignment horizontal="right" vertical="center" wrapText="1"/>
    </xf>
    <xf numFmtId="0" fontId="6" fillId="0" borderId="0" xfId="0" applyFont="1" applyFill="1" applyAlignment="1">
      <alignment horizontal="left" vertical="center"/>
    </xf>
    <xf numFmtId="9" fontId="6" fillId="0" borderId="1" xfId="8" applyFont="1" applyFill="1" applyBorder="1" applyAlignment="1">
      <alignment horizontal="right" vertical="center" wrapText="1"/>
    </xf>
    <xf numFmtId="9" fontId="6" fillId="0" borderId="1" xfId="8" applyFont="1" applyFill="1" applyBorder="1" applyAlignment="1" applyProtection="1">
      <alignment horizontal="right" vertical="center" wrapText="1"/>
    </xf>
    <xf numFmtId="10" fontId="0" fillId="0" borderId="0" xfId="0" applyNumberFormat="1"/>
    <xf numFmtId="1" fontId="10" fillId="0" borderId="1" xfId="0" applyNumberFormat="1" applyFont="1" applyFill="1" applyBorder="1" applyAlignment="1" applyProtection="1">
      <alignment horizontal="center" vertical="center" wrapText="1"/>
    </xf>
    <xf numFmtId="0" fontId="4" fillId="0" borderId="0" xfId="0" applyFont="1" applyFill="1" applyBorder="1" applyAlignment="1">
      <alignment horizontal="right" vertical="center"/>
    </xf>
    <xf numFmtId="0" fontId="5" fillId="0" borderId="12"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4" xfId="0" applyFont="1" applyFill="1" applyBorder="1" applyAlignment="1">
      <alignment horizontal="right" vertical="center" wrapText="1"/>
    </xf>
    <xf numFmtId="0" fontId="12" fillId="0" borderId="17" xfId="0" applyFont="1" applyFill="1" applyBorder="1" applyAlignment="1">
      <alignment horizontal="right" vertical="center" wrapText="1"/>
    </xf>
    <xf numFmtId="0" fontId="12" fillId="0" borderId="18"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10" fontId="3" fillId="0" borderId="21" xfId="0" applyNumberFormat="1" applyFont="1" applyFill="1" applyBorder="1" applyAlignment="1">
      <alignment horizontal="justify" vertical="center"/>
    </xf>
    <xf numFmtId="168" fontId="3" fillId="0" borderId="22" xfId="0" applyNumberFormat="1" applyFont="1" applyFill="1" applyBorder="1" applyAlignment="1">
      <alignment horizontal="justify" vertical="center"/>
    </xf>
    <xf numFmtId="0" fontId="3" fillId="3" borderId="23" xfId="0" applyFont="1" applyFill="1" applyBorder="1" applyAlignment="1">
      <alignment horizontal="justify" vertical="center"/>
    </xf>
    <xf numFmtId="9" fontId="6" fillId="0" borderId="1"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3" fillId="5" borderId="1" xfId="0"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5" fillId="0" borderId="17" xfId="0" applyFont="1" applyFill="1" applyBorder="1" applyAlignment="1">
      <alignment horizontal="center" vertical="center" wrapText="1"/>
    </xf>
    <xf numFmtId="10" fontId="3" fillId="0" borderId="29" xfId="8" applyNumberFormat="1" applyFont="1" applyFill="1" applyBorder="1" applyAlignment="1">
      <alignment horizontal="justify" vertical="center"/>
    </xf>
    <xf numFmtId="9" fontId="3" fillId="0" borderId="6" xfId="0" applyNumberFormat="1" applyFont="1" applyFill="1" applyBorder="1" applyAlignment="1">
      <alignment horizontal="justify" vertical="center"/>
    </xf>
    <xf numFmtId="0" fontId="3" fillId="4" borderId="30" xfId="0" applyFont="1" applyFill="1" applyBorder="1" applyAlignment="1">
      <alignment horizontal="justify" vertical="center"/>
    </xf>
    <xf numFmtId="0" fontId="21" fillId="0" borderId="0" xfId="0" applyNumberFormat="1" applyFont="1" applyFill="1" applyAlignment="1">
      <alignment horizontal="center" vertical="center" wrapText="1"/>
    </xf>
    <xf numFmtId="0" fontId="4" fillId="0" borderId="22" xfId="0" applyFont="1" applyFill="1" applyBorder="1" applyAlignment="1">
      <alignment horizontal="right" vertical="center" wrapText="1"/>
    </xf>
    <xf numFmtId="0" fontId="4" fillId="0" borderId="17" xfId="0" applyFont="1" applyFill="1" applyBorder="1" applyAlignment="1">
      <alignment horizontal="right" vertical="center" wrapText="1"/>
    </xf>
    <xf numFmtId="0" fontId="12" fillId="0" borderId="5" xfId="0" applyFont="1" applyFill="1" applyBorder="1" applyAlignment="1">
      <alignment horizontal="right" vertical="center" wrapText="1"/>
    </xf>
    <xf numFmtId="168" fontId="6" fillId="0" borderId="6" xfId="8" applyNumberFormat="1" applyFont="1" applyFill="1" applyBorder="1" applyAlignment="1" applyProtection="1">
      <alignment horizontal="right" vertical="center" wrapText="1"/>
    </xf>
    <xf numFmtId="1" fontId="3" fillId="0" borderId="8" xfId="0" applyNumberFormat="1" applyFont="1" applyFill="1" applyBorder="1" applyAlignment="1" applyProtection="1">
      <alignment horizontal="right" vertical="center" wrapText="1"/>
    </xf>
    <xf numFmtId="0" fontId="4" fillId="0" borderId="8" xfId="0" applyNumberFormat="1" applyFont="1" applyFill="1" applyBorder="1" applyAlignment="1">
      <alignment horizontal="right" vertical="center" wrapText="1"/>
    </xf>
    <xf numFmtId="1" fontId="3" fillId="0" borderId="5" xfId="8" applyNumberFormat="1" applyFont="1" applyFill="1" applyBorder="1" applyAlignment="1" applyProtection="1">
      <alignment horizontal="right" vertical="center" wrapText="1"/>
    </xf>
    <xf numFmtId="1" fontId="3" fillId="0" borderId="2" xfId="8" applyNumberFormat="1" applyFont="1" applyFill="1" applyBorder="1" applyAlignment="1" applyProtection="1">
      <alignment horizontal="right" vertical="center" wrapText="1"/>
    </xf>
    <xf numFmtId="0" fontId="3" fillId="0" borderId="2" xfId="8" applyNumberFormat="1" applyFont="1" applyFill="1" applyBorder="1" applyAlignment="1" applyProtection="1">
      <alignment horizontal="right" vertical="center" wrapText="1"/>
    </xf>
    <xf numFmtId="1" fontId="3" fillId="0" borderId="2" xfId="0" applyNumberFormat="1" applyFont="1" applyFill="1" applyBorder="1" applyAlignment="1" applyProtection="1">
      <alignment horizontal="right" vertical="center" wrapText="1"/>
    </xf>
    <xf numFmtId="1" fontId="3" fillId="0" borderId="2" xfId="0" applyNumberFormat="1" applyFont="1" applyFill="1" applyBorder="1" applyAlignment="1" applyProtection="1">
      <alignment horizontal="right" vertical="center" wrapText="1"/>
      <protection locked="0"/>
    </xf>
    <xf numFmtId="1" fontId="3" fillId="0" borderId="5" xfId="8" applyNumberFormat="1" applyFont="1" applyFill="1" applyBorder="1" applyAlignment="1" applyProtection="1">
      <alignment horizontal="right" vertical="center" wrapText="1"/>
      <protection locked="0"/>
    </xf>
    <xf numFmtId="168" fontId="3" fillId="0" borderId="2" xfId="8" applyNumberFormat="1" applyFont="1" applyFill="1" applyBorder="1" applyAlignment="1" applyProtection="1">
      <alignment horizontal="right" vertical="center" wrapText="1"/>
    </xf>
    <xf numFmtId="1" fontId="3" fillId="0" borderId="6" xfId="0" applyNumberFormat="1" applyFont="1" applyFill="1" applyBorder="1" applyAlignment="1" applyProtection="1">
      <alignment horizontal="right" vertical="center" wrapText="1"/>
    </xf>
    <xf numFmtId="1" fontId="6" fillId="0" borderId="6" xfId="0" applyNumberFormat="1" applyFont="1" applyFill="1" applyBorder="1" applyAlignment="1" applyProtection="1">
      <alignment horizontal="right" vertical="center" wrapText="1"/>
    </xf>
    <xf numFmtId="1" fontId="6" fillId="0" borderId="6" xfId="0" applyNumberFormat="1" applyFont="1" applyFill="1" applyBorder="1" applyAlignment="1" applyProtection="1">
      <alignment horizontal="right" vertical="center" wrapText="1"/>
      <protection locked="0"/>
    </xf>
    <xf numFmtId="0" fontId="6" fillId="5" borderId="1" xfId="0" applyFont="1" applyFill="1" applyBorder="1" applyAlignment="1">
      <alignment horizontal="justify" vertical="center" wrapText="1"/>
    </xf>
    <xf numFmtId="1" fontId="3" fillId="0" borderId="8" xfId="8" applyNumberFormat="1" applyFont="1" applyFill="1" applyBorder="1" applyAlignment="1" applyProtection="1">
      <alignment horizontal="right" vertical="center" wrapText="1"/>
    </xf>
    <xf numFmtId="0" fontId="4" fillId="5" borderId="8" xfId="8" applyNumberFormat="1" applyFont="1" applyFill="1" applyBorder="1" applyAlignment="1">
      <alignment horizontal="right" vertical="center" wrapText="1"/>
    </xf>
    <xf numFmtId="1" fontId="3" fillId="0" borderId="6" xfId="0" applyNumberFormat="1" applyFont="1" applyFill="1" applyBorder="1" applyAlignment="1" applyProtection="1">
      <alignment horizontal="right" vertical="center" wrapText="1"/>
      <protection locked="0"/>
    </xf>
    <xf numFmtId="0" fontId="3" fillId="5" borderId="31" xfId="0" applyFont="1" applyFill="1" applyBorder="1" applyAlignment="1">
      <alignment horizontal="center" vertical="center" wrapText="1"/>
    </xf>
    <xf numFmtId="1" fontId="3" fillId="5" borderId="31" xfId="0" applyNumberFormat="1" applyFont="1" applyFill="1" applyBorder="1" applyAlignment="1">
      <alignment horizontal="center" vertical="center" wrapText="1"/>
    </xf>
    <xf numFmtId="9" fontId="3" fillId="5" borderId="31" xfId="0" applyNumberFormat="1" applyFont="1" applyFill="1" applyBorder="1" applyAlignment="1">
      <alignment horizontal="center" vertical="center" wrapText="1"/>
    </xf>
    <xf numFmtId="9" fontId="3" fillId="0" borderId="31"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10" fontId="3" fillId="5" borderId="32" xfId="0" applyNumberFormat="1" applyFont="1" applyFill="1" applyBorder="1" applyAlignment="1">
      <alignment horizontal="center" vertical="center" wrapText="1"/>
    </xf>
    <xf numFmtId="1" fontId="3" fillId="0" borderId="32" xfId="8" applyNumberFormat="1" applyFont="1" applyFill="1" applyBorder="1" applyAlignment="1" applyProtection="1">
      <alignment horizontal="right" vertical="center" wrapText="1"/>
    </xf>
    <xf numFmtId="0" fontId="4" fillId="5" borderId="32" xfId="8" applyNumberFormat="1" applyFont="1" applyFill="1" applyBorder="1" applyAlignment="1">
      <alignment horizontal="right" vertical="center" wrapText="1"/>
    </xf>
    <xf numFmtId="0" fontId="4" fillId="5" borderId="32" xfId="8" applyNumberFormat="1" applyFont="1" applyFill="1" applyBorder="1" applyAlignment="1">
      <alignment horizontal="center" vertical="center" wrapText="1"/>
    </xf>
    <xf numFmtId="1" fontId="6" fillId="0" borderId="5" xfId="0" applyNumberFormat="1" applyFont="1" applyFill="1" applyBorder="1" applyAlignment="1" applyProtection="1">
      <alignment horizontal="center" vertical="center" wrapText="1"/>
    </xf>
    <xf numFmtId="1" fontId="6" fillId="0" borderId="5" xfId="0" applyNumberFormat="1" applyFont="1" applyFill="1" applyBorder="1" applyAlignment="1" applyProtection="1">
      <alignment horizontal="center" vertical="center" wrapText="1"/>
      <protection locked="0"/>
    </xf>
    <xf numFmtId="1" fontId="6" fillId="0" borderId="5" xfId="0" applyNumberFormat="1" applyFont="1" applyFill="1" applyBorder="1" applyAlignment="1" applyProtection="1">
      <alignment horizontal="right" vertical="center" wrapText="1"/>
    </xf>
    <xf numFmtId="1" fontId="6" fillId="0" borderId="5" xfId="0" applyNumberFormat="1" applyFont="1" applyFill="1" applyBorder="1" applyAlignment="1" applyProtection="1">
      <alignment horizontal="right" vertical="center" wrapText="1"/>
      <protection locked="0"/>
    </xf>
    <xf numFmtId="1" fontId="10" fillId="0" borderId="5" xfId="0" applyNumberFormat="1" applyFont="1" applyFill="1" applyBorder="1" applyAlignment="1" applyProtection="1">
      <alignment horizontal="center" vertical="center" wrapText="1"/>
      <protection locked="0"/>
    </xf>
    <xf numFmtId="10" fontId="3" fillId="0" borderId="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1" fontId="3" fillId="0" borderId="0" xfId="0" applyNumberFormat="1" applyFont="1" applyFill="1" applyBorder="1" applyAlignment="1" applyProtection="1">
      <alignment horizontal="right" vertical="center" wrapText="1"/>
    </xf>
    <xf numFmtId="1" fontId="3" fillId="0" borderId="0" xfId="0" applyNumberFormat="1" applyFont="1" applyFill="1" applyBorder="1" applyAlignment="1" applyProtection="1">
      <alignment horizontal="right" vertical="center" wrapText="1"/>
      <protection locked="0"/>
    </xf>
    <xf numFmtId="1" fontId="4" fillId="0" borderId="0" xfId="0" applyNumberFormat="1" applyFont="1" applyFill="1" applyBorder="1" applyAlignment="1">
      <alignment horizontal="right" vertical="center" wrapText="1"/>
    </xf>
    <xf numFmtId="1" fontId="4" fillId="0" borderId="0" xfId="0" applyNumberFormat="1" applyFont="1" applyFill="1" applyBorder="1" applyAlignment="1">
      <alignment horizontal="center" vertical="center" wrapText="1"/>
    </xf>
    <xf numFmtId="1" fontId="3" fillId="0" borderId="4" xfId="0" applyNumberFormat="1" applyFont="1" applyFill="1" applyBorder="1" applyAlignment="1" applyProtection="1">
      <alignment horizontal="right" vertical="center" wrapText="1"/>
    </xf>
    <xf numFmtId="9" fontId="3" fillId="0" borderId="4" xfId="8" applyNumberFormat="1" applyFont="1" applyFill="1" applyBorder="1" applyAlignment="1" applyProtection="1">
      <alignment horizontal="center" vertical="center" wrapText="1"/>
    </xf>
    <xf numFmtId="1" fontId="3" fillId="0" borderId="4" xfId="0" applyNumberFormat="1" applyFont="1" applyFill="1" applyBorder="1" applyAlignment="1">
      <alignment horizontal="right" vertical="center" wrapText="1"/>
    </xf>
    <xf numFmtId="9" fontId="4" fillId="0" borderId="12" xfId="2" applyNumberFormat="1" applyFont="1" applyFill="1" applyBorder="1" applyAlignment="1">
      <alignment horizontal="right" vertical="center" wrapText="1"/>
    </xf>
    <xf numFmtId="9" fontId="6" fillId="0" borderId="6" xfId="8" applyFont="1" applyFill="1" applyBorder="1" applyAlignment="1" applyProtection="1">
      <alignment horizontal="center" vertical="center" wrapText="1"/>
    </xf>
    <xf numFmtId="1" fontId="3" fillId="0" borderId="8" xfId="8" applyNumberFormat="1" applyFont="1" applyFill="1" applyBorder="1" applyAlignment="1" applyProtection="1">
      <alignment horizontal="right" vertical="center" wrapText="1"/>
      <protection locked="0"/>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0" xfId="0" applyFont="1" applyFill="1" applyBorder="1" applyAlignment="1">
      <alignment horizontal="right" vertical="center"/>
    </xf>
    <xf numFmtId="9" fontId="0" fillId="0" borderId="0" xfId="8" applyFont="1" applyFill="1" applyBorder="1"/>
    <xf numFmtId="0" fontId="4" fillId="0" borderId="1" xfId="0" applyFont="1" applyFill="1" applyBorder="1" applyAlignment="1">
      <alignment horizontal="right" vertical="center" wrapText="1"/>
    </xf>
    <xf numFmtId="0" fontId="3" fillId="0" borderId="6" xfId="0" applyFont="1" applyFill="1" applyBorder="1" applyAlignment="1">
      <alignment vertical="center" wrapText="1"/>
    </xf>
    <xf numFmtId="0" fontId="3" fillId="0" borderId="6" xfId="2" applyNumberFormat="1" applyFont="1" applyFill="1" applyBorder="1" applyAlignment="1">
      <alignment horizontal="center" vertical="center" wrapText="1"/>
    </xf>
    <xf numFmtId="0" fontId="3" fillId="0" borderId="6" xfId="0" applyNumberFormat="1" applyFont="1" applyFill="1" applyBorder="1" applyAlignment="1" applyProtection="1">
      <alignment horizontal="right" vertical="center" wrapText="1"/>
    </xf>
    <xf numFmtId="0" fontId="3" fillId="0" borderId="6" xfId="0" applyNumberFormat="1" applyFont="1" applyFill="1" applyBorder="1" applyAlignment="1" applyProtection="1">
      <alignment horizontal="right" vertical="center" wrapText="1"/>
      <protection locked="0"/>
    </xf>
    <xf numFmtId="1" fontId="4" fillId="0" borderId="6" xfId="0" applyNumberFormat="1" applyFont="1" applyFill="1" applyBorder="1" applyAlignment="1">
      <alignment horizontal="right" vertical="center" wrapText="1"/>
    </xf>
    <xf numFmtId="164" fontId="6" fillId="0" borderId="6" xfId="9" applyFont="1" applyFill="1" applyBorder="1" applyAlignment="1" applyProtection="1">
      <alignment horizontal="center" vertical="center" wrapText="1"/>
    </xf>
    <xf numFmtId="0" fontId="3" fillId="0" borderId="8"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horizontal="right" vertical="center" wrapText="1"/>
      <protection locked="0"/>
    </xf>
    <xf numFmtId="0" fontId="4" fillId="5" borderId="8" xfId="0" applyNumberFormat="1" applyFont="1" applyFill="1" applyBorder="1" applyAlignment="1">
      <alignment horizontal="right" vertical="center" wrapTex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9" fontId="15" fillId="0" borderId="0" xfId="8" applyFont="1" applyFill="1" applyBorder="1"/>
    <xf numFmtId="0" fontId="3" fillId="0" borderId="8" xfId="8" applyNumberFormat="1" applyFont="1" applyFill="1" applyBorder="1" applyAlignment="1" applyProtection="1">
      <alignment horizontal="right" vertical="center" wrapText="1"/>
    </xf>
    <xf numFmtId="0" fontId="3" fillId="0" borderId="8" xfId="8" applyNumberFormat="1" applyFont="1" applyFill="1" applyBorder="1" applyAlignment="1" applyProtection="1">
      <alignment horizontal="right" vertical="center" wrapText="1"/>
      <protection locked="0"/>
    </xf>
    <xf numFmtId="167" fontId="4" fillId="0" borderId="5" xfId="0" applyNumberFormat="1" applyFont="1" applyFill="1" applyBorder="1" applyAlignment="1">
      <alignment horizontal="right" vertical="center" wrapText="1"/>
    </xf>
    <xf numFmtId="171" fontId="3" fillId="0" borderId="0" xfId="9" applyNumberFormat="1" applyFont="1" applyFill="1" applyBorder="1" applyAlignment="1">
      <alignment vertical="center" wrapText="1"/>
    </xf>
    <xf numFmtId="170" fontId="3" fillId="0" borderId="0" xfId="9" applyNumberFormat="1" applyFont="1" applyFill="1" applyAlignment="1">
      <alignment horizontal="left" vertical="center"/>
    </xf>
    <xf numFmtId="167" fontId="3" fillId="0" borderId="6" xfId="0" applyNumberFormat="1" applyFont="1" applyFill="1" applyBorder="1" applyAlignment="1" applyProtection="1">
      <alignment horizontal="right" vertical="center" wrapText="1"/>
    </xf>
    <xf numFmtId="167" fontId="3" fillId="0" borderId="6" xfId="0" applyNumberFormat="1" applyFont="1" applyFill="1" applyBorder="1" applyAlignment="1" applyProtection="1">
      <alignment horizontal="right" vertical="center" wrapText="1"/>
      <protection locked="0"/>
    </xf>
    <xf numFmtId="167" fontId="4" fillId="0" borderId="6" xfId="0" applyNumberFormat="1" applyFont="1" applyFill="1" applyBorder="1" applyAlignment="1">
      <alignment horizontal="right" vertical="center" wrapText="1"/>
    </xf>
    <xf numFmtId="167" fontId="4" fillId="0" borderId="8" xfId="0" applyNumberFormat="1" applyFont="1" applyFill="1" applyBorder="1" applyAlignment="1">
      <alignment horizontal="right" vertical="center" wrapText="1"/>
    </xf>
    <xf numFmtId="167" fontId="4" fillId="0" borderId="0" xfId="0" applyNumberFormat="1" applyFont="1" applyFill="1" applyBorder="1" applyAlignment="1">
      <alignment horizontal="center" vertical="center" wrapText="1"/>
    </xf>
    <xf numFmtId="9" fontId="3" fillId="0" borderId="4" xfId="8" applyFont="1" applyFill="1" applyBorder="1" applyAlignment="1" applyProtection="1">
      <alignment horizontal="right" vertical="center" wrapText="1"/>
    </xf>
    <xf numFmtId="1" fontId="3" fillId="0" borderId="4" xfId="8" applyNumberFormat="1" applyFont="1" applyFill="1" applyBorder="1" applyAlignment="1" applyProtection="1">
      <alignment horizontal="right" vertical="center" wrapText="1"/>
    </xf>
    <xf numFmtId="168" fontId="4" fillId="0" borderId="4" xfId="0" applyNumberFormat="1" applyFont="1" applyFill="1" applyBorder="1" applyAlignment="1">
      <alignment horizontal="right" vertical="center" wrapText="1"/>
    </xf>
    <xf numFmtId="0" fontId="11" fillId="0" borderId="4" xfId="0" applyFont="1" applyFill="1" applyBorder="1" applyAlignment="1">
      <alignment horizontal="center" vertical="center" wrapText="1"/>
    </xf>
    <xf numFmtId="0" fontId="3" fillId="0" borderId="4" xfId="0" applyNumberFormat="1" applyFont="1" applyFill="1" applyBorder="1" applyAlignment="1" applyProtection="1">
      <alignment horizontal="right" vertical="center" wrapText="1"/>
    </xf>
    <xf numFmtId="9" fontId="3" fillId="0" borderId="4"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right" vertical="center" wrapText="1"/>
      <protection locked="0"/>
    </xf>
    <xf numFmtId="10" fontId="3" fillId="0" borderId="4" xfId="0" applyNumberFormat="1" applyFont="1" applyFill="1" applyBorder="1" applyAlignment="1" applyProtection="1">
      <alignment horizontal="right" vertical="center" wrapText="1"/>
    </xf>
    <xf numFmtId="169" fontId="3" fillId="0" borderId="4" xfId="1" applyNumberFormat="1" applyFont="1" applyFill="1" applyBorder="1" applyAlignment="1">
      <alignment horizontal="center" vertical="center" wrapText="1"/>
    </xf>
    <xf numFmtId="0" fontId="6" fillId="0" borderId="4" xfId="0" applyNumberFormat="1" applyFont="1" applyFill="1" applyBorder="1" applyAlignment="1" applyProtection="1">
      <alignment horizontal="right" vertical="center" wrapText="1"/>
    </xf>
    <xf numFmtId="10" fontId="3" fillId="5" borderId="8" xfId="0" applyNumberFormat="1" applyFont="1" applyFill="1" applyBorder="1" applyAlignment="1">
      <alignment horizontal="center" vertical="center" wrapText="1"/>
    </xf>
    <xf numFmtId="166" fontId="6" fillId="0" borderId="4" xfId="2" applyNumberFormat="1" applyFont="1" applyFill="1" applyBorder="1" applyAlignment="1">
      <alignment horizontal="center" vertical="center" wrapText="1"/>
    </xf>
    <xf numFmtId="9" fontId="6" fillId="0" borderId="4" xfId="0" applyNumberFormat="1" applyFont="1" applyFill="1" applyBorder="1" applyAlignment="1" applyProtection="1">
      <alignment horizontal="right" vertical="center" wrapText="1"/>
    </xf>
    <xf numFmtId="0" fontId="6" fillId="0" borderId="4" xfId="0" applyNumberFormat="1" applyFont="1" applyFill="1" applyBorder="1" applyAlignment="1" applyProtection="1">
      <alignment horizontal="right" vertical="center" wrapText="1"/>
      <protection locked="0"/>
    </xf>
    <xf numFmtId="168" fontId="5" fillId="0" borderId="4" xfId="0" applyNumberFormat="1" applyFont="1" applyFill="1" applyBorder="1" applyAlignment="1">
      <alignment horizontal="right" vertical="center" wrapText="1"/>
    </xf>
    <xf numFmtId="168" fontId="5" fillId="0" borderId="4" xfId="0" applyNumberFormat="1" applyFont="1" applyFill="1" applyBorder="1" applyAlignment="1">
      <alignment horizontal="center" vertical="center" wrapText="1"/>
    </xf>
    <xf numFmtId="0" fontId="10" fillId="5" borderId="1" xfId="0" applyFont="1" applyFill="1" applyBorder="1" applyAlignment="1">
      <alignment horizontal="justify" vertical="center" wrapText="1"/>
    </xf>
    <xf numFmtId="9" fontId="10" fillId="5" borderId="1"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xf>
    <xf numFmtId="9" fontId="3" fillId="0" borderId="0" xfId="0" applyNumberFormat="1" applyFont="1" applyFill="1" applyAlignment="1">
      <alignment horizontal="right" vertical="center" wrapText="1"/>
    </xf>
    <xf numFmtId="168" fontId="6" fillId="0" borderId="1" xfId="8" applyNumberFormat="1" applyFont="1" applyFill="1" applyBorder="1" applyAlignment="1" applyProtection="1">
      <alignment horizontal="center" vertical="center" wrapText="1"/>
    </xf>
    <xf numFmtId="0" fontId="0" fillId="0" borderId="0" xfId="0" applyAlignment="1">
      <alignment horizontal="center"/>
    </xf>
    <xf numFmtId="0" fontId="15" fillId="0" borderId="37" xfId="0" applyFont="1" applyBorder="1" applyAlignment="1">
      <alignment horizontal="center" vertical="center"/>
    </xf>
    <xf numFmtId="0" fontId="15" fillId="0" borderId="38" xfId="0" applyFont="1" applyBorder="1" applyAlignment="1">
      <alignment horizontal="center" vertical="center" wrapText="1"/>
    </xf>
    <xf numFmtId="0" fontId="15" fillId="0" borderId="34" xfId="0" applyFont="1" applyBorder="1" applyAlignment="1">
      <alignment horizontal="center" vertical="center"/>
    </xf>
    <xf numFmtId="168" fontId="15" fillId="0" borderId="33" xfId="8" applyNumberFormat="1" applyFont="1" applyBorder="1" applyAlignment="1">
      <alignment horizontal="center" vertical="center"/>
    </xf>
    <xf numFmtId="0" fontId="0" fillId="0" borderId="39"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168" fontId="0" fillId="0" borderId="36" xfId="8" applyNumberFormat="1" applyFont="1" applyBorder="1" applyAlignment="1">
      <alignment horizontal="center"/>
    </xf>
    <xf numFmtId="0" fontId="0" fillId="0" borderId="40"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168" fontId="0" fillId="0" borderId="15" xfId="8" applyNumberFormat="1" applyFont="1" applyBorder="1" applyAlignment="1">
      <alignment horizontal="center"/>
    </xf>
    <xf numFmtId="0" fontId="0" fillId="0" borderId="9" xfId="0" applyBorder="1"/>
    <xf numFmtId="0" fontId="0" fillId="0" borderId="1" xfId="0" applyBorder="1"/>
    <xf numFmtId="168" fontId="0" fillId="0" borderId="15" xfId="8" applyNumberFormat="1" applyFont="1" applyBorder="1"/>
    <xf numFmtId="0" fontId="0" fillId="0" borderId="41" xfId="0" applyBorder="1" applyAlignment="1">
      <alignment horizontal="center"/>
    </xf>
    <xf numFmtId="0" fontId="0" fillId="0" borderId="42" xfId="0" applyBorder="1"/>
    <xf numFmtId="0" fontId="0" fillId="0" borderId="17" xfId="0" applyBorder="1"/>
    <xf numFmtId="168" fontId="0" fillId="0" borderId="18" xfId="8" applyNumberFormat="1" applyFont="1" applyBorder="1"/>
    <xf numFmtId="0" fontId="0" fillId="0" borderId="0" xfId="0" applyFill="1" applyBorder="1" applyAlignment="1">
      <alignment horizontal="center"/>
    </xf>
    <xf numFmtId="9" fontId="0" fillId="0" borderId="0" xfId="0" quotePrefix="1" applyNumberFormat="1"/>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0" xfId="0" applyFont="1"/>
    <xf numFmtId="1" fontId="0" fillId="0" borderId="0" xfId="0" applyNumberFormat="1" applyFont="1"/>
    <xf numFmtId="0" fontId="0" fillId="0" borderId="40" xfId="0" applyFont="1" applyBorder="1" applyAlignment="1">
      <alignment horizontal="center"/>
    </xf>
    <xf numFmtId="0" fontId="0" fillId="0" borderId="9" xfId="0" applyFont="1" applyBorder="1"/>
    <xf numFmtId="0" fontId="0" fillId="0" borderId="1" xfId="0" applyFont="1" applyBorder="1"/>
    <xf numFmtId="0" fontId="15" fillId="0" borderId="0" xfId="0" applyFont="1" applyAlignment="1">
      <alignment horizontal="center"/>
    </xf>
    <xf numFmtId="0" fontId="15" fillId="0" borderId="24" xfId="0" applyFont="1" applyBorder="1" applyAlignment="1">
      <alignment horizontal="left"/>
    </xf>
    <xf numFmtId="0" fontId="15" fillId="0" borderId="37" xfId="0" applyFont="1" applyBorder="1" applyAlignment="1">
      <alignment horizontal="center"/>
    </xf>
    <xf numFmtId="0" fontId="15" fillId="0" borderId="43" xfId="0" applyFont="1" applyBorder="1" applyAlignment="1">
      <alignment horizontal="center"/>
    </xf>
    <xf numFmtId="0" fontId="15" fillId="0" borderId="20" xfId="0" applyFont="1" applyBorder="1" applyAlignment="1">
      <alignment horizontal="center"/>
    </xf>
    <xf numFmtId="0" fontId="15" fillId="0" borderId="46" xfId="0" applyFont="1" applyBorder="1" applyAlignment="1">
      <alignment horizontal="center"/>
    </xf>
    <xf numFmtId="0" fontId="15" fillId="0" borderId="53" xfId="0" applyFont="1" applyBorder="1" applyAlignment="1">
      <alignment horizontal="center"/>
    </xf>
    <xf numFmtId="0" fontId="15" fillId="0" borderId="0" xfId="0" applyFont="1" applyBorder="1" applyAlignment="1">
      <alignment horizontal="center"/>
    </xf>
    <xf numFmtId="0" fontId="15" fillId="0" borderId="27" xfId="0" applyFont="1" applyBorder="1" applyAlignment="1">
      <alignment horizontal="center"/>
    </xf>
    <xf numFmtId="0" fontId="4" fillId="0" borderId="19" xfId="0" applyFont="1" applyFill="1" applyBorder="1" applyAlignment="1">
      <alignment horizontal="left" vertical="center" wrapText="1"/>
    </xf>
    <xf numFmtId="9" fontId="4" fillId="0" borderId="19" xfId="0" applyNumberFormat="1" applyFont="1" applyFill="1" applyBorder="1" applyAlignment="1">
      <alignment horizontal="left" vertical="center" wrapText="1"/>
    </xf>
    <xf numFmtId="0" fontId="15" fillId="0" borderId="19" xfId="0" applyFont="1" applyBorder="1" applyAlignment="1">
      <alignment horizontal="left"/>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9" fontId="15" fillId="0" borderId="19" xfId="0" applyNumberFormat="1" applyFont="1" applyFill="1" applyBorder="1" applyAlignment="1">
      <alignment horizontal="left" vertical="center"/>
    </xf>
    <xf numFmtId="9" fontId="15" fillId="0" borderId="19" xfId="0" applyNumberFormat="1" applyFont="1" applyFill="1" applyBorder="1" applyAlignment="1">
      <alignment horizontal="left" vertical="center" wrapText="1"/>
    </xf>
    <xf numFmtId="0" fontId="15" fillId="0" borderId="19" xfId="0" applyFont="1" applyFill="1" applyBorder="1" applyAlignment="1">
      <alignment horizontal="left" vertical="center"/>
    </xf>
    <xf numFmtId="0" fontId="0" fillId="0" borderId="55" xfId="0" applyFont="1" applyFill="1" applyBorder="1" applyAlignment="1">
      <alignment horizontal="left" vertical="center"/>
    </xf>
    <xf numFmtId="0" fontId="0" fillId="0" borderId="44" xfId="0" applyFont="1" applyBorder="1" applyAlignment="1">
      <alignment horizontal="left"/>
    </xf>
    <xf numFmtId="0" fontId="0" fillId="0" borderId="48" xfId="0" applyFont="1" applyFill="1" applyBorder="1" applyAlignment="1">
      <alignment horizontal="left" vertical="center"/>
    </xf>
    <xf numFmtId="0" fontId="0" fillId="0" borderId="0" xfId="0" applyFont="1" applyAlignment="1">
      <alignment horizontal="left"/>
    </xf>
    <xf numFmtId="0" fontId="15" fillId="0" borderId="43" xfId="0" applyFont="1" applyBorder="1" applyAlignment="1">
      <alignment horizontal="center" vertical="center"/>
    </xf>
    <xf numFmtId="0" fontId="15" fillId="0" borderId="20" xfId="0" applyFont="1" applyBorder="1" applyAlignment="1">
      <alignment horizontal="center" vertical="center"/>
    </xf>
    <xf numFmtId="0" fontId="0" fillId="0" borderId="39" xfId="0" applyFont="1" applyBorder="1" applyAlignment="1">
      <alignment horizontal="center" vertical="center"/>
    </xf>
    <xf numFmtId="0" fontId="0" fillId="0" borderId="32" xfId="0" applyFont="1" applyBorder="1" applyAlignment="1">
      <alignment horizontal="center" vertical="center"/>
    </xf>
    <xf numFmtId="0" fontId="0" fillId="0" borderId="52" xfId="0" applyFont="1" applyBorder="1" applyAlignment="1">
      <alignment horizontal="center" vertical="center"/>
    </xf>
    <xf numFmtId="0" fontId="0" fillId="0" borderId="40" xfId="0" applyFont="1" applyBorder="1" applyAlignment="1">
      <alignment horizontal="center" vertical="center"/>
    </xf>
    <xf numFmtId="0" fontId="0" fillId="0" borderId="8" xfId="0" applyFont="1" applyBorder="1" applyAlignment="1">
      <alignment horizontal="center" vertical="center"/>
    </xf>
    <xf numFmtId="0" fontId="0" fillId="0" borderId="50" xfId="0" applyFont="1" applyBorder="1" applyAlignment="1">
      <alignment horizontal="center" vertical="center"/>
    </xf>
    <xf numFmtId="0" fontId="0" fillId="0" borderId="47" xfId="0" applyFont="1" applyBorder="1" applyAlignment="1">
      <alignment horizontal="center" vertical="center"/>
    </xf>
    <xf numFmtId="0" fontId="0" fillId="0" borderId="31" xfId="0" applyFont="1" applyBorder="1" applyAlignment="1">
      <alignment horizontal="center" vertical="center"/>
    </xf>
    <xf numFmtId="0" fontId="0" fillId="0" borderId="54" xfId="0" applyFont="1" applyBorder="1" applyAlignment="1">
      <alignment horizontal="center" vertical="center"/>
    </xf>
    <xf numFmtId="0" fontId="0" fillId="0" borderId="53" xfId="0" applyFont="1" applyBorder="1" applyAlignment="1">
      <alignment horizontal="center" vertical="center"/>
    </xf>
    <xf numFmtId="0" fontId="0" fillId="0" borderId="0" xfId="0" applyFont="1" applyBorder="1" applyAlignment="1">
      <alignment horizontal="center" vertical="center"/>
    </xf>
    <xf numFmtId="0" fontId="0" fillId="0" borderId="27" xfId="0" applyFont="1" applyBorder="1" applyAlignment="1">
      <alignment horizontal="center" vertical="center"/>
    </xf>
    <xf numFmtId="0" fontId="0" fillId="0" borderId="41" xfId="0" applyFont="1" applyBorder="1" applyAlignment="1">
      <alignment horizontal="center" vertical="center"/>
    </xf>
    <xf numFmtId="0" fontId="0" fillId="0" borderId="49" xfId="0" applyFont="1" applyBorder="1" applyAlignment="1">
      <alignment horizontal="center" vertical="center"/>
    </xf>
    <xf numFmtId="0" fontId="0" fillId="0" borderId="51" xfId="0" applyFont="1" applyBorder="1" applyAlignment="1">
      <alignment horizontal="center" vertical="center"/>
    </xf>
    <xf numFmtId="168" fontId="3" fillId="0" borderId="1" xfId="0" applyNumberFormat="1" applyFont="1" applyFill="1" applyBorder="1" applyAlignment="1">
      <alignment horizontal="center" vertical="center" wrapText="1"/>
    </xf>
    <xf numFmtId="9" fontId="6" fillId="0" borderId="1" xfId="8"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1" fontId="3" fillId="0" borderId="1" xfId="8" applyNumberFormat="1" applyFont="1" applyFill="1" applyBorder="1" applyAlignment="1" applyProtection="1">
      <alignment horizontal="center" vertical="center" wrapText="1"/>
    </xf>
    <xf numFmtId="10" fontId="3" fillId="0" borderId="1" xfId="8"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15" fillId="0" borderId="53" xfId="0" applyFont="1" applyBorder="1" applyAlignment="1">
      <alignment horizontal="center" vertical="center"/>
    </xf>
    <xf numFmtId="0" fontId="15" fillId="0" borderId="12" xfId="0" applyFont="1" applyBorder="1" applyAlignment="1">
      <alignment horizontal="center" vertical="center" wrapText="1"/>
    </xf>
    <xf numFmtId="0" fontId="15" fillId="0" borderId="4" xfId="0" applyFont="1" applyBorder="1" applyAlignment="1">
      <alignment horizontal="center" vertical="center"/>
    </xf>
    <xf numFmtId="168" fontId="15" fillId="0" borderId="56" xfId="8" applyNumberFormat="1" applyFont="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0" borderId="1" xfId="9" applyNumberFormat="1" applyFont="1" applyFill="1" applyBorder="1" applyAlignment="1">
      <alignment horizontal="center" vertical="center" wrapText="1"/>
    </xf>
    <xf numFmtId="0" fontId="3" fillId="0" borderId="0" xfId="9"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67" fontId="4" fillId="0" borderId="9" xfId="0" applyNumberFormat="1" applyFont="1" applyFill="1" applyBorder="1" applyAlignment="1">
      <alignment horizontal="center" vertical="center" wrapText="1"/>
    </xf>
    <xf numFmtId="168" fontId="4" fillId="0" borderId="9" xfId="0" applyNumberFormat="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10" fontId="3" fillId="0" borderId="0" xfId="8"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9" fontId="3" fillId="0" borderId="1" xfId="8" applyFont="1" applyFill="1" applyBorder="1" applyAlignment="1">
      <alignment horizontal="center" vertical="center" wrapText="1"/>
    </xf>
    <xf numFmtId="1"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0" xfId="0" applyFont="1" applyFill="1" applyBorder="1" applyAlignment="1">
      <alignment vertical="center" wrapText="1"/>
    </xf>
    <xf numFmtId="4" fontId="3" fillId="0" borderId="0" xfId="0" applyNumberFormat="1" applyFont="1" applyFill="1" applyBorder="1" applyAlignment="1">
      <alignment horizontal="center" vertical="center" wrapText="1"/>
    </xf>
    <xf numFmtId="1" fontId="6"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1" xfId="0" quotePrefix="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1" fontId="3" fillId="0" borderId="1" xfId="8" applyNumberFormat="1" applyFont="1" applyFill="1" applyBorder="1" applyAlignment="1" applyProtection="1">
      <alignment horizontal="center" vertical="center" wrapText="1"/>
      <protection locked="0"/>
    </xf>
    <xf numFmtId="0" fontId="3" fillId="0" borderId="1" xfId="9" applyNumberFormat="1" applyFont="1" applyFill="1" applyBorder="1" applyAlignment="1">
      <alignment horizontal="center" vertical="center"/>
    </xf>
    <xf numFmtId="0" fontId="6" fillId="0" borderId="1" xfId="0" applyFont="1" applyFill="1" applyBorder="1" applyAlignment="1">
      <alignment horizontal="left" vertical="top" wrapText="1"/>
    </xf>
    <xf numFmtId="170" fontId="3" fillId="0" borderId="1" xfId="9" applyNumberFormat="1" applyFont="1" applyFill="1" applyBorder="1" applyAlignment="1" applyProtection="1">
      <alignment horizontal="center" vertical="center" wrapText="1"/>
      <protection locked="0"/>
    </xf>
    <xf numFmtId="9" fontId="3" fillId="0" borderId="1" xfId="2" applyNumberFormat="1" applyFont="1" applyFill="1" applyBorder="1" applyAlignment="1">
      <alignment horizontal="center" vertical="center" wrapText="1"/>
    </xf>
    <xf numFmtId="9" fontId="3" fillId="0" borderId="1" xfId="2" applyNumberFormat="1"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9" fontId="15" fillId="0" borderId="1" xfId="8" applyFont="1" applyFill="1" applyBorder="1" applyAlignment="1">
      <alignment horizontal="center" vertical="center" wrapText="1"/>
    </xf>
    <xf numFmtId="9" fontId="2" fillId="0" borderId="1" xfId="8" applyFont="1" applyFill="1" applyBorder="1" applyAlignment="1">
      <alignment horizontal="center" vertical="center" wrapText="1"/>
    </xf>
    <xf numFmtId="170" fontId="3" fillId="0" borderId="1" xfId="9"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9" fontId="3" fillId="0" borderId="15"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1" fontId="6" fillId="0" borderId="9" xfId="0" applyNumberFormat="1" applyFont="1" applyFill="1" applyBorder="1" applyAlignment="1" applyProtection="1">
      <alignment horizontal="center" vertical="center" wrapText="1"/>
    </xf>
    <xf numFmtId="0" fontId="4" fillId="0" borderId="9" xfId="0" applyNumberFormat="1" applyFont="1" applyFill="1" applyBorder="1" applyAlignment="1">
      <alignment horizontal="center" vertical="center" wrapText="1"/>
    </xf>
    <xf numFmtId="1" fontId="5" fillId="0" borderId="9" xfId="0" applyNumberFormat="1" applyFont="1" applyFill="1" applyBorder="1" applyAlignment="1" applyProtection="1">
      <alignment horizontal="center" vertical="center" wrapText="1"/>
    </xf>
    <xf numFmtId="1" fontId="3" fillId="0" borderId="9" xfId="0"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9" fontId="3" fillId="0" borderId="9" xfId="2"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167" fontId="3" fillId="0" borderId="9" xfId="0" applyNumberFormat="1" applyFont="1" applyFill="1" applyBorder="1" applyAlignment="1">
      <alignment horizontal="center" vertical="center" wrapText="1"/>
    </xf>
    <xf numFmtId="168" fontId="3" fillId="0" borderId="9"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0" fontId="3" fillId="0" borderId="6"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9" fontId="3" fillId="0" borderId="6" xfId="8" applyFont="1" applyFill="1" applyBorder="1" applyAlignment="1">
      <alignment horizontal="center" vertical="center" wrapText="1"/>
    </xf>
    <xf numFmtId="9" fontId="3" fillId="0" borderId="5" xfId="8"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9" fontId="3" fillId="0" borderId="36"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9" fontId="3" fillId="0" borderId="22"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6" fillId="0" borderId="22" xfId="0" applyFont="1" applyFill="1" applyBorder="1" applyAlignment="1">
      <alignment horizontal="center" vertical="center" wrapText="1"/>
    </xf>
    <xf numFmtId="10" fontId="3" fillId="0" borderId="22" xfId="0" applyNumberFormat="1" applyFont="1" applyFill="1" applyBorder="1" applyAlignment="1">
      <alignment horizontal="center" vertical="center" wrapText="1"/>
    </xf>
    <xf numFmtId="1" fontId="3" fillId="0" borderId="22" xfId="0" applyNumberFormat="1" applyFont="1" applyFill="1" applyBorder="1" applyAlignment="1" applyProtection="1">
      <alignment horizontal="center" vertical="center" wrapText="1"/>
    </xf>
    <xf numFmtId="1" fontId="6" fillId="0" borderId="22" xfId="0" applyNumberFormat="1" applyFont="1" applyFill="1" applyBorder="1" applyAlignment="1" applyProtection="1">
      <alignment horizontal="center" vertical="center" wrapText="1"/>
    </xf>
    <xf numFmtId="1" fontId="4" fillId="0" borderId="23" xfId="0" applyNumberFormat="1" applyFont="1" applyFill="1" applyBorder="1" applyAlignment="1" applyProtection="1">
      <alignment horizontal="center" vertical="center" wrapText="1"/>
    </xf>
    <xf numFmtId="1" fontId="4" fillId="0" borderId="15" xfId="0" applyNumberFormat="1" applyFont="1" applyFill="1" applyBorder="1" applyAlignment="1" applyProtection="1">
      <alignment horizontal="center" vertical="center" wrapText="1"/>
    </xf>
    <xf numFmtId="168" fontId="6" fillId="0" borderId="15" xfId="8" applyNumberFormat="1" applyFont="1" applyFill="1" applyBorder="1" applyAlignment="1" applyProtection="1">
      <alignment horizontal="center" vertical="center" wrapText="1"/>
    </xf>
    <xf numFmtId="10" fontId="3" fillId="0" borderId="17" xfId="0" applyNumberFormat="1" applyFont="1" applyFill="1" applyBorder="1" applyAlignment="1">
      <alignment horizontal="center" vertical="center" wrapText="1"/>
    </xf>
    <xf numFmtId="168" fontId="6" fillId="0" borderId="18" xfId="8" applyNumberFormat="1" applyFont="1" applyFill="1" applyBorder="1" applyAlignment="1" applyProtection="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9" fontId="3" fillId="0" borderId="30" xfId="0" applyNumberFormat="1" applyFont="1" applyFill="1" applyBorder="1" applyAlignment="1">
      <alignment horizontal="center" vertical="center" wrapText="1"/>
    </xf>
    <xf numFmtId="0" fontId="3" fillId="0" borderId="22" xfId="9" applyNumberFormat="1" applyFont="1" applyFill="1" applyBorder="1" applyAlignment="1">
      <alignment horizontal="center" vertical="center"/>
    </xf>
    <xf numFmtId="1" fontId="6" fillId="0" borderId="22" xfId="0" applyNumberFormat="1" applyFont="1" applyFill="1" applyBorder="1" applyAlignment="1" applyProtection="1">
      <alignment horizontal="center" vertical="center" wrapText="1"/>
      <protection locked="0"/>
    </xf>
    <xf numFmtId="0" fontId="3" fillId="0" borderId="17" xfId="9" applyNumberFormat="1" applyFont="1" applyFill="1" applyBorder="1" applyAlignment="1">
      <alignment horizontal="center" vertical="center"/>
    </xf>
    <xf numFmtId="0" fontId="6" fillId="0" borderId="29" xfId="0" applyFont="1" applyFill="1" applyBorder="1" applyAlignment="1">
      <alignment horizontal="center" vertical="center" wrapText="1"/>
    </xf>
    <xf numFmtId="0" fontId="3" fillId="0" borderId="5" xfId="9" applyNumberFormat="1" applyFont="1" applyFill="1" applyBorder="1" applyAlignment="1">
      <alignment horizontal="center" vertical="center" wrapText="1"/>
    </xf>
    <xf numFmtId="9" fontId="3" fillId="0" borderId="23" xfId="0" applyNumberFormat="1" applyFont="1" applyFill="1" applyBorder="1" applyAlignment="1">
      <alignment horizontal="center" vertical="center" wrapText="1"/>
    </xf>
    <xf numFmtId="168" fontId="3" fillId="0" borderId="15" xfId="8" applyNumberFormat="1" applyFont="1" applyFill="1" applyBorder="1" applyAlignment="1" applyProtection="1">
      <alignment horizontal="center" vertical="center" wrapText="1"/>
    </xf>
    <xf numFmtId="9" fontId="3" fillId="0" borderId="18" xfId="0" applyNumberFormat="1" applyFont="1" applyFill="1" applyBorder="1" applyAlignment="1">
      <alignment horizontal="center" vertical="center" wrapText="1"/>
    </xf>
    <xf numFmtId="168" fontId="3" fillId="0" borderId="18" xfId="8" applyNumberFormat="1" applyFont="1" applyFill="1" applyBorder="1" applyAlignment="1" applyProtection="1">
      <alignment horizontal="center" vertical="center" wrapText="1"/>
    </xf>
    <xf numFmtId="0" fontId="3" fillId="0" borderId="6" xfId="9" applyNumberFormat="1" applyFont="1" applyFill="1" applyBorder="1" applyAlignment="1">
      <alignment horizontal="center" vertical="center" wrapText="1"/>
    </xf>
    <xf numFmtId="10" fontId="3" fillId="0" borderId="5" xfId="8" applyNumberFormat="1" applyFont="1" applyFill="1" applyBorder="1" applyAlignment="1">
      <alignment horizontal="center" vertical="center" wrapText="1"/>
    </xf>
    <xf numFmtId="1" fontId="3" fillId="0" borderId="22" xfId="0" applyNumberFormat="1" applyFont="1" applyFill="1" applyBorder="1" applyAlignment="1">
      <alignment horizontal="center" vertical="center" wrapText="1"/>
    </xf>
    <xf numFmtId="1" fontId="3" fillId="0" borderId="22" xfId="0" applyNumberFormat="1" applyFont="1" applyFill="1" applyBorder="1" applyAlignment="1" applyProtection="1">
      <alignment horizontal="center" vertical="center" wrapText="1"/>
      <protection locked="0"/>
    </xf>
    <xf numFmtId="1" fontId="3" fillId="0" borderId="17" xfId="0" applyNumberFormat="1" applyFont="1" applyFill="1" applyBorder="1" applyAlignment="1">
      <alignment horizontal="center" vertical="center" wrapText="1"/>
    </xf>
    <xf numFmtId="10" fontId="3" fillId="0" borderId="6" xfId="8" applyNumberFormat="1" applyFont="1" applyFill="1" applyBorder="1" applyAlignment="1">
      <alignment horizontal="center" vertical="center" wrapText="1"/>
    </xf>
    <xf numFmtId="166" fontId="3" fillId="0" borderId="22" xfId="2" applyNumberFormat="1" applyFont="1" applyFill="1" applyBorder="1" applyAlignment="1">
      <alignment horizontal="center" vertical="center" wrapText="1"/>
    </xf>
    <xf numFmtId="1" fontId="3" fillId="0" borderId="22" xfId="2" applyNumberFormat="1" applyFont="1" applyFill="1" applyBorder="1" applyAlignment="1">
      <alignment horizontal="center" vertical="center" wrapText="1"/>
    </xf>
    <xf numFmtId="1" fontId="24" fillId="0" borderId="22" xfId="0" applyNumberFormat="1" applyFont="1" applyFill="1" applyBorder="1" applyAlignment="1" applyProtection="1">
      <alignment horizontal="center" vertical="center" wrapText="1"/>
    </xf>
    <xf numFmtId="166" fontId="3" fillId="0" borderId="17" xfId="2" applyNumberFormat="1" applyFont="1" applyFill="1" applyBorder="1" applyAlignment="1">
      <alignment horizontal="center" vertical="center" wrapText="1"/>
    </xf>
    <xf numFmtId="1" fontId="3" fillId="0" borderId="17" xfId="2" applyNumberFormat="1"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34" xfId="0" applyFont="1" applyFill="1" applyBorder="1" applyAlignment="1">
      <alignment horizontal="center" vertical="center" wrapText="1"/>
    </xf>
    <xf numFmtId="9" fontId="3" fillId="0" borderId="34" xfId="0" applyNumberFormat="1" applyFont="1" applyFill="1" applyBorder="1" applyAlignment="1">
      <alignment horizontal="center" vertical="center" wrapText="1"/>
    </xf>
    <xf numFmtId="0" fontId="3" fillId="0" borderId="33" xfId="0" applyFont="1" applyFill="1" applyBorder="1" applyAlignment="1">
      <alignment horizontal="center" vertical="center" wrapText="1"/>
    </xf>
    <xf numFmtId="166" fontId="3" fillId="0" borderId="34" xfId="2" applyNumberFormat="1" applyFont="1" applyFill="1" applyBorder="1" applyAlignment="1">
      <alignment horizontal="center" vertical="center" wrapText="1"/>
    </xf>
    <xf numFmtId="0" fontId="3" fillId="0" borderId="34" xfId="2" applyNumberFormat="1" applyFont="1" applyFill="1" applyBorder="1" applyAlignment="1">
      <alignment horizontal="center" vertical="center" wrapText="1"/>
    </xf>
    <xf numFmtId="10" fontId="3" fillId="0" borderId="34" xfId="0" applyNumberFormat="1" applyFont="1" applyFill="1" applyBorder="1" applyAlignment="1">
      <alignment horizontal="center" vertical="center" wrapText="1"/>
    </xf>
    <xf numFmtId="9" fontId="3" fillId="0" borderId="34" xfId="8" applyNumberFormat="1" applyFont="1" applyFill="1" applyBorder="1" applyAlignment="1" applyProtection="1">
      <alignment horizontal="center" vertical="center" wrapText="1"/>
    </xf>
    <xf numFmtId="9" fontId="3" fillId="0" borderId="34" xfId="0" applyNumberFormat="1" applyFont="1" applyFill="1" applyBorder="1" applyAlignment="1" applyProtection="1">
      <alignment horizontal="center" vertical="center" wrapText="1"/>
    </xf>
    <xf numFmtId="9" fontId="3" fillId="0" borderId="34" xfId="8" applyFont="1" applyFill="1" applyBorder="1" applyAlignment="1" applyProtection="1">
      <alignment horizontal="center" vertical="center" wrapText="1"/>
    </xf>
    <xf numFmtId="9" fontId="4" fillId="0" borderId="33" xfId="2" applyNumberFormat="1"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56" xfId="0" applyFont="1" applyFill="1" applyBorder="1" applyAlignment="1">
      <alignment horizontal="center" vertical="center" wrapText="1"/>
    </xf>
    <xf numFmtId="9" fontId="3" fillId="0" borderId="4" xfId="0" applyNumberFormat="1" applyFont="1" applyFill="1" applyBorder="1" applyAlignment="1" applyProtection="1">
      <alignment horizontal="center" vertical="center" wrapText="1"/>
    </xf>
    <xf numFmtId="9" fontId="3" fillId="0" borderId="4" xfId="8" applyFont="1" applyFill="1" applyBorder="1" applyAlignment="1" applyProtection="1">
      <alignment horizontal="center" vertical="center" wrapText="1"/>
    </xf>
    <xf numFmtId="0" fontId="3" fillId="0" borderId="34" xfId="0" applyNumberFormat="1" applyFont="1" applyFill="1" applyBorder="1" applyAlignment="1" applyProtection="1">
      <alignment horizontal="center" vertical="center" wrapText="1"/>
    </xf>
    <xf numFmtId="0" fontId="3" fillId="0" borderId="34" xfId="0" applyNumberFormat="1" applyFont="1" applyFill="1" applyBorder="1" applyAlignment="1" applyProtection="1">
      <alignment horizontal="center" vertical="center" wrapText="1"/>
      <protection locked="0"/>
    </xf>
    <xf numFmtId="1" fontId="4" fillId="0" borderId="33" xfId="0" applyNumberFormat="1" applyFont="1" applyFill="1" applyBorder="1" applyAlignment="1">
      <alignment horizontal="center" vertical="center" wrapText="1"/>
    </xf>
    <xf numFmtId="167" fontId="3" fillId="0" borderId="22" xfId="0" applyNumberFormat="1" applyFont="1" applyFill="1" applyBorder="1" applyAlignment="1" applyProtection="1">
      <alignment horizontal="center" vertical="center" wrapText="1"/>
    </xf>
    <xf numFmtId="167" fontId="4" fillId="0" borderId="23" xfId="0" applyNumberFormat="1" applyFont="1" applyFill="1" applyBorder="1" applyAlignment="1">
      <alignment horizontal="center" vertical="center" wrapText="1"/>
    </xf>
    <xf numFmtId="167" fontId="4" fillId="0" borderId="15" xfId="0" applyNumberFormat="1" applyFont="1" applyFill="1" applyBorder="1" applyAlignment="1">
      <alignment horizontal="center" vertical="center" wrapText="1"/>
    </xf>
    <xf numFmtId="167" fontId="3" fillId="0" borderId="17" xfId="0" applyNumberFormat="1" applyFont="1" applyFill="1" applyBorder="1" applyAlignment="1" applyProtection="1">
      <alignment horizontal="center" vertical="center" wrapText="1"/>
    </xf>
    <xf numFmtId="167" fontId="3" fillId="0" borderId="17" xfId="0" applyNumberFormat="1" applyFont="1" applyFill="1" applyBorder="1" applyAlignment="1" applyProtection="1">
      <alignment horizontal="center" vertical="center" wrapText="1"/>
      <protection locked="0"/>
    </xf>
    <xf numFmtId="167" fontId="4" fillId="0" borderId="18" xfId="0" applyNumberFormat="1" applyFont="1" applyFill="1" applyBorder="1" applyAlignment="1">
      <alignment horizontal="center" vertical="center" wrapText="1"/>
    </xf>
    <xf numFmtId="1" fontId="3" fillId="0" borderId="4" xfId="8" applyNumberFormat="1" applyFont="1" applyFill="1" applyBorder="1" applyAlignment="1" applyProtection="1">
      <alignment horizontal="center" vertical="center" wrapText="1"/>
    </xf>
    <xf numFmtId="1" fontId="3" fillId="0" borderId="34" xfId="8" applyNumberFormat="1" applyFont="1" applyFill="1" applyBorder="1" applyAlignment="1" applyProtection="1">
      <alignment horizontal="center" vertical="center" wrapText="1"/>
    </xf>
    <xf numFmtId="168" fontId="4" fillId="0" borderId="3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protection locked="0"/>
    </xf>
    <xf numFmtId="9" fontId="3" fillId="0" borderId="34" xfId="1" applyNumberFormat="1" applyFont="1" applyFill="1" applyBorder="1" applyAlignment="1">
      <alignment horizontal="center" vertical="center" wrapText="1"/>
    </xf>
    <xf numFmtId="9" fontId="3" fillId="0" borderId="34" xfId="0" applyNumberFormat="1" applyFont="1" applyFill="1" applyBorder="1" applyAlignment="1" applyProtection="1">
      <alignment horizontal="center" vertical="center" wrapText="1"/>
      <protection locked="0"/>
    </xf>
    <xf numFmtId="168" fontId="4" fillId="0" borderId="33" xfId="0" applyNumberFormat="1"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34" xfId="0" applyFont="1" applyFill="1" applyBorder="1" applyAlignment="1">
      <alignment horizontal="center" vertical="center" wrapText="1"/>
    </xf>
    <xf numFmtId="9" fontId="3" fillId="0" borderId="30" xfId="8" applyNumberFormat="1" applyFont="1" applyFill="1" applyBorder="1" applyAlignment="1" applyProtection="1">
      <alignment horizontal="center" vertical="center" wrapText="1"/>
    </xf>
    <xf numFmtId="168" fontId="3" fillId="0" borderId="30" xfId="8" applyNumberFormat="1" applyFont="1" applyFill="1" applyBorder="1" applyAlignment="1" applyProtection="1">
      <alignment horizontal="center" vertical="center" wrapText="1"/>
    </xf>
    <xf numFmtId="168" fontId="6" fillId="0" borderId="30" xfId="8" applyNumberFormat="1" applyFont="1" applyFill="1" applyBorder="1" applyAlignment="1" applyProtection="1">
      <alignment horizontal="center" vertical="center" wrapText="1"/>
    </xf>
    <xf numFmtId="1" fontId="4" fillId="0" borderId="36" xfId="0" applyNumberFormat="1" applyFont="1" applyFill="1" applyBorder="1" applyAlignment="1">
      <alignment horizontal="center" vertical="center" wrapText="1"/>
    </xf>
    <xf numFmtId="9" fontId="3" fillId="0" borderId="30" xfId="8" applyFont="1" applyFill="1" applyBorder="1" applyAlignment="1" applyProtection="1">
      <alignment horizontal="center" vertical="center" wrapText="1"/>
    </xf>
    <xf numFmtId="168" fontId="4" fillId="0" borderId="56" xfId="0" applyNumberFormat="1" applyFont="1" applyFill="1" applyBorder="1" applyAlignment="1" applyProtection="1">
      <alignment horizontal="center" vertical="center" wrapText="1"/>
    </xf>
    <xf numFmtId="168" fontId="4" fillId="0" borderId="56" xfId="0" applyNumberFormat="1" applyFont="1" applyFill="1" applyBorder="1" applyAlignment="1">
      <alignment horizontal="center" vertical="center" wrapText="1"/>
    </xf>
    <xf numFmtId="9" fontId="4" fillId="0" borderId="56" xfId="8"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wrapText="1"/>
    </xf>
    <xf numFmtId="9" fontId="3" fillId="0" borderId="66"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166" fontId="3" fillId="0" borderId="66" xfId="2" applyNumberFormat="1" applyFont="1" applyFill="1" applyBorder="1" applyAlignment="1">
      <alignment horizontal="center" vertical="center" wrapText="1"/>
    </xf>
    <xf numFmtId="168" fontId="4" fillId="0" borderId="67" xfId="0" applyNumberFormat="1" applyFont="1" applyFill="1" applyBorder="1" applyAlignment="1">
      <alignment horizontal="center" vertical="center" wrapText="1"/>
    </xf>
    <xf numFmtId="9" fontId="6" fillId="0" borderId="34" xfId="0" applyNumberFormat="1" applyFont="1" applyFill="1" applyBorder="1" applyAlignment="1">
      <alignment horizontal="center" vertical="center" wrapText="1"/>
    </xf>
    <xf numFmtId="168" fontId="5" fillId="0" borderId="33" xfId="0" applyNumberFormat="1" applyFont="1" applyFill="1" applyBorder="1" applyAlignment="1">
      <alignment horizontal="center" vertical="center" wrapText="1"/>
    </xf>
    <xf numFmtId="0" fontId="3" fillId="0" borderId="68" xfId="0" applyFont="1" applyFill="1" applyBorder="1" applyAlignment="1">
      <alignment horizontal="center" vertical="center" wrapText="1"/>
    </xf>
    <xf numFmtId="1" fontId="3" fillId="0" borderId="63" xfId="8" applyNumberFormat="1" applyFont="1" applyFill="1" applyBorder="1" applyAlignment="1" applyProtection="1">
      <alignment horizontal="center" vertical="center" wrapText="1"/>
    </xf>
    <xf numFmtId="1" fontId="3" fillId="0" borderId="9" xfId="0" applyNumberFormat="1" applyFont="1" applyFill="1" applyBorder="1" applyAlignment="1" applyProtection="1">
      <alignment horizontal="center" vertical="center" wrapText="1"/>
    </xf>
    <xf numFmtId="0" fontId="3" fillId="0" borderId="5" xfId="8" applyNumberFormat="1" applyFont="1" applyFill="1" applyBorder="1" applyAlignment="1" applyProtection="1">
      <alignment horizontal="center" vertical="center" wrapText="1"/>
    </xf>
    <xf numFmtId="0" fontId="3" fillId="0" borderId="5" xfId="8" applyNumberFormat="1" applyFont="1" applyFill="1" applyBorder="1" applyAlignment="1" applyProtection="1">
      <alignment horizontal="center" vertical="center" wrapText="1"/>
      <protection locked="0"/>
    </xf>
    <xf numFmtId="1" fontId="3" fillId="0" borderId="1" xfId="0" applyNumberFormat="1" applyFont="1" applyFill="1" applyBorder="1" applyAlignment="1">
      <alignment horizontal="center" vertical="center" wrapText="1"/>
    </xf>
    <xf numFmtId="168" fontId="3" fillId="0" borderId="1" xfId="0" applyNumberFormat="1" applyFont="1" applyFill="1" applyBorder="1" applyAlignment="1">
      <alignment horizontal="left" vertical="center" wrapText="1"/>
    </xf>
    <xf numFmtId="1" fontId="3" fillId="0" borderId="17" xfId="0" applyNumberFormat="1" applyFont="1" applyFill="1" applyBorder="1" applyAlignment="1" applyProtection="1">
      <alignment horizontal="center" vertical="center" wrapText="1"/>
    </xf>
    <xf numFmtId="3" fontId="6" fillId="0" borderId="1" xfId="8" applyNumberFormat="1" applyFont="1" applyFill="1" applyBorder="1" applyAlignment="1" applyProtection="1">
      <alignment horizontal="center" vertical="center" wrapText="1"/>
    </xf>
    <xf numFmtId="9" fontId="15" fillId="0" borderId="0" xfId="0" applyNumberFormat="1" applyFont="1"/>
    <xf numFmtId="1" fontId="6" fillId="0" borderId="9" xfId="0" applyNumberFormat="1" applyFont="1" applyFill="1" applyBorder="1" applyAlignment="1" applyProtection="1">
      <alignment horizontal="left" vertical="top" wrapText="1"/>
    </xf>
    <xf numFmtId="1" fontId="6" fillId="0" borderId="1" xfId="0" applyNumberFormat="1" applyFont="1" applyFill="1" applyBorder="1" applyAlignment="1" applyProtection="1">
      <alignment horizontal="left" vertical="center" wrapText="1"/>
    </xf>
    <xf numFmtId="1" fontId="6" fillId="0" borderId="9" xfId="0"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168" fontId="28" fillId="5" borderId="1" xfId="0" applyNumberFormat="1" applyFont="1" applyFill="1" applyBorder="1" applyAlignment="1">
      <alignment horizontal="center" vertical="center" wrapText="1"/>
    </xf>
    <xf numFmtId="168" fontId="28"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top" wrapText="1"/>
      <protection locked="0"/>
    </xf>
    <xf numFmtId="0" fontId="10" fillId="0" borderId="1" xfId="0" applyFont="1" applyFill="1" applyBorder="1" applyAlignment="1" applyProtection="1">
      <alignment horizontal="center" vertical="center" wrapText="1"/>
      <protection locked="0"/>
    </xf>
    <xf numFmtId="1" fontId="30" fillId="0" borderId="9" xfId="0" applyNumberFormat="1" applyFont="1" applyFill="1" applyBorder="1" applyAlignment="1" applyProtection="1">
      <alignment horizontal="left" vertical="center" wrapText="1"/>
    </xf>
    <xf numFmtId="1" fontId="30" fillId="0" borderId="9" xfId="0" applyNumberFormat="1" applyFont="1" applyFill="1" applyBorder="1" applyAlignment="1" applyProtection="1">
      <alignment horizontal="center" vertical="center" wrapText="1"/>
    </xf>
    <xf numFmtId="1" fontId="30" fillId="0" borderId="9" xfId="0" applyNumberFormat="1" applyFont="1" applyFill="1" applyBorder="1" applyAlignment="1" applyProtection="1">
      <alignment horizontal="left" vertical="top" wrapText="1"/>
    </xf>
    <xf numFmtId="1" fontId="30" fillId="0" borderId="1" xfId="0" applyNumberFormat="1" applyFont="1" applyFill="1" applyBorder="1" applyAlignment="1" applyProtection="1">
      <alignment horizontal="left" vertical="top" wrapText="1"/>
    </xf>
    <xf numFmtId="1" fontId="30" fillId="0" borderId="1" xfId="0" applyNumberFormat="1" applyFont="1" applyFill="1" applyBorder="1" applyAlignment="1" applyProtection="1">
      <alignment horizontal="left" vertical="center" wrapText="1"/>
    </xf>
    <xf numFmtId="9" fontId="29" fillId="0" borderId="1" xfId="8"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9" fontId="0" fillId="0" borderId="0" xfId="0" applyNumberFormat="1" applyFont="1"/>
    <xf numFmtId="3" fontId="0" fillId="0" borderId="0" xfId="0" applyNumberFormat="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4" fillId="0" borderId="0" xfId="0" applyNumberFormat="1" applyFont="1"/>
    <xf numFmtId="9" fontId="34" fillId="0" borderId="0" xfId="0" applyNumberFormat="1" applyFont="1"/>
    <xf numFmtId="0" fontId="3" fillId="0" borderId="1" xfId="0" applyFont="1" applyFill="1" applyBorder="1" applyAlignment="1">
      <alignment horizontal="center" vertical="center" wrapText="1"/>
    </xf>
    <xf numFmtId="168" fontId="28" fillId="5" borderId="63" xfId="0" applyNumberFormat="1" applyFont="1" applyFill="1" applyBorder="1" applyAlignment="1">
      <alignment horizontal="center" vertical="center" wrapText="1"/>
    </xf>
    <xf numFmtId="168" fontId="28" fillId="0" borderId="33"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5" fillId="0" borderId="0" xfId="0" applyFont="1" applyAlignment="1">
      <alignment horizontal="justify" vertical="center"/>
    </xf>
    <xf numFmtId="0" fontId="3" fillId="0" borderId="1" xfId="0" applyFont="1" applyFill="1" applyBorder="1" applyAlignment="1" applyProtection="1">
      <alignment horizontal="justify" vertical="center" wrapText="1"/>
      <protection locked="0"/>
    </xf>
    <xf numFmtId="1" fontId="30" fillId="0" borderId="1" xfId="0" applyNumberFormat="1" applyFont="1" applyFill="1" applyBorder="1" applyAlignment="1" applyProtection="1">
      <alignment horizontal="center" vertical="center" wrapText="1"/>
    </xf>
    <xf numFmtId="1" fontId="24" fillId="0" borderId="9" xfId="0" applyNumberFormat="1" applyFont="1" applyFill="1" applyBorder="1" applyAlignment="1">
      <alignment horizontal="left" vertical="center" wrapText="1"/>
    </xf>
    <xf numFmtId="1" fontId="24" fillId="0" borderId="1" xfId="0" applyNumberFormat="1" applyFont="1" applyFill="1" applyBorder="1" applyAlignment="1">
      <alignment horizontal="left" vertical="center" wrapText="1"/>
    </xf>
    <xf numFmtId="1" fontId="4" fillId="6" borderId="9"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0" fontId="3" fillId="0" borderId="9" xfId="0" applyFont="1" applyFill="1" applyBorder="1" applyAlignment="1" applyProtection="1">
      <alignment horizontal="center" vertical="center" wrapText="1"/>
      <protection locked="0"/>
    </xf>
    <xf numFmtId="0" fontId="6" fillId="0" borderId="9" xfId="0" applyFont="1" applyFill="1" applyBorder="1" applyAlignment="1">
      <alignment horizontal="left" vertical="center" wrapText="1"/>
    </xf>
    <xf numFmtId="168" fontId="3" fillId="5" borderId="9" xfId="0" applyNumberFormat="1" applyFont="1" applyFill="1" applyBorder="1" applyAlignment="1">
      <alignment horizontal="center" vertical="center" wrapText="1"/>
    </xf>
    <xf numFmtId="1" fontId="6" fillId="0" borderId="15" xfId="0" applyNumberFormat="1" applyFont="1" applyFill="1" applyBorder="1" applyAlignment="1" applyProtection="1">
      <alignment horizontal="center" vertical="center" wrapText="1"/>
    </xf>
    <xf numFmtId="9" fontId="6" fillId="0" borderId="15" xfId="8" applyFont="1" applyFill="1" applyBorder="1" applyAlignment="1" applyProtection="1">
      <alignment horizontal="center" vertical="center" wrapText="1"/>
    </xf>
    <xf numFmtId="1" fontId="3" fillId="0" borderId="15" xfId="0" applyNumberFormat="1" applyFont="1" applyFill="1" applyBorder="1" applyAlignment="1" applyProtection="1">
      <alignment horizontal="center" vertical="center" wrapText="1"/>
    </xf>
    <xf numFmtId="3" fontId="6" fillId="0" borderId="15" xfId="8" applyNumberFormat="1" applyFont="1" applyFill="1" applyBorder="1" applyAlignment="1" applyProtection="1">
      <alignment horizontal="center" vertical="center" wrapText="1"/>
    </xf>
    <xf numFmtId="9" fontId="29" fillId="0" borderId="15" xfId="8" applyFont="1" applyFill="1" applyBorder="1" applyAlignment="1" applyProtection="1">
      <alignment horizontal="center" vertical="center" wrapText="1"/>
    </xf>
    <xf numFmtId="9" fontId="6" fillId="0" borderId="17" xfId="8" applyFont="1" applyFill="1" applyBorder="1" applyAlignment="1" applyProtection="1">
      <alignment horizontal="center" vertical="center" wrapText="1"/>
    </xf>
    <xf numFmtId="9" fontId="6" fillId="0" borderId="18" xfId="8"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wrapText="1"/>
    </xf>
    <xf numFmtId="0" fontId="3" fillId="0" borderId="0" xfId="0" applyFont="1" applyFill="1" applyBorder="1" applyAlignment="1">
      <alignment vertical="center" wrapText="1"/>
    </xf>
    <xf numFmtId="9" fontId="3" fillId="0" borderId="69" xfId="0" applyNumberFormat="1" applyFont="1" applyFill="1" applyBorder="1" applyAlignment="1">
      <alignment horizontal="center" vertical="center" wrapText="1"/>
    </xf>
    <xf numFmtId="9" fontId="3" fillId="0" borderId="2" xfId="8" applyFont="1" applyFill="1" applyBorder="1" applyAlignment="1">
      <alignment horizontal="center" vertical="center" wrapText="1"/>
    </xf>
    <xf numFmtId="0" fontId="6" fillId="0" borderId="0" xfId="0" applyFont="1" applyFill="1" applyBorder="1" applyAlignment="1">
      <alignment horizontal="left" vertical="center" wrapText="1"/>
    </xf>
    <xf numFmtId="0" fontId="0" fillId="0" borderId="1" xfId="0" applyBorder="1" applyAlignment="1">
      <alignment horizontal="center" vertical="center"/>
    </xf>
    <xf numFmtId="0" fontId="4" fillId="2" borderId="0" xfId="0" applyNumberFormat="1" applyFont="1" applyFill="1" applyBorder="1" applyAlignment="1">
      <alignment horizontal="center" vertical="center" wrapText="1"/>
    </xf>
    <xf numFmtId="9" fontId="6" fillId="2" borderId="1" xfId="8" applyFont="1" applyFill="1" applyBorder="1" applyAlignment="1" applyProtection="1">
      <alignment horizontal="center" vertical="center" wrapText="1"/>
    </xf>
    <xf numFmtId="3" fontId="6" fillId="2" borderId="1" xfId="8" applyNumberFormat="1" applyFont="1" applyFill="1" applyBorder="1" applyAlignment="1" applyProtection="1">
      <alignment horizontal="center" vertical="center" wrapText="1"/>
    </xf>
    <xf numFmtId="0" fontId="3" fillId="2"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168" fontId="3" fillId="5" borderId="63" xfId="0" applyNumberFormat="1" applyFont="1" applyFill="1" applyBorder="1" applyAlignment="1">
      <alignment horizontal="left" vertical="center" wrapText="1"/>
    </xf>
    <xf numFmtId="168" fontId="3" fillId="0" borderId="33" xfId="0" applyNumberFormat="1" applyFont="1" applyFill="1" applyBorder="1" applyAlignment="1">
      <alignment horizontal="left" vertical="center" wrapText="1"/>
    </xf>
    <xf numFmtId="168" fontId="3" fillId="0" borderId="1" xfId="0" applyNumberFormat="1" applyFont="1" applyFill="1" applyBorder="1" applyAlignment="1">
      <alignment horizontal="justify" vertical="center" wrapText="1"/>
    </xf>
    <xf numFmtId="9" fontId="3" fillId="0" borderId="1" xfId="8" applyFont="1" applyFill="1" applyBorder="1" applyAlignment="1">
      <alignment horizontal="justify" vertical="center" wrapText="1"/>
    </xf>
    <xf numFmtId="1" fontId="24" fillId="0" borderId="1" xfId="0" applyNumberFormat="1" applyFont="1" applyFill="1" applyBorder="1" applyAlignment="1">
      <alignment horizontal="left" vertical="top"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7"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170" fontId="3" fillId="0" borderId="1" xfId="9" applyNumberFormat="1"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4" fillId="0" borderId="62"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168" fontId="3" fillId="0" borderId="63" xfId="0" applyNumberFormat="1" applyFont="1" applyFill="1" applyBorder="1" applyAlignment="1">
      <alignment horizontal="left" vertical="center" wrapText="1"/>
    </xf>
    <xf numFmtId="0" fontId="43" fillId="0" borderId="0" xfId="0" applyFont="1" applyFill="1" applyAlignment="1">
      <alignment horizontal="justify" vertical="center" wrapText="1"/>
    </xf>
    <xf numFmtId="0" fontId="0" fillId="0" borderId="1" xfId="0" applyFill="1" applyBorder="1" applyAlignment="1">
      <alignment horizontal="center" vertical="center"/>
    </xf>
    <xf numFmtId="0" fontId="43" fillId="0" borderId="0" xfId="0" applyFont="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justify" vertical="center" wrapText="1"/>
    </xf>
    <xf numFmtId="0" fontId="37" fillId="0" borderId="1" xfId="0" applyFont="1" applyFill="1" applyBorder="1" applyAlignment="1">
      <alignment horizontal="left" vertical="top" wrapText="1"/>
    </xf>
    <xf numFmtId="4" fontId="3" fillId="0" borderId="1" xfId="9" applyNumberFormat="1" applyFont="1" applyFill="1" applyBorder="1" applyAlignment="1">
      <alignment horizontal="center" vertical="center" wrapText="1"/>
    </xf>
    <xf numFmtId="0" fontId="0" fillId="0" borderId="0" xfId="0" applyAlignment="1">
      <alignment horizontal="center"/>
    </xf>
    <xf numFmtId="0" fontId="5" fillId="0" borderId="22" xfId="0" applyFont="1" applyFill="1" applyBorder="1" applyAlignment="1">
      <alignment horizontal="center" vertical="center" wrapText="1"/>
    </xf>
    <xf numFmtId="0" fontId="5" fillId="0" borderId="17" xfId="0"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9" fontId="3" fillId="0" borderId="6" xfId="8" applyFont="1" applyFill="1" applyBorder="1" applyAlignment="1">
      <alignment horizontal="center" vertical="center" wrapText="1"/>
    </xf>
    <xf numFmtId="9" fontId="3" fillId="0" borderId="4" xfId="8" applyFont="1" applyFill="1" applyBorder="1" applyAlignment="1">
      <alignment horizontal="center" vertical="center" wrapText="1"/>
    </xf>
    <xf numFmtId="9" fontId="3" fillId="0" borderId="5" xfId="8"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4" fillId="0" borderId="6" xfId="0" applyNumberFormat="1" applyFont="1" applyFill="1" applyBorder="1" applyAlignment="1" applyProtection="1">
      <alignment horizontal="right" vertical="center" wrapText="1"/>
    </xf>
    <xf numFmtId="1" fontId="4" fillId="0" borderId="4" xfId="0" applyNumberFormat="1" applyFont="1" applyFill="1" applyBorder="1" applyAlignment="1" applyProtection="1">
      <alignment horizontal="right" vertical="center" wrapText="1"/>
    </xf>
    <xf numFmtId="1" fontId="4" fillId="0" borderId="5" xfId="0" applyNumberFormat="1" applyFont="1" applyFill="1" applyBorder="1" applyAlignment="1" applyProtection="1">
      <alignment horizontal="right" vertical="center" wrapText="1"/>
    </xf>
    <xf numFmtId="0" fontId="6"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3" fillId="5" borderId="6" xfId="0" applyNumberFormat="1" applyFont="1" applyFill="1" applyBorder="1" applyAlignment="1">
      <alignment horizontal="center" vertical="center" wrapText="1"/>
    </xf>
    <xf numFmtId="9" fontId="3" fillId="5" borderId="4" xfId="0" applyNumberFormat="1" applyFont="1" applyFill="1" applyBorder="1" applyAlignment="1">
      <alignment horizontal="center" vertical="center" wrapText="1"/>
    </xf>
    <xf numFmtId="9" fontId="3" fillId="5" borderId="5"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20" fillId="0" borderId="0" xfId="0" applyFont="1" applyFill="1" applyAlignment="1">
      <alignment horizontal="center" vertical="center"/>
    </xf>
    <xf numFmtId="0" fontId="20" fillId="0" borderId="27" xfId="0" applyFont="1" applyFill="1" applyBorder="1" applyAlignment="1">
      <alignment horizontal="center" vertical="center"/>
    </xf>
    <xf numFmtId="0" fontId="3" fillId="0" borderId="0" xfId="0" applyFont="1" applyFill="1" applyAlignment="1">
      <alignment horizontal="left" vertical="center" wrapText="1"/>
    </xf>
    <xf numFmtId="0" fontId="4" fillId="0" borderId="2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9" fontId="5" fillId="0" borderId="22" xfId="0" applyNumberFormat="1" applyFont="1" applyFill="1" applyBorder="1" applyAlignment="1">
      <alignment horizontal="center" vertical="center" wrapText="1"/>
    </xf>
    <xf numFmtId="9" fontId="5" fillId="0" borderId="17"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1" fontId="3" fillId="5" borderId="8" xfId="8"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3" fillId="0" borderId="6"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xf>
    <xf numFmtId="10" fontId="3" fillId="0" borderId="4" xfId="0" applyNumberFormat="1" applyFont="1" applyFill="1" applyBorder="1" applyAlignment="1">
      <alignment horizontal="center" vertical="center"/>
    </xf>
    <xf numFmtId="10" fontId="3" fillId="0" borderId="5" xfId="0" applyNumberFormat="1" applyFont="1" applyFill="1" applyBorder="1" applyAlignment="1">
      <alignment horizontal="center" vertical="center"/>
    </xf>
    <xf numFmtId="10" fontId="3" fillId="5" borderId="2" xfId="8" applyNumberFormat="1" applyFont="1" applyFill="1" applyBorder="1" applyAlignment="1">
      <alignment horizontal="center" vertical="center" wrapText="1"/>
    </xf>
    <xf numFmtId="10" fontId="3" fillId="5" borderId="9" xfId="8" applyNumberFormat="1" applyFont="1" applyFill="1" applyBorder="1" applyAlignment="1">
      <alignment horizontal="center" vertical="center" wrapText="1"/>
    </xf>
    <xf numFmtId="1" fontId="4" fillId="0" borderId="6" xfId="0" applyNumberFormat="1" applyFont="1" applyFill="1" applyBorder="1" applyAlignment="1">
      <alignment horizontal="right" vertical="center" wrapText="1"/>
    </xf>
    <xf numFmtId="1" fontId="4" fillId="0" borderId="4" xfId="0" applyNumberFormat="1" applyFont="1" applyFill="1" applyBorder="1" applyAlignment="1">
      <alignment horizontal="right" vertical="center" wrapText="1"/>
    </xf>
    <xf numFmtId="1" fontId="4" fillId="0" borderId="5" xfId="0" applyNumberFormat="1" applyFont="1" applyFill="1" applyBorder="1" applyAlignment="1">
      <alignment horizontal="right" vertical="center" wrapText="1"/>
    </xf>
    <xf numFmtId="166" fontId="3" fillId="0" borderId="1" xfId="2" applyNumberFormat="1"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166" fontId="3" fillId="0" borderId="1" xfId="2" applyNumberFormat="1" applyFont="1" applyFill="1" applyBorder="1" applyAlignment="1">
      <alignment horizontal="center" vertical="top" wrapText="1"/>
    </xf>
    <xf numFmtId="0" fontId="3" fillId="0" borderId="1" xfId="2"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10" fontId="6" fillId="0"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25" fillId="0" borderId="57" xfId="0" applyFont="1" applyFill="1" applyBorder="1" applyAlignment="1">
      <alignment horizontal="center" vertical="center" wrapText="1"/>
    </xf>
    <xf numFmtId="0" fontId="25" fillId="0" borderId="58" xfId="0" applyFont="1" applyFill="1" applyBorder="1" applyAlignment="1">
      <alignment horizontal="center" vertical="center" wrapText="1"/>
    </xf>
    <xf numFmtId="0" fontId="25" fillId="0" borderId="59" xfId="0" applyFont="1" applyFill="1" applyBorder="1" applyAlignment="1">
      <alignment horizontal="center" vertical="center" wrapText="1"/>
    </xf>
    <xf numFmtId="0" fontId="25" fillId="0" borderId="5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0" fillId="0" borderId="57"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59"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20" fillId="0" borderId="62" xfId="0" applyFont="1" applyFill="1" applyBorder="1" applyAlignment="1">
      <alignment horizontal="center" vertical="center"/>
    </xf>
    <xf numFmtId="0" fontId="44" fillId="0" borderId="0" xfId="0" applyFont="1" applyFill="1" applyBorder="1" applyAlignment="1">
      <alignment horizontal="center" vertical="center" wrapText="1"/>
    </xf>
  </cellXfs>
  <cellStyles count="16">
    <cellStyle name="Millares [0]" xfId="9" builtinId="6"/>
    <cellStyle name="Millares [0] 2" xfId="10"/>
    <cellStyle name="Millares [0] 2 2" xfId="15"/>
    <cellStyle name="Millares [0] 3" xfId="14"/>
    <cellStyle name="Millares 2" xfId="1"/>
    <cellStyle name="Millares 2 2" xfId="13"/>
    <cellStyle name="Moneda" xfId="2" builtinId="4"/>
    <cellStyle name="Moneda 2" xfId="12"/>
    <cellStyle name="Normal" xfId="0" builtinId="0"/>
    <cellStyle name="Normal 10" xfId="3"/>
    <cellStyle name="Normal 2" xfId="4"/>
    <cellStyle name="Normal 3" xfId="5"/>
    <cellStyle name="Normal 4" xfId="11"/>
    <cellStyle name="Normal 5" xfId="6"/>
    <cellStyle name="Normal 7" xfId="7"/>
    <cellStyle name="Porcentaje" xfId="8" builtinId="5"/>
  </cellStyles>
  <dxfs count="429">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n-US"/>
              <a:t>1. % de socializaciones en politica sectorial realizadas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ABRIL'!$C$3:$H$3</c:f>
              <c:numCache>
                <c:formatCode>0</c:formatCode>
                <c:ptCount val="6"/>
                <c:pt idx="0">
                  <c:v>1</c:v>
                </c:pt>
                <c:pt idx="1">
                  <c:v>1</c:v>
                </c:pt>
                <c:pt idx="2">
                  <c:v>1</c:v>
                </c:pt>
                <c:pt idx="3">
                  <c:v>2</c:v>
                </c:pt>
                <c:pt idx="4">
                  <c:v>3</c:v>
                </c:pt>
                <c:pt idx="5">
                  <c:v>2</c:v>
                </c:pt>
              </c:numCache>
            </c:numRef>
          </c:val>
          <c:extLst xmlns:c16r2="http://schemas.microsoft.com/office/drawing/2015/06/chart">
            <c:ext xmlns:c16="http://schemas.microsoft.com/office/drawing/2014/chart" uri="{C3380CC4-5D6E-409C-BE32-E72D297353CC}">
              <c16:uniqueId val="{00000000-6FD7-4FDB-847A-3140D2EF148F}"/>
            </c:ext>
          </c:extLst>
        </c:ser>
        <c:dLbls>
          <c:showLegendKey val="0"/>
          <c:showVal val="1"/>
          <c:showCatName val="0"/>
          <c:showSerName val="0"/>
          <c:showPercent val="0"/>
          <c:showBubbleSize val="0"/>
        </c:dLbls>
        <c:gapWidth val="100"/>
        <c:overlap val="-24"/>
        <c:axId val="285799952"/>
        <c:axId val="285800496"/>
      </c:barChart>
      <c:catAx>
        <c:axId val="2857999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85800496"/>
        <c:crosses val="autoZero"/>
        <c:auto val="1"/>
        <c:lblAlgn val="ctr"/>
        <c:lblOffset val="100"/>
        <c:noMultiLvlLbl val="0"/>
      </c:catAx>
      <c:valAx>
        <c:axId val="285800496"/>
        <c:scaling>
          <c:orientation val="minMax"/>
        </c:scaling>
        <c:delete val="1"/>
        <c:axPos val="l"/>
        <c:numFmt formatCode="0" sourceLinked="1"/>
        <c:majorTickMark val="none"/>
        <c:minorTickMark val="none"/>
        <c:tickLblPos val="none"/>
        <c:crossAx val="2857999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10. % Cobertura de supervisión de la SPT a nivel nacional</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ABRIL'!$C$12:$D$12</c:f>
              <c:numCache>
                <c:formatCode>0</c:formatCode>
                <c:ptCount val="2"/>
                <c:pt idx="0">
                  <c:v>32</c:v>
                </c:pt>
                <c:pt idx="1">
                  <c:v>0</c:v>
                </c:pt>
              </c:numCache>
            </c:numRef>
          </c:val>
          <c:extLst xmlns:c16r2="http://schemas.microsoft.com/office/drawing/2015/06/chart">
            <c:ext xmlns:c16="http://schemas.microsoft.com/office/drawing/2014/chart" uri="{C3380CC4-5D6E-409C-BE32-E72D297353CC}">
              <c16:uniqueId val="{00000000-8CA8-4336-93E5-2DA8AFE05A3E}"/>
            </c:ext>
          </c:extLst>
        </c:ser>
        <c:dLbls>
          <c:showLegendKey val="0"/>
          <c:showVal val="1"/>
          <c:showCatName val="0"/>
          <c:showSerName val="0"/>
          <c:showPercent val="0"/>
          <c:showBubbleSize val="0"/>
        </c:dLbls>
        <c:gapWidth val="100"/>
        <c:overlap val="-24"/>
        <c:axId val="97685856"/>
        <c:axId val="97688032"/>
      </c:barChart>
      <c:catAx>
        <c:axId val="976858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688032"/>
        <c:crosses val="autoZero"/>
        <c:auto val="1"/>
        <c:lblAlgn val="ctr"/>
        <c:lblOffset val="100"/>
        <c:noMultiLvlLbl val="0"/>
      </c:catAx>
      <c:valAx>
        <c:axId val="97688032"/>
        <c:scaling>
          <c:orientation val="minMax"/>
        </c:scaling>
        <c:delete val="1"/>
        <c:axPos val="l"/>
        <c:numFmt formatCode="0" sourceLinked="1"/>
        <c:majorTickMark val="none"/>
        <c:minorTickMark val="none"/>
        <c:tickLblPos val="none"/>
        <c:crossAx val="976858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12. % Operadores portuarios registrados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ABRIL'!$C$14:$D$14</c:f>
              <c:numCache>
                <c:formatCode>0%</c:formatCode>
                <c:ptCount val="2"/>
                <c:pt idx="0">
                  <c:v>1</c:v>
                </c:pt>
                <c:pt idx="1">
                  <c:v>0.13</c:v>
                </c:pt>
              </c:numCache>
            </c:numRef>
          </c:val>
          <c:extLst xmlns:c16r2="http://schemas.microsoft.com/office/drawing/2015/06/chart">
            <c:ext xmlns:c16="http://schemas.microsoft.com/office/drawing/2014/chart" uri="{C3380CC4-5D6E-409C-BE32-E72D297353CC}">
              <c16:uniqueId val="{00000000-14FE-4C79-BB91-84CC24D31B6D}"/>
            </c:ext>
          </c:extLst>
        </c:ser>
        <c:dLbls>
          <c:showLegendKey val="0"/>
          <c:showVal val="1"/>
          <c:showCatName val="0"/>
          <c:showSerName val="0"/>
          <c:showPercent val="0"/>
          <c:showBubbleSize val="0"/>
        </c:dLbls>
        <c:gapWidth val="100"/>
        <c:overlap val="-24"/>
        <c:axId val="97689664"/>
        <c:axId val="97293824"/>
      </c:barChart>
      <c:catAx>
        <c:axId val="976896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293824"/>
        <c:crosses val="autoZero"/>
        <c:auto val="1"/>
        <c:lblAlgn val="ctr"/>
        <c:lblOffset val="100"/>
        <c:noMultiLvlLbl val="0"/>
      </c:catAx>
      <c:valAx>
        <c:axId val="97293824"/>
        <c:scaling>
          <c:orientation val="minMax"/>
        </c:scaling>
        <c:delete val="1"/>
        <c:axPos val="l"/>
        <c:numFmt formatCode="0%" sourceLinked="1"/>
        <c:majorTickMark val="none"/>
        <c:minorTickMark val="none"/>
        <c:tickLblPos val="none"/>
        <c:crossAx val="976896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11. % Visitas de inspección realizadas PGS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ABRIL'!$C$13:$H$13</c:f>
              <c:numCache>
                <c:formatCode>0</c:formatCode>
                <c:ptCount val="6"/>
                <c:pt idx="0">
                  <c:v>153</c:v>
                </c:pt>
                <c:pt idx="1">
                  <c:v>24</c:v>
                </c:pt>
                <c:pt idx="2">
                  <c:v>66</c:v>
                </c:pt>
                <c:pt idx="3">
                  <c:v>65</c:v>
                </c:pt>
                <c:pt idx="4">
                  <c:v>515</c:v>
                </c:pt>
                <c:pt idx="5">
                  <c:v>490</c:v>
                </c:pt>
              </c:numCache>
            </c:numRef>
          </c:val>
          <c:extLst xmlns:c16r2="http://schemas.microsoft.com/office/drawing/2015/06/chart">
            <c:ext xmlns:c16="http://schemas.microsoft.com/office/drawing/2014/chart" uri="{C3380CC4-5D6E-409C-BE32-E72D297353CC}">
              <c16:uniqueId val="{00000000-7ED6-47F4-83E4-E3848581801E}"/>
            </c:ext>
          </c:extLst>
        </c:ser>
        <c:dLbls>
          <c:showLegendKey val="0"/>
          <c:showVal val="1"/>
          <c:showCatName val="0"/>
          <c:showSerName val="0"/>
          <c:showPercent val="0"/>
          <c:showBubbleSize val="0"/>
        </c:dLbls>
        <c:gapWidth val="100"/>
        <c:overlap val="-24"/>
        <c:axId val="97296544"/>
        <c:axId val="97293280"/>
      </c:barChart>
      <c:catAx>
        <c:axId val="972965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293280"/>
        <c:crosses val="autoZero"/>
        <c:auto val="1"/>
        <c:lblAlgn val="ctr"/>
        <c:lblOffset val="100"/>
        <c:noMultiLvlLbl val="0"/>
      </c:catAx>
      <c:valAx>
        <c:axId val="97293280"/>
        <c:scaling>
          <c:orientation val="minMax"/>
        </c:scaling>
        <c:delete val="1"/>
        <c:axPos val="l"/>
        <c:numFmt formatCode="0" sourceLinked="1"/>
        <c:majorTickMark val="none"/>
        <c:minorTickMark val="none"/>
        <c:tickLblPos val="none"/>
        <c:crossAx val="972965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15. Tiempo promedio respuesta PQRs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ABRIL'!$C$16:$H$16</c:f>
              <c:numCache>
                <c:formatCode>_-* #,##0_-;\-* #,##0_-;_-* "-"_-;_-@_-</c:formatCode>
                <c:ptCount val="6"/>
                <c:pt idx="0" formatCode="General">
                  <c:v>14</c:v>
                </c:pt>
                <c:pt idx="1">
                  <c:v>13</c:v>
                </c:pt>
                <c:pt idx="2" formatCode="General">
                  <c:v>8</c:v>
                </c:pt>
                <c:pt idx="3">
                  <c:v>12.333333333333334</c:v>
                </c:pt>
                <c:pt idx="4" formatCode="General">
                  <c:v>35</c:v>
                </c:pt>
                <c:pt idx="5">
                  <c:v>31.666666666666668</c:v>
                </c:pt>
              </c:numCache>
            </c:numRef>
          </c:val>
          <c:extLst xmlns:c16r2="http://schemas.microsoft.com/office/drawing/2015/06/chart">
            <c:ext xmlns:c16="http://schemas.microsoft.com/office/drawing/2014/chart" uri="{C3380CC4-5D6E-409C-BE32-E72D297353CC}">
              <c16:uniqueId val="{00000000-C2BF-45EF-9C20-236AC50E3DDA}"/>
            </c:ext>
          </c:extLst>
        </c:ser>
        <c:dLbls>
          <c:showLegendKey val="0"/>
          <c:showVal val="1"/>
          <c:showCatName val="0"/>
          <c:showSerName val="0"/>
          <c:showPercent val="0"/>
          <c:showBubbleSize val="0"/>
        </c:dLbls>
        <c:gapWidth val="100"/>
        <c:overlap val="-24"/>
        <c:axId val="97297088"/>
        <c:axId val="97298720"/>
      </c:barChart>
      <c:catAx>
        <c:axId val="972970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298720"/>
        <c:crosses val="autoZero"/>
        <c:auto val="1"/>
        <c:lblAlgn val="ctr"/>
        <c:lblOffset val="100"/>
        <c:noMultiLvlLbl val="0"/>
      </c:catAx>
      <c:valAx>
        <c:axId val="97298720"/>
        <c:scaling>
          <c:orientation val="minMax"/>
        </c:scaling>
        <c:delete val="1"/>
        <c:axPos val="l"/>
        <c:numFmt formatCode="General" sourceLinked="1"/>
        <c:majorTickMark val="none"/>
        <c:minorTickMark val="none"/>
        <c:tickLblPos val="none"/>
        <c:crossAx val="972970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14. Boletines publicados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ABRIL'!$C$15:$D$15</c:f>
              <c:numCache>
                <c:formatCode>0</c:formatCode>
                <c:ptCount val="2"/>
                <c:pt idx="0">
                  <c:v>1</c:v>
                </c:pt>
                <c:pt idx="1">
                  <c:v>127</c:v>
                </c:pt>
              </c:numCache>
            </c:numRef>
          </c:val>
          <c:extLst xmlns:c16r2="http://schemas.microsoft.com/office/drawing/2015/06/chart">
            <c:ext xmlns:c16="http://schemas.microsoft.com/office/drawing/2014/chart" uri="{C3380CC4-5D6E-409C-BE32-E72D297353CC}">
              <c16:uniqueId val="{00000000-7C76-4C0C-B3F1-A4691F82B52C}"/>
            </c:ext>
          </c:extLst>
        </c:ser>
        <c:dLbls>
          <c:showLegendKey val="0"/>
          <c:showVal val="1"/>
          <c:showCatName val="0"/>
          <c:showSerName val="0"/>
          <c:showPercent val="0"/>
          <c:showBubbleSize val="0"/>
        </c:dLbls>
        <c:gapWidth val="100"/>
        <c:overlap val="-24"/>
        <c:axId val="97294912"/>
        <c:axId val="97296000"/>
      </c:barChart>
      <c:catAx>
        <c:axId val="972949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296000"/>
        <c:crosses val="autoZero"/>
        <c:auto val="1"/>
        <c:lblAlgn val="ctr"/>
        <c:lblOffset val="100"/>
        <c:noMultiLvlLbl val="0"/>
      </c:catAx>
      <c:valAx>
        <c:axId val="97296000"/>
        <c:scaling>
          <c:orientation val="minMax"/>
        </c:scaling>
        <c:delete val="1"/>
        <c:axPos val="l"/>
        <c:numFmt formatCode="0" sourceLinked="1"/>
        <c:majorTickMark val="none"/>
        <c:minorTickMark val="none"/>
        <c:tickLblPos val="none"/>
        <c:crossAx val="97294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13. Denuncias presentadas relacionadas con hechos de corrupción</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ABRIL'!$C$18:$D$18</c:f>
              <c:numCache>
                <c:formatCode>_-* #,##0_-;\-* #,##0_-;_-* "-"_-;_-@_-</c:formatCode>
                <c:ptCount val="2"/>
                <c:pt idx="0" formatCode="0">
                  <c:v>2</c:v>
                </c:pt>
                <c:pt idx="1">
                  <c:v>0</c:v>
                </c:pt>
              </c:numCache>
            </c:numRef>
          </c:val>
          <c:extLst xmlns:c16r2="http://schemas.microsoft.com/office/drawing/2015/06/chart">
            <c:ext xmlns:c16="http://schemas.microsoft.com/office/drawing/2014/chart" uri="{C3380CC4-5D6E-409C-BE32-E72D297353CC}">
              <c16:uniqueId val="{00000000-CCB3-4E3D-82B4-786BA4B8E6CC}"/>
            </c:ext>
          </c:extLst>
        </c:ser>
        <c:dLbls>
          <c:showLegendKey val="0"/>
          <c:showVal val="1"/>
          <c:showCatName val="0"/>
          <c:showSerName val="0"/>
          <c:showPercent val="0"/>
          <c:showBubbleSize val="0"/>
        </c:dLbls>
        <c:gapWidth val="100"/>
        <c:overlap val="-24"/>
        <c:axId val="135987888"/>
        <c:axId val="135983536"/>
      </c:barChart>
      <c:catAx>
        <c:axId val="1359878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5983536"/>
        <c:crosses val="autoZero"/>
        <c:auto val="1"/>
        <c:lblAlgn val="ctr"/>
        <c:lblOffset val="100"/>
        <c:noMultiLvlLbl val="0"/>
      </c:catAx>
      <c:valAx>
        <c:axId val="135983536"/>
        <c:scaling>
          <c:orientation val="minMax"/>
        </c:scaling>
        <c:delete val="1"/>
        <c:axPos val="l"/>
        <c:numFmt formatCode="0" sourceLinked="1"/>
        <c:majorTickMark val="none"/>
        <c:minorTickMark val="none"/>
        <c:tickLblPos val="none"/>
        <c:crossAx val="135987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18.  % Calificación MECI </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ABRIL'!$C$21:$D$21</c:f>
              <c:numCache>
                <c:formatCode>0%</c:formatCode>
                <c:ptCount val="2"/>
                <c:pt idx="0">
                  <c:v>0.91</c:v>
                </c:pt>
                <c:pt idx="1">
                  <c:v>0</c:v>
                </c:pt>
              </c:numCache>
            </c:numRef>
          </c:val>
          <c:extLst xmlns:c16r2="http://schemas.microsoft.com/office/drawing/2015/06/chart">
            <c:ext xmlns:c16="http://schemas.microsoft.com/office/drawing/2014/chart" uri="{C3380CC4-5D6E-409C-BE32-E72D297353CC}">
              <c16:uniqueId val="{00000000-2570-4AA9-8FF4-3D73530FD3E4}"/>
            </c:ext>
          </c:extLst>
        </c:ser>
        <c:dLbls>
          <c:showLegendKey val="0"/>
          <c:showVal val="1"/>
          <c:showCatName val="0"/>
          <c:showSerName val="0"/>
          <c:showPercent val="0"/>
          <c:showBubbleSize val="0"/>
        </c:dLbls>
        <c:gapWidth val="100"/>
        <c:overlap val="-24"/>
        <c:axId val="135984080"/>
        <c:axId val="135985168"/>
      </c:barChart>
      <c:catAx>
        <c:axId val="135984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5985168"/>
        <c:crosses val="autoZero"/>
        <c:auto val="1"/>
        <c:lblAlgn val="ctr"/>
        <c:lblOffset val="100"/>
        <c:noMultiLvlLbl val="0"/>
      </c:catAx>
      <c:valAx>
        <c:axId val="135985168"/>
        <c:scaling>
          <c:orientation val="minMax"/>
        </c:scaling>
        <c:delete val="1"/>
        <c:axPos val="l"/>
        <c:numFmt formatCode="0%" sourceLinked="1"/>
        <c:majorTickMark val="none"/>
        <c:minorTickMark val="none"/>
        <c:tickLblPos val="none"/>
        <c:crossAx val="135984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19. % Cumplimiento Plan de Acción PIGA</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ABRIL'!$C$22:$D$22</c:f>
              <c:numCache>
                <c:formatCode>0%</c:formatCode>
                <c:ptCount val="2"/>
                <c:pt idx="0">
                  <c:v>1</c:v>
                </c:pt>
                <c:pt idx="1">
                  <c:v>0.42</c:v>
                </c:pt>
              </c:numCache>
            </c:numRef>
          </c:val>
          <c:extLst xmlns:c16r2="http://schemas.microsoft.com/office/drawing/2015/06/chart">
            <c:ext xmlns:c16="http://schemas.microsoft.com/office/drawing/2014/chart" uri="{C3380CC4-5D6E-409C-BE32-E72D297353CC}">
              <c16:uniqueId val="{00000000-6C90-4EE8-B2D0-C2D461C157D5}"/>
            </c:ext>
          </c:extLst>
        </c:ser>
        <c:dLbls>
          <c:showLegendKey val="0"/>
          <c:showVal val="1"/>
          <c:showCatName val="0"/>
          <c:showSerName val="0"/>
          <c:showPercent val="0"/>
          <c:showBubbleSize val="0"/>
        </c:dLbls>
        <c:gapWidth val="100"/>
        <c:overlap val="-24"/>
        <c:axId val="135986800"/>
        <c:axId val="135987344"/>
      </c:barChart>
      <c:catAx>
        <c:axId val="1359868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5987344"/>
        <c:crosses val="autoZero"/>
        <c:auto val="1"/>
        <c:lblAlgn val="ctr"/>
        <c:lblOffset val="100"/>
        <c:noMultiLvlLbl val="0"/>
      </c:catAx>
      <c:valAx>
        <c:axId val="135987344"/>
        <c:scaling>
          <c:orientation val="minMax"/>
        </c:scaling>
        <c:delete val="1"/>
        <c:axPos val="l"/>
        <c:numFmt formatCode="0%" sourceLinked="1"/>
        <c:majorTickMark val="none"/>
        <c:minorTickMark val="none"/>
        <c:tickLblPos val="none"/>
        <c:crossAx val="1359868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20. % de funcionarios capacitados</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ABRIL'!$C$23:$D$23</c:f>
              <c:numCache>
                <c:formatCode>0.00%</c:formatCode>
                <c:ptCount val="2"/>
                <c:pt idx="0" formatCode="0%">
                  <c:v>1</c:v>
                </c:pt>
                <c:pt idx="1">
                  <c:v>0</c:v>
                </c:pt>
              </c:numCache>
            </c:numRef>
          </c:val>
          <c:extLst xmlns:c16r2="http://schemas.microsoft.com/office/drawing/2015/06/chart">
            <c:ext xmlns:c16="http://schemas.microsoft.com/office/drawing/2014/chart" uri="{C3380CC4-5D6E-409C-BE32-E72D297353CC}">
              <c16:uniqueId val="{00000000-4AE1-4D66-8582-1939479E058E}"/>
            </c:ext>
          </c:extLst>
        </c:ser>
        <c:dLbls>
          <c:showLegendKey val="0"/>
          <c:showVal val="1"/>
          <c:showCatName val="0"/>
          <c:showSerName val="0"/>
          <c:showPercent val="0"/>
          <c:showBubbleSize val="0"/>
        </c:dLbls>
        <c:gapWidth val="100"/>
        <c:overlap val="-24"/>
        <c:axId val="135982992"/>
        <c:axId val="140258256"/>
      </c:barChart>
      <c:catAx>
        <c:axId val="1359829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0258256"/>
        <c:crosses val="autoZero"/>
        <c:auto val="1"/>
        <c:lblAlgn val="ctr"/>
        <c:lblOffset val="100"/>
        <c:noMultiLvlLbl val="0"/>
      </c:catAx>
      <c:valAx>
        <c:axId val="140258256"/>
        <c:scaling>
          <c:orientation val="minMax"/>
        </c:scaling>
        <c:delete val="1"/>
        <c:axPos val="l"/>
        <c:numFmt formatCode="0%" sourceLinked="1"/>
        <c:majorTickMark val="none"/>
        <c:minorTickMark val="none"/>
        <c:tickLblPos val="none"/>
        <c:crossAx val="135982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21. % Avance rediseño organizacional</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ABRIL'!$C$24:$D$24</c:f>
              <c:numCache>
                <c:formatCode>0%</c:formatCode>
                <c:ptCount val="2"/>
                <c:pt idx="0">
                  <c:v>1</c:v>
                </c:pt>
                <c:pt idx="1">
                  <c:v>0.75</c:v>
                </c:pt>
              </c:numCache>
            </c:numRef>
          </c:val>
          <c:extLst xmlns:c16r2="http://schemas.microsoft.com/office/drawing/2015/06/chart">
            <c:ext xmlns:c16="http://schemas.microsoft.com/office/drawing/2014/chart" uri="{C3380CC4-5D6E-409C-BE32-E72D297353CC}">
              <c16:uniqueId val="{00000000-CDEC-40E2-B27A-A6904B70C6A0}"/>
            </c:ext>
          </c:extLst>
        </c:ser>
        <c:dLbls>
          <c:showLegendKey val="0"/>
          <c:showVal val="1"/>
          <c:showCatName val="0"/>
          <c:showSerName val="0"/>
          <c:showPercent val="0"/>
          <c:showBubbleSize val="0"/>
        </c:dLbls>
        <c:gapWidth val="100"/>
        <c:overlap val="-24"/>
        <c:axId val="140259888"/>
        <c:axId val="140256624"/>
      </c:barChart>
      <c:catAx>
        <c:axId val="1402598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0256624"/>
        <c:crosses val="autoZero"/>
        <c:auto val="1"/>
        <c:lblAlgn val="ctr"/>
        <c:lblOffset val="100"/>
        <c:noMultiLvlLbl val="0"/>
      </c:catAx>
      <c:valAx>
        <c:axId val="140256624"/>
        <c:scaling>
          <c:orientation val="minMax"/>
        </c:scaling>
        <c:delete val="1"/>
        <c:axPos val="l"/>
        <c:numFmt formatCode="0%" sourceLinked="1"/>
        <c:majorTickMark val="none"/>
        <c:minorTickMark val="none"/>
        <c:tickLblPos val="none"/>
        <c:crossAx val="140259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2. % Reuniones realizadas con autoridades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ABRIL'!$C$4:$H$4</c:f>
              <c:numCache>
                <c:formatCode>0</c:formatCode>
                <c:ptCount val="6"/>
                <c:pt idx="0">
                  <c:v>3</c:v>
                </c:pt>
                <c:pt idx="1">
                  <c:v>7</c:v>
                </c:pt>
                <c:pt idx="2">
                  <c:v>4</c:v>
                </c:pt>
                <c:pt idx="3">
                  <c:v>18</c:v>
                </c:pt>
                <c:pt idx="4">
                  <c:v>5</c:v>
                </c:pt>
                <c:pt idx="5">
                  <c:v>18</c:v>
                </c:pt>
              </c:numCache>
            </c:numRef>
          </c:val>
          <c:extLst xmlns:c16r2="http://schemas.microsoft.com/office/drawing/2015/06/chart">
            <c:ext xmlns:c16="http://schemas.microsoft.com/office/drawing/2014/chart" uri="{C3380CC4-5D6E-409C-BE32-E72D297353CC}">
              <c16:uniqueId val="{00000000-9886-4A23-BE87-65957E57F17C}"/>
            </c:ext>
          </c:extLst>
        </c:ser>
        <c:dLbls>
          <c:showLegendKey val="0"/>
          <c:showVal val="1"/>
          <c:showCatName val="0"/>
          <c:showSerName val="0"/>
          <c:showPercent val="0"/>
          <c:showBubbleSize val="0"/>
        </c:dLbls>
        <c:gapWidth val="100"/>
        <c:overlap val="-24"/>
        <c:axId val="285797776"/>
        <c:axId val="285796144"/>
      </c:barChart>
      <c:catAx>
        <c:axId val="2857977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85796144"/>
        <c:crosses val="autoZero"/>
        <c:auto val="1"/>
        <c:lblAlgn val="ctr"/>
        <c:lblOffset val="100"/>
        <c:noMultiLvlLbl val="0"/>
      </c:catAx>
      <c:valAx>
        <c:axId val="285796144"/>
        <c:scaling>
          <c:orientation val="minMax"/>
        </c:scaling>
        <c:delete val="1"/>
        <c:axPos val="l"/>
        <c:numFmt formatCode="0" sourceLinked="1"/>
        <c:majorTickMark val="none"/>
        <c:minorTickMark val="none"/>
        <c:tickLblPos val="none"/>
        <c:crossAx val="285797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22. % Calificación Avance Implementación Estrategia Gobierno en Línea</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ABRIL'!$C$25:$D$25</c:f>
              <c:numCache>
                <c:formatCode>0%</c:formatCode>
                <c:ptCount val="2"/>
                <c:pt idx="0">
                  <c:v>1</c:v>
                </c:pt>
                <c:pt idx="1">
                  <c:v>0.1</c:v>
                </c:pt>
              </c:numCache>
            </c:numRef>
          </c:val>
          <c:extLst xmlns:c16r2="http://schemas.microsoft.com/office/drawing/2015/06/chart">
            <c:ext xmlns:c16="http://schemas.microsoft.com/office/drawing/2014/chart" uri="{C3380CC4-5D6E-409C-BE32-E72D297353CC}">
              <c16:uniqueId val="{00000000-E604-4F29-97FD-BAD98F4A06B9}"/>
            </c:ext>
          </c:extLst>
        </c:ser>
        <c:dLbls>
          <c:showLegendKey val="0"/>
          <c:showVal val="1"/>
          <c:showCatName val="0"/>
          <c:showSerName val="0"/>
          <c:showPercent val="0"/>
          <c:showBubbleSize val="0"/>
        </c:dLbls>
        <c:gapWidth val="100"/>
        <c:overlap val="-24"/>
        <c:axId val="140257712"/>
        <c:axId val="140260432"/>
      </c:barChart>
      <c:catAx>
        <c:axId val="1402577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0260432"/>
        <c:crosses val="autoZero"/>
        <c:auto val="1"/>
        <c:lblAlgn val="ctr"/>
        <c:lblOffset val="100"/>
        <c:noMultiLvlLbl val="0"/>
      </c:catAx>
      <c:valAx>
        <c:axId val="140260432"/>
        <c:scaling>
          <c:orientation val="minMax"/>
        </c:scaling>
        <c:delete val="1"/>
        <c:axPos val="l"/>
        <c:numFmt formatCode="0%" sourceLinked="1"/>
        <c:majorTickMark val="none"/>
        <c:minorTickMark val="none"/>
        <c:tickLblPos val="none"/>
        <c:crossAx val="1402577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24. % Presupuesto Ejecutado Obligaciones</a:t>
            </a:r>
            <a:endParaRPr lang="es-CO"/>
          </a:p>
        </c:rich>
      </c:tx>
      <c:layout>
        <c:manualLayout>
          <c:xMode val="edge"/>
          <c:yMode val="edge"/>
          <c:x val="0.20374563793789849"/>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68"/>
          <c:h val="0.70959135316419253"/>
        </c:manualLayout>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ABRIL'!$C$27:$D$27</c:f>
              <c:numCache>
                <c:formatCode>0%</c:formatCode>
                <c:ptCount val="2"/>
                <c:pt idx="0">
                  <c:v>0.11700000000000001</c:v>
                </c:pt>
                <c:pt idx="1">
                  <c:v>0</c:v>
                </c:pt>
              </c:numCache>
            </c:numRef>
          </c:val>
          <c:extLst xmlns:c16r2="http://schemas.microsoft.com/office/drawing/2015/06/chart">
            <c:ext xmlns:c16="http://schemas.microsoft.com/office/drawing/2014/chart" uri="{C3380CC4-5D6E-409C-BE32-E72D297353CC}">
              <c16:uniqueId val="{00000000-EC6E-4FCE-AE9F-C10559C85B8A}"/>
            </c:ext>
          </c:extLst>
        </c:ser>
        <c:dLbls>
          <c:showLegendKey val="0"/>
          <c:showVal val="1"/>
          <c:showCatName val="0"/>
          <c:showSerName val="0"/>
          <c:showPercent val="0"/>
          <c:showBubbleSize val="0"/>
        </c:dLbls>
        <c:gapWidth val="100"/>
        <c:overlap val="-24"/>
        <c:axId val="140260976"/>
        <c:axId val="140254448"/>
      </c:barChart>
      <c:catAx>
        <c:axId val="1402609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0254448"/>
        <c:crosses val="autoZero"/>
        <c:auto val="1"/>
        <c:lblAlgn val="ctr"/>
        <c:lblOffset val="100"/>
        <c:noMultiLvlLbl val="0"/>
      </c:catAx>
      <c:valAx>
        <c:axId val="140254448"/>
        <c:scaling>
          <c:orientation val="minMax"/>
        </c:scaling>
        <c:delete val="1"/>
        <c:axPos val="l"/>
        <c:numFmt formatCode="0%" sourceLinked="1"/>
        <c:majorTickMark val="none"/>
        <c:minorTickMark val="none"/>
        <c:tickLblPos val="none"/>
        <c:crossAx val="1402609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Ind.1. % de socializaciones en politica sectorial realizadas</a:t>
            </a:r>
          </a:p>
        </c:rich>
      </c:tx>
      <c:layout>
        <c:manualLayout>
          <c:xMode val="edge"/>
          <c:yMode val="edge"/>
          <c:x val="9.9861111111111123E-2"/>
          <c:y val="4.4884976938771026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junio'!$B$4:$G$4</c:f>
              <c:numCache>
                <c:formatCode>0</c:formatCode>
                <c:ptCount val="6"/>
                <c:pt idx="0">
                  <c:v>3</c:v>
                </c:pt>
                <c:pt idx="1">
                  <c:v>3</c:v>
                </c:pt>
                <c:pt idx="2">
                  <c:v>3</c:v>
                </c:pt>
                <c:pt idx="3">
                  <c:v>3</c:v>
                </c:pt>
                <c:pt idx="4">
                  <c:v>6</c:v>
                </c:pt>
                <c:pt idx="5">
                  <c:v>7</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286810624"/>
        <c:axId val="286807360"/>
      </c:barChart>
      <c:catAx>
        <c:axId val="286810624"/>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286807360"/>
        <c:crosses val="autoZero"/>
        <c:auto val="1"/>
        <c:lblAlgn val="ctr"/>
        <c:lblOffset val="100"/>
        <c:noMultiLvlLbl val="0"/>
      </c:catAx>
      <c:valAx>
        <c:axId val="286807360"/>
        <c:scaling>
          <c:orientation val="minMax"/>
        </c:scaling>
        <c:delete val="1"/>
        <c:axPos val="l"/>
        <c:numFmt formatCode="0" sourceLinked="1"/>
        <c:majorTickMark val="none"/>
        <c:minorTickMark val="none"/>
        <c:tickLblPos val="none"/>
        <c:crossAx val="286810624"/>
        <c:crosses val="autoZero"/>
        <c:crossBetween val="between"/>
      </c:valAx>
    </c:plotArea>
    <c:plotVisOnly val="1"/>
    <c:dispBlanksAs val="gap"/>
    <c:showDLblsOverMax val="0"/>
  </c:chart>
  <c:spPr>
    <a:ln>
      <a:solidFill>
        <a:schemeClr val="bg1"/>
      </a:solidFill>
    </a:ln>
  </c:spPr>
  <c:printSettings>
    <c:headerFooter/>
    <c:pageMargins b="0.75000000000000278" l="0.70000000000000062" r="0.70000000000000062" t="0.750000000000002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a:t>
            </a:r>
            <a:r>
              <a:rPr lang="es-CO" b="0" baseline="0">
                <a:solidFill>
                  <a:sysClr val="windowText" lastClr="000000"/>
                </a:solidFill>
              </a:rPr>
              <a:t> 2</a:t>
            </a:r>
            <a:r>
              <a:rPr lang="es-CO" b="0">
                <a:solidFill>
                  <a:sysClr val="windowText" lastClr="000000"/>
                </a:solidFill>
              </a:rPr>
              <a:t>. % Reuniones realizadas con autoridades</a:t>
            </a:r>
          </a:p>
        </c:rich>
      </c:tx>
      <c:overlay val="0"/>
      <c:spPr>
        <a:noFill/>
        <a:ln>
          <a:noFill/>
        </a:ln>
        <a:effectLst/>
      </c:spPr>
    </c:title>
    <c:autoTitleDeleted val="0"/>
    <c:plotArea>
      <c:layout>
        <c:manualLayout>
          <c:layoutTarget val="inner"/>
          <c:xMode val="edge"/>
          <c:yMode val="edge"/>
          <c:x val="2.7777777777777776E-2"/>
          <c:y val="0.27731601731601729"/>
          <c:w val="0.93888888888888888"/>
          <c:h val="0.57161672972696598"/>
        </c:manualLayout>
      </c:layout>
      <c:barChart>
        <c:barDir val="col"/>
        <c:grouping val="clustered"/>
        <c:varyColors val="0"/>
        <c:ser>
          <c:idx val="0"/>
          <c:order val="0"/>
          <c:spPr>
            <a:solidFill>
              <a:sysClr val="window" lastClr="FFFFFF"/>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junio'!$B$5:$G$5</c:f>
              <c:numCache>
                <c:formatCode>0</c:formatCode>
                <c:ptCount val="6"/>
                <c:pt idx="0">
                  <c:v>9</c:v>
                </c:pt>
                <c:pt idx="1">
                  <c:v>15</c:v>
                </c:pt>
                <c:pt idx="2">
                  <c:v>10</c:v>
                </c:pt>
                <c:pt idx="3">
                  <c:v>30</c:v>
                </c:pt>
                <c:pt idx="4">
                  <c:v>12</c:v>
                </c:pt>
                <c:pt idx="5">
                  <c:v>40</c:v>
                </c:pt>
              </c:numCache>
            </c:numRef>
          </c:val>
          <c:extLst xmlns:c16r2="http://schemas.microsoft.com/office/drawing/2015/06/chart">
            <c:ext xmlns:c16="http://schemas.microsoft.com/office/drawing/2014/chart" uri="{C3380CC4-5D6E-409C-BE32-E72D297353CC}">
              <c16:uniqueId val="{00000000-1CB2-4E72-A542-F8C2CF076A44}"/>
            </c:ext>
          </c:extLst>
        </c:ser>
        <c:dLbls>
          <c:showLegendKey val="0"/>
          <c:showVal val="1"/>
          <c:showCatName val="0"/>
          <c:showSerName val="0"/>
          <c:showPercent val="0"/>
          <c:showBubbleSize val="0"/>
        </c:dLbls>
        <c:gapWidth val="100"/>
        <c:overlap val="-24"/>
        <c:axId val="286806816"/>
        <c:axId val="286811168"/>
      </c:barChart>
      <c:catAx>
        <c:axId val="2868068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86811168"/>
        <c:crosses val="autoZero"/>
        <c:auto val="1"/>
        <c:lblAlgn val="ctr"/>
        <c:lblOffset val="100"/>
        <c:noMultiLvlLbl val="0"/>
      </c:catAx>
      <c:valAx>
        <c:axId val="286811168"/>
        <c:scaling>
          <c:orientation val="minMax"/>
        </c:scaling>
        <c:delete val="1"/>
        <c:axPos val="l"/>
        <c:numFmt formatCode="0" sourceLinked="1"/>
        <c:majorTickMark val="none"/>
        <c:minorTickMark val="none"/>
        <c:tickLblPos val="none"/>
        <c:crossAx val="2868068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4. % de socializaciones en normas vigentes realizadas.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junio'!$B$7:$G$7</c:f>
              <c:numCache>
                <c:formatCode>0</c:formatCode>
                <c:ptCount val="6"/>
                <c:pt idx="0">
                  <c:v>3</c:v>
                </c:pt>
                <c:pt idx="1">
                  <c:v>3</c:v>
                </c:pt>
                <c:pt idx="2">
                  <c:v>3</c:v>
                </c:pt>
                <c:pt idx="3">
                  <c:v>5</c:v>
                </c:pt>
                <c:pt idx="4">
                  <c:v>6</c:v>
                </c:pt>
                <c:pt idx="5">
                  <c:v>7</c:v>
                </c:pt>
              </c:numCache>
            </c:numRef>
          </c:val>
          <c:extLst xmlns:c16r2="http://schemas.microsoft.com/office/drawing/2015/06/chart">
            <c:ext xmlns:c16="http://schemas.microsoft.com/office/drawing/2014/chart" uri="{C3380CC4-5D6E-409C-BE32-E72D297353CC}">
              <c16:uniqueId val="{00000000-A4E6-4497-B563-F295BC661557}"/>
            </c:ext>
          </c:extLst>
        </c:ser>
        <c:dLbls>
          <c:showLegendKey val="0"/>
          <c:showVal val="1"/>
          <c:showCatName val="0"/>
          <c:showSerName val="0"/>
          <c:showPercent val="0"/>
          <c:showBubbleSize val="0"/>
        </c:dLbls>
        <c:gapWidth val="100"/>
        <c:overlap val="-24"/>
        <c:axId val="286809536"/>
        <c:axId val="286813344"/>
      </c:barChart>
      <c:catAx>
        <c:axId val="2868095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86813344"/>
        <c:crosses val="autoZero"/>
        <c:auto val="1"/>
        <c:lblAlgn val="ctr"/>
        <c:lblOffset val="100"/>
        <c:noMultiLvlLbl val="0"/>
      </c:catAx>
      <c:valAx>
        <c:axId val="286813344"/>
        <c:scaling>
          <c:orientation val="minMax"/>
        </c:scaling>
        <c:delete val="1"/>
        <c:axPos val="l"/>
        <c:numFmt formatCode="0" sourceLinked="1"/>
        <c:majorTickMark val="none"/>
        <c:minorTickMark val="none"/>
        <c:tickLblPos val="none"/>
        <c:crossAx val="2868095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5. % Servidores socializados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junio'!$B$8:$G$8</c:f>
              <c:numCache>
                <c:formatCode>0</c:formatCode>
                <c:ptCount val="6"/>
                <c:pt idx="0">
                  <c:v>15</c:v>
                </c:pt>
                <c:pt idx="1">
                  <c:v>15</c:v>
                </c:pt>
                <c:pt idx="2">
                  <c:v>15</c:v>
                </c:pt>
                <c:pt idx="3">
                  <c:v>70</c:v>
                </c:pt>
                <c:pt idx="4">
                  <c:v>22</c:v>
                </c:pt>
                <c:pt idx="5">
                  <c:v>63</c:v>
                </c:pt>
              </c:numCache>
            </c:numRef>
          </c:val>
          <c:extLst xmlns:c16r2="http://schemas.microsoft.com/office/drawing/2015/06/chart">
            <c:ext xmlns:c16="http://schemas.microsoft.com/office/drawing/2014/chart" uri="{C3380CC4-5D6E-409C-BE32-E72D297353CC}">
              <c16:uniqueId val="{00000000-C992-40EF-88F1-337CC02DB40A}"/>
            </c:ext>
          </c:extLst>
        </c:ser>
        <c:dLbls>
          <c:showLegendKey val="0"/>
          <c:showVal val="1"/>
          <c:showCatName val="0"/>
          <c:showSerName val="0"/>
          <c:showPercent val="0"/>
          <c:showBubbleSize val="0"/>
        </c:dLbls>
        <c:gapWidth val="100"/>
        <c:overlap val="-24"/>
        <c:axId val="286806272"/>
        <c:axId val="142993424"/>
      </c:barChart>
      <c:catAx>
        <c:axId val="2868062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2993424"/>
        <c:crosses val="autoZero"/>
        <c:auto val="1"/>
        <c:lblAlgn val="ctr"/>
        <c:lblOffset val="100"/>
        <c:noMultiLvlLbl val="0"/>
      </c:catAx>
      <c:valAx>
        <c:axId val="142993424"/>
        <c:scaling>
          <c:orientation val="minMax"/>
        </c:scaling>
        <c:delete val="1"/>
        <c:axPos val="l"/>
        <c:numFmt formatCode="0" sourceLinked="1"/>
        <c:majorTickMark val="none"/>
        <c:minorTickMark val="none"/>
        <c:tickLblPos val="none"/>
        <c:crossAx val="2868062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 l="0.70000000000000062" r="0.70000000000000062" t="0.750000000000003"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6. % Mesas de trabajo realizadas para identificar oportunidades de mejora</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junio'!$B$9:$G$9</c:f>
              <c:numCache>
                <c:formatCode>0</c:formatCode>
                <c:ptCount val="6"/>
                <c:pt idx="0">
                  <c:v>5</c:v>
                </c:pt>
                <c:pt idx="1">
                  <c:v>23</c:v>
                </c:pt>
                <c:pt idx="2">
                  <c:v>7</c:v>
                </c:pt>
                <c:pt idx="3">
                  <c:v>24</c:v>
                </c:pt>
                <c:pt idx="4">
                  <c:v>12</c:v>
                </c:pt>
                <c:pt idx="5">
                  <c:v>41</c:v>
                </c:pt>
              </c:numCache>
            </c:numRef>
          </c:val>
          <c:extLst xmlns:c16r2="http://schemas.microsoft.com/office/drawing/2015/06/chart">
            <c:ext xmlns:c16="http://schemas.microsoft.com/office/drawing/2014/chart" uri="{C3380CC4-5D6E-409C-BE32-E72D297353CC}">
              <c16:uniqueId val="{00000000-CCB7-4AAE-BB4C-9B2B2CE34BFF}"/>
            </c:ext>
          </c:extLst>
        </c:ser>
        <c:dLbls>
          <c:showLegendKey val="0"/>
          <c:showVal val="1"/>
          <c:showCatName val="0"/>
          <c:showSerName val="0"/>
          <c:showPercent val="0"/>
          <c:showBubbleSize val="0"/>
        </c:dLbls>
        <c:gapWidth val="100"/>
        <c:overlap val="-24"/>
        <c:axId val="142991792"/>
        <c:axId val="142992880"/>
      </c:barChart>
      <c:catAx>
        <c:axId val="1429917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2992880"/>
        <c:crosses val="autoZero"/>
        <c:auto val="1"/>
        <c:lblAlgn val="ctr"/>
        <c:lblOffset val="100"/>
        <c:noMultiLvlLbl val="0"/>
      </c:catAx>
      <c:valAx>
        <c:axId val="142992880"/>
        <c:scaling>
          <c:orientation val="minMax"/>
        </c:scaling>
        <c:delete val="1"/>
        <c:axPos val="l"/>
        <c:numFmt formatCode="0" sourceLinked="1"/>
        <c:majorTickMark val="none"/>
        <c:minorTickMark val="none"/>
        <c:tickLblPos val="none"/>
        <c:crossAx val="1429917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7. % de tipos de vigilado con acciones preventivas implementadas para minimizar las condiciones de riesgo en seguridad</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junio'!$B$10:$G$10</c:f>
              <c:numCache>
                <c:formatCode>0</c:formatCode>
                <c:ptCount val="6"/>
                <c:pt idx="0">
                  <c:v>2</c:v>
                </c:pt>
                <c:pt idx="1">
                  <c:v>5</c:v>
                </c:pt>
                <c:pt idx="2">
                  <c:v>4</c:v>
                </c:pt>
                <c:pt idx="3">
                  <c:v>7</c:v>
                </c:pt>
                <c:pt idx="4">
                  <c:v>0</c:v>
                </c:pt>
                <c:pt idx="5">
                  <c:v>0</c:v>
                </c:pt>
              </c:numCache>
            </c:numRef>
          </c:val>
          <c:extLst xmlns:c16r2="http://schemas.microsoft.com/office/drawing/2015/06/chart">
            <c:ext xmlns:c16="http://schemas.microsoft.com/office/drawing/2014/chart" uri="{C3380CC4-5D6E-409C-BE32-E72D297353CC}">
              <c16:uniqueId val="{00000000-0F2B-4CC3-A7C6-9F7D63F67C7F}"/>
            </c:ext>
          </c:extLst>
        </c:ser>
        <c:dLbls>
          <c:showLegendKey val="0"/>
          <c:showVal val="1"/>
          <c:showCatName val="0"/>
          <c:showSerName val="0"/>
          <c:showPercent val="0"/>
          <c:showBubbleSize val="0"/>
        </c:dLbls>
        <c:gapWidth val="100"/>
        <c:overlap val="-24"/>
        <c:axId val="275250336"/>
        <c:axId val="275248704"/>
      </c:barChart>
      <c:catAx>
        <c:axId val="2752503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75248704"/>
        <c:crosses val="autoZero"/>
        <c:auto val="1"/>
        <c:lblAlgn val="ctr"/>
        <c:lblOffset val="100"/>
        <c:noMultiLvlLbl val="0"/>
      </c:catAx>
      <c:valAx>
        <c:axId val="275248704"/>
        <c:scaling>
          <c:orientation val="minMax"/>
        </c:scaling>
        <c:delete val="1"/>
        <c:axPos val="l"/>
        <c:numFmt formatCode="0" sourceLinked="1"/>
        <c:majorTickMark val="none"/>
        <c:minorTickMark val="none"/>
        <c:tickLblPos val="none"/>
        <c:crossAx val="2752503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8. % Indicadores de gestión en seguridad por tipo de vigilado implementados</a:t>
            </a:r>
          </a:p>
        </c:rich>
      </c:tx>
      <c:layout>
        <c:manualLayout>
          <c:xMode val="edge"/>
          <c:yMode val="edge"/>
          <c:x val="0.14392344706911644"/>
          <c:y val="2.7777777777778054E-2"/>
        </c:manualLayout>
      </c:layout>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junio'!$B$11:$G$11</c:f>
              <c:numCache>
                <c:formatCode>0</c:formatCode>
                <c:ptCount val="6"/>
                <c:pt idx="0">
                  <c:v>1</c:v>
                </c:pt>
                <c:pt idx="1">
                  <c:v>1</c:v>
                </c:pt>
                <c:pt idx="2">
                  <c:v>1</c:v>
                </c:pt>
                <c:pt idx="3">
                  <c:v>1</c:v>
                </c:pt>
                <c:pt idx="4">
                  <c:v>1</c:v>
                </c:pt>
                <c:pt idx="5">
                  <c:v>0</c:v>
                </c:pt>
              </c:numCache>
            </c:numRef>
          </c:val>
          <c:extLst xmlns:c16r2="http://schemas.microsoft.com/office/drawing/2015/06/chart">
            <c:ext xmlns:c16="http://schemas.microsoft.com/office/drawing/2014/chart" uri="{C3380CC4-5D6E-409C-BE32-E72D297353CC}">
              <c16:uniqueId val="{00000000-A57D-43A4-BF8B-DCAF6DC08427}"/>
            </c:ext>
          </c:extLst>
        </c:ser>
        <c:dLbls>
          <c:showLegendKey val="0"/>
          <c:showVal val="1"/>
          <c:showCatName val="0"/>
          <c:showSerName val="0"/>
          <c:showPercent val="0"/>
          <c:showBubbleSize val="0"/>
        </c:dLbls>
        <c:gapWidth val="100"/>
        <c:overlap val="-24"/>
        <c:axId val="275248160"/>
        <c:axId val="97860272"/>
      </c:barChart>
      <c:catAx>
        <c:axId val="2752481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860272"/>
        <c:crosses val="autoZero"/>
        <c:auto val="1"/>
        <c:lblAlgn val="ctr"/>
        <c:lblOffset val="100"/>
        <c:noMultiLvlLbl val="0"/>
      </c:catAx>
      <c:valAx>
        <c:axId val="97860272"/>
        <c:scaling>
          <c:orientation val="minMax"/>
        </c:scaling>
        <c:delete val="1"/>
        <c:axPos val="l"/>
        <c:numFmt formatCode="0" sourceLinked="1"/>
        <c:majorTickMark val="none"/>
        <c:minorTickMark val="none"/>
        <c:tickLblPos val="none"/>
        <c:crossAx val="2752481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a:t>
            </a:r>
            <a:r>
              <a:rPr lang="es-CO" b="0" baseline="0">
                <a:solidFill>
                  <a:sysClr val="windowText" lastClr="000000"/>
                </a:solidFill>
              </a:rPr>
              <a:t> </a:t>
            </a:r>
            <a:r>
              <a:rPr lang="es-CO" b="0">
                <a:solidFill>
                  <a:sysClr val="windowText" lastClr="000000"/>
                </a:solidFill>
              </a:rPr>
              <a:t>8.  % Modelos buenas prácticas empresariales implementados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2"/>
                <c:lvl>
                  <c:pt idx="1">
                    <c:v>Ejecutado</c:v>
                  </c:pt>
                </c:lvl>
                <c:lvl>
                  <c:pt idx="0">
                    <c:v>Transito</c:v>
                  </c:pt>
                  <c:pt idx="1">
                    <c:v>Planeado</c:v>
                  </c:pt>
                </c:lvl>
                <c:lvl>
                  <c:pt idx="1">
                    <c:v>Ejecutado</c:v>
                  </c:pt>
                </c:lvl>
                <c:lvl>
                  <c:pt idx="0">
                    <c:v>Concesiones</c:v>
                  </c:pt>
                  <c:pt idx="1">
                    <c:v>Planeado</c:v>
                  </c:pt>
                </c:lvl>
                <c:lvl>
                  <c:pt idx="1">
                    <c:v>Ejecutado</c:v>
                  </c:pt>
                </c:lvl>
                <c:lvl>
                  <c:pt idx="0">
                    <c:v>Puertos</c:v>
                  </c:pt>
                  <c:pt idx="1">
                    <c:v>Planeado</c:v>
                  </c:pt>
                </c:lvl>
              </c:multiLvlStrCache>
            </c:multiLvlStrRef>
          </c:cat>
          <c:val>
            <c:numRef>
              <c:f>'GRAFICACION ENERO'!#REF!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545-44AE-A4AB-8E204B58354C}"/>
            </c:ext>
          </c:extLst>
        </c:ser>
        <c:dLbls>
          <c:showLegendKey val="0"/>
          <c:showVal val="1"/>
          <c:showCatName val="0"/>
          <c:showSerName val="0"/>
          <c:showPercent val="0"/>
          <c:showBubbleSize val="0"/>
        </c:dLbls>
        <c:gapWidth val="100"/>
        <c:overlap val="-24"/>
        <c:axId val="97859728"/>
        <c:axId val="97864080"/>
      </c:barChart>
      <c:catAx>
        <c:axId val="978597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864080"/>
        <c:crosses val="autoZero"/>
        <c:auto val="1"/>
        <c:lblAlgn val="ctr"/>
        <c:lblOffset val="100"/>
        <c:noMultiLvlLbl val="0"/>
      </c:catAx>
      <c:valAx>
        <c:axId val="97864080"/>
        <c:scaling>
          <c:orientation val="minMax"/>
        </c:scaling>
        <c:delete val="1"/>
        <c:axPos val="l"/>
        <c:numFmt formatCode="General" sourceLinked="1"/>
        <c:majorTickMark val="none"/>
        <c:minorTickMark val="none"/>
        <c:tickLblPos val="none"/>
        <c:crossAx val="978597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3. % de socializaciones en normas vigentes realizadas.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ABRIL'!$C$5:$H$5</c:f>
              <c:numCache>
                <c:formatCode>0</c:formatCode>
                <c:ptCount val="6"/>
                <c:pt idx="0">
                  <c:v>1</c:v>
                </c:pt>
                <c:pt idx="1">
                  <c:v>1</c:v>
                </c:pt>
                <c:pt idx="2">
                  <c:v>1</c:v>
                </c:pt>
                <c:pt idx="3">
                  <c:v>2</c:v>
                </c:pt>
                <c:pt idx="4">
                  <c:v>3</c:v>
                </c:pt>
                <c:pt idx="5">
                  <c:v>3</c:v>
                </c:pt>
              </c:numCache>
            </c:numRef>
          </c:val>
          <c:extLst xmlns:c16r2="http://schemas.microsoft.com/office/drawing/2015/06/chart">
            <c:ext xmlns:c16="http://schemas.microsoft.com/office/drawing/2014/chart" uri="{C3380CC4-5D6E-409C-BE32-E72D297353CC}">
              <c16:uniqueId val="{00000000-A8D3-4311-BE42-F5C93BB45F20}"/>
            </c:ext>
          </c:extLst>
        </c:ser>
        <c:dLbls>
          <c:showLegendKey val="0"/>
          <c:showVal val="1"/>
          <c:showCatName val="0"/>
          <c:showSerName val="0"/>
          <c:showPercent val="0"/>
          <c:showBubbleSize val="0"/>
        </c:dLbls>
        <c:gapWidth val="100"/>
        <c:overlap val="-24"/>
        <c:axId val="285807024"/>
        <c:axId val="285808656"/>
      </c:barChart>
      <c:catAx>
        <c:axId val="2858070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85808656"/>
        <c:crosses val="autoZero"/>
        <c:auto val="1"/>
        <c:lblAlgn val="ctr"/>
        <c:lblOffset val="100"/>
        <c:noMultiLvlLbl val="0"/>
      </c:catAx>
      <c:valAx>
        <c:axId val="285808656"/>
        <c:scaling>
          <c:orientation val="minMax"/>
        </c:scaling>
        <c:delete val="1"/>
        <c:axPos val="l"/>
        <c:numFmt formatCode="0" sourceLinked="1"/>
        <c:majorTickMark val="none"/>
        <c:minorTickMark val="none"/>
        <c:tickLblPos val="none"/>
        <c:crossAx val="285807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9. % Indicadores en competitividad empresarial implementados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junio'!$B$12:$G$12</c:f>
              <c:numCache>
                <c:formatCode>0</c:formatCode>
                <c:ptCount val="6"/>
                <c:pt idx="0">
                  <c:v>1</c:v>
                </c:pt>
                <c:pt idx="1">
                  <c:v>1</c:v>
                </c:pt>
                <c:pt idx="2">
                  <c:v>1</c:v>
                </c:pt>
                <c:pt idx="3">
                  <c:v>1</c:v>
                </c:pt>
                <c:pt idx="4">
                  <c:v>1</c:v>
                </c:pt>
                <c:pt idx="5">
                  <c:v>0</c:v>
                </c:pt>
              </c:numCache>
            </c:numRef>
          </c:val>
          <c:extLst xmlns:c16r2="http://schemas.microsoft.com/office/drawing/2015/06/chart">
            <c:ext xmlns:c16="http://schemas.microsoft.com/office/drawing/2014/chart" uri="{C3380CC4-5D6E-409C-BE32-E72D297353CC}">
              <c16:uniqueId val="{00000000-154B-42EC-8BF6-70B842937EE2}"/>
            </c:ext>
          </c:extLst>
        </c:ser>
        <c:dLbls>
          <c:showLegendKey val="0"/>
          <c:showVal val="1"/>
          <c:showCatName val="0"/>
          <c:showSerName val="0"/>
          <c:showPercent val="0"/>
          <c:showBubbleSize val="0"/>
        </c:dLbls>
        <c:gapWidth val="100"/>
        <c:overlap val="-24"/>
        <c:axId val="97861360"/>
        <c:axId val="97861904"/>
      </c:barChart>
      <c:catAx>
        <c:axId val="978613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861904"/>
        <c:crosses val="autoZero"/>
        <c:auto val="1"/>
        <c:lblAlgn val="ctr"/>
        <c:lblOffset val="100"/>
        <c:noMultiLvlLbl val="0"/>
      </c:catAx>
      <c:valAx>
        <c:axId val="97861904"/>
        <c:scaling>
          <c:orientation val="minMax"/>
        </c:scaling>
        <c:delete val="1"/>
        <c:axPos val="l"/>
        <c:numFmt formatCode="0" sourceLinked="1"/>
        <c:majorTickMark val="none"/>
        <c:minorTickMark val="none"/>
        <c:tickLblPos val="none"/>
        <c:crossAx val="978613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10. % Cobertura de supervisión de la SPT a nivel nacional</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junio'!$B$13:$C$13</c:f>
              <c:numCache>
                <c:formatCode>0</c:formatCode>
                <c:ptCount val="2"/>
                <c:pt idx="0">
                  <c:v>32</c:v>
                </c:pt>
                <c:pt idx="1">
                  <c:v>26</c:v>
                </c:pt>
              </c:numCache>
            </c:numRef>
          </c:val>
          <c:extLst xmlns:c16r2="http://schemas.microsoft.com/office/drawing/2015/06/chart">
            <c:ext xmlns:c16="http://schemas.microsoft.com/office/drawing/2014/chart" uri="{C3380CC4-5D6E-409C-BE32-E72D297353CC}">
              <c16:uniqueId val="{00000000-ABC0-4667-99FE-FBBD1BE1ED3C}"/>
            </c:ext>
          </c:extLst>
        </c:ser>
        <c:dLbls>
          <c:showLegendKey val="0"/>
          <c:showVal val="1"/>
          <c:showCatName val="0"/>
          <c:showSerName val="0"/>
          <c:showPercent val="0"/>
          <c:showBubbleSize val="0"/>
        </c:dLbls>
        <c:gapWidth val="100"/>
        <c:overlap val="-24"/>
        <c:axId val="97865168"/>
        <c:axId val="97865712"/>
      </c:barChart>
      <c:catAx>
        <c:axId val="978651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865712"/>
        <c:crosses val="autoZero"/>
        <c:auto val="1"/>
        <c:lblAlgn val="ctr"/>
        <c:lblOffset val="100"/>
        <c:noMultiLvlLbl val="0"/>
      </c:catAx>
      <c:valAx>
        <c:axId val="97865712"/>
        <c:scaling>
          <c:orientation val="minMax"/>
        </c:scaling>
        <c:delete val="1"/>
        <c:axPos val="l"/>
        <c:numFmt formatCode="0" sourceLinked="1"/>
        <c:majorTickMark val="none"/>
        <c:minorTickMark val="none"/>
        <c:tickLblPos val="none"/>
        <c:crossAx val="978651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12. % Operadores portuarios registrados</a:t>
            </a:r>
          </a:p>
        </c:rich>
      </c:tx>
      <c:overlay val="0"/>
      <c:spPr>
        <a:noFill/>
        <a:ln>
          <a:noFill/>
        </a:ln>
        <a:effectLst/>
      </c:spPr>
    </c:title>
    <c:autoTitleDeleted val="0"/>
    <c:plotArea>
      <c:layout>
        <c:manualLayout>
          <c:layoutTarget val="inner"/>
          <c:xMode val="edge"/>
          <c:yMode val="edge"/>
          <c:x val="8.232446253037741E-3"/>
          <c:y val="0.2965740740740741"/>
          <c:w val="0.93962872747772319"/>
          <c:h val="0.61917468649752117"/>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junio'!$B$15:$C$15</c:f>
              <c:numCache>
                <c:formatCode>0%</c:formatCode>
                <c:ptCount val="2"/>
                <c:pt idx="0">
                  <c:v>1</c:v>
                </c:pt>
                <c:pt idx="1">
                  <c:v>0.95</c:v>
                </c:pt>
              </c:numCache>
            </c:numRef>
          </c:val>
          <c:extLst xmlns:c16r2="http://schemas.microsoft.com/office/drawing/2015/06/chart">
            <c:ext xmlns:c16="http://schemas.microsoft.com/office/drawing/2014/chart" uri="{C3380CC4-5D6E-409C-BE32-E72D297353CC}">
              <c16:uniqueId val="{00000000-3023-4A4B-B256-5B8A02A31775}"/>
            </c:ext>
          </c:extLst>
        </c:ser>
        <c:dLbls>
          <c:showLegendKey val="0"/>
          <c:showVal val="1"/>
          <c:showCatName val="0"/>
          <c:showSerName val="0"/>
          <c:showPercent val="0"/>
          <c:showBubbleSize val="0"/>
        </c:dLbls>
        <c:gapWidth val="100"/>
        <c:overlap val="-24"/>
        <c:axId val="271785648"/>
        <c:axId val="271790544"/>
      </c:barChart>
      <c:catAx>
        <c:axId val="2717856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71790544"/>
        <c:crosses val="autoZero"/>
        <c:auto val="1"/>
        <c:lblAlgn val="ctr"/>
        <c:lblOffset val="100"/>
        <c:noMultiLvlLbl val="0"/>
      </c:catAx>
      <c:valAx>
        <c:axId val="271790544"/>
        <c:scaling>
          <c:orientation val="minMax"/>
        </c:scaling>
        <c:delete val="1"/>
        <c:axPos val="l"/>
        <c:numFmt formatCode="0%" sourceLinked="1"/>
        <c:majorTickMark val="none"/>
        <c:minorTickMark val="none"/>
        <c:tickLblPos val="none"/>
        <c:crossAx val="271785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11. % Visitas de inspección realizadas PGS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junio'!$B$14:$G$14</c:f>
              <c:numCache>
                <c:formatCode>0</c:formatCode>
                <c:ptCount val="6"/>
                <c:pt idx="0">
                  <c:v>298</c:v>
                </c:pt>
                <c:pt idx="1">
                  <c:v>548</c:v>
                </c:pt>
                <c:pt idx="2">
                  <c:v>130</c:v>
                </c:pt>
                <c:pt idx="3">
                  <c:v>135</c:v>
                </c:pt>
                <c:pt idx="4">
                  <c:v>1075</c:v>
                </c:pt>
                <c:pt idx="5">
                  <c:v>1290</c:v>
                </c:pt>
              </c:numCache>
            </c:numRef>
          </c:val>
          <c:extLst xmlns:c16r2="http://schemas.microsoft.com/office/drawing/2015/06/chart">
            <c:ext xmlns:c16="http://schemas.microsoft.com/office/drawing/2014/chart" uri="{C3380CC4-5D6E-409C-BE32-E72D297353CC}">
              <c16:uniqueId val="{00000000-A89A-4FB5-9C6E-89E3C579ABC2}"/>
            </c:ext>
          </c:extLst>
        </c:ser>
        <c:dLbls>
          <c:showLegendKey val="0"/>
          <c:showVal val="1"/>
          <c:showCatName val="0"/>
          <c:showSerName val="0"/>
          <c:showPercent val="0"/>
          <c:showBubbleSize val="0"/>
        </c:dLbls>
        <c:gapWidth val="100"/>
        <c:overlap val="-24"/>
        <c:axId val="271786736"/>
        <c:axId val="271785104"/>
      </c:barChart>
      <c:catAx>
        <c:axId val="271786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71785104"/>
        <c:crosses val="autoZero"/>
        <c:auto val="1"/>
        <c:lblAlgn val="ctr"/>
        <c:lblOffset val="100"/>
        <c:noMultiLvlLbl val="0"/>
      </c:catAx>
      <c:valAx>
        <c:axId val="271785104"/>
        <c:scaling>
          <c:orientation val="minMax"/>
        </c:scaling>
        <c:delete val="1"/>
        <c:axPos val="l"/>
        <c:numFmt formatCode="0" sourceLinked="1"/>
        <c:majorTickMark val="none"/>
        <c:minorTickMark val="none"/>
        <c:tickLblPos val="none"/>
        <c:crossAx val="2717867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14. Tiempo promedio respuesta PQRs</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junio'!$B$17:$G$17</c:f>
              <c:numCache>
                <c:formatCode>_-* #,##0_-;\-* #,##0_-;_-* "-"_-;_-@_-</c:formatCode>
                <c:ptCount val="6"/>
                <c:pt idx="0" formatCode="#,##0">
                  <c:v>14</c:v>
                </c:pt>
                <c:pt idx="1">
                  <c:v>13.833333333333334</c:v>
                </c:pt>
                <c:pt idx="2" formatCode="#,##0">
                  <c:v>12</c:v>
                </c:pt>
                <c:pt idx="3">
                  <c:v>12.166666666666666</c:v>
                </c:pt>
                <c:pt idx="4" formatCode="#,##0">
                  <c:v>40</c:v>
                </c:pt>
                <c:pt idx="5">
                  <c:v>35</c:v>
                </c:pt>
              </c:numCache>
            </c:numRef>
          </c:val>
          <c:extLst xmlns:c16r2="http://schemas.microsoft.com/office/drawing/2015/06/chart">
            <c:ext xmlns:c16="http://schemas.microsoft.com/office/drawing/2014/chart" uri="{C3380CC4-5D6E-409C-BE32-E72D297353CC}">
              <c16:uniqueId val="{00000000-7585-41F8-B65D-A0A545DC1AC1}"/>
            </c:ext>
          </c:extLst>
        </c:ser>
        <c:dLbls>
          <c:showLegendKey val="0"/>
          <c:showVal val="1"/>
          <c:showCatName val="0"/>
          <c:showSerName val="0"/>
          <c:showPercent val="0"/>
          <c:showBubbleSize val="0"/>
        </c:dLbls>
        <c:gapWidth val="100"/>
        <c:overlap val="-24"/>
        <c:axId val="271784560"/>
        <c:axId val="271787280"/>
      </c:barChart>
      <c:catAx>
        <c:axId val="2717845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71787280"/>
        <c:crosses val="autoZero"/>
        <c:auto val="1"/>
        <c:lblAlgn val="ctr"/>
        <c:lblOffset val="100"/>
        <c:noMultiLvlLbl val="0"/>
      </c:catAx>
      <c:valAx>
        <c:axId val="271787280"/>
        <c:scaling>
          <c:orientation val="minMax"/>
        </c:scaling>
        <c:delete val="1"/>
        <c:axPos val="l"/>
        <c:numFmt formatCode="#,##0" sourceLinked="1"/>
        <c:majorTickMark val="none"/>
        <c:minorTickMark val="none"/>
        <c:tickLblPos val="none"/>
        <c:crossAx val="271784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13. Boletines Estadísticos Portuarios</a:t>
            </a:r>
            <a:r>
              <a:rPr lang="es-CO" b="0" baseline="0">
                <a:solidFill>
                  <a:sysClr val="windowText" lastClr="000000"/>
                </a:solidFill>
              </a:rPr>
              <a:t> </a:t>
            </a:r>
            <a:r>
              <a:rPr lang="es-CO" b="0">
                <a:solidFill>
                  <a:sysClr val="windowText" lastClr="000000"/>
                </a:solidFill>
              </a:rPr>
              <a:t>publicados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junio'!$B$16:$C$16</c:f>
              <c:numCache>
                <c:formatCode>0</c:formatCode>
                <c:ptCount val="2"/>
                <c:pt idx="0">
                  <c:v>2</c:v>
                </c:pt>
                <c:pt idx="1">
                  <c:v>0</c:v>
                </c:pt>
              </c:numCache>
            </c:numRef>
          </c:val>
          <c:extLst xmlns:c16r2="http://schemas.microsoft.com/office/drawing/2015/06/chart">
            <c:ext xmlns:c16="http://schemas.microsoft.com/office/drawing/2014/chart" uri="{C3380CC4-5D6E-409C-BE32-E72D297353CC}">
              <c16:uniqueId val="{00000000-EF34-420D-81BB-D652FEA7E768}"/>
            </c:ext>
          </c:extLst>
        </c:ser>
        <c:dLbls>
          <c:showLegendKey val="0"/>
          <c:showVal val="1"/>
          <c:showCatName val="0"/>
          <c:showSerName val="0"/>
          <c:showPercent val="0"/>
          <c:showBubbleSize val="0"/>
        </c:dLbls>
        <c:gapWidth val="100"/>
        <c:overlap val="-24"/>
        <c:axId val="271788912"/>
        <c:axId val="143037456"/>
      </c:barChart>
      <c:catAx>
        <c:axId val="2717889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3037456"/>
        <c:crosses val="autoZero"/>
        <c:auto val="1"/>
        <c:lblAlgn val="ctr"/>
        <c:lblOffset val="100"/>
        <c:noMultiLvlLbl val="0"/>
      </c:catAx>
      <c:valAx>
        <c:axId val="143037456"/>
        <c:scaling>
          <c:orientation val="minMax"/>
        </c:scaling>
        <c:delete val="1"/>
        <c:axPos val="l"/>
        <c:numFmt formatCode="0" sourceLinked="1"/>
        <c:majorTickMark val="none"/>
        <c:minorTickMark val="none"/>
        <c:tickLblPos val="none"/>
        <c:crossAx val="27178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Ind.15. Denuncias presentadas relacionadas con hechos de corrupción</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junio'!$B$19:$C$19</c:f>
              <c:numCache>
                <c:formatCode>_-* #,##0_-;\-* #,##0_-;_-* "-"_-;_-@_-</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0-0F51-4F6E-86F9-6D82434FD959}"/>
            </c:ext>
          </c:extLst>
        </c:ser>
        <c:dLbls>
          <c:showLegendKey val="0"/>
          <c:showVal val="1"/>
          <c:showCatName val="0"/>
          <c:showSerName val="0"/>
          <c:showPercent val="0"/>
          <c:showBubbleSize val="0"/>
        </c:dLbls>
        <c:gapWidth val="100"/>
        <c:overlap val="-24"/>
        <c:axId val="143042352"/>
        <c:axId val="143041264"/>
      </c:barChart>
      <c:catAx>
        <c:axId val="1430423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3041264"/>
        <c:crosses val="autoZero"/>
        <c:auto val="1"/>
        <c:lblAlgn val="ctr"/>
        <c:lblOffset val="100"/>
        <c:noMultiLvlLbl val="0"/>
      </c:catAx>
      <c:valAx>
        <c:axId val="143041264"/>
        <c:scaling>
          <c:orientation val="minMax"/>
        </c:scaling>
        <c:delete val="1"/>
        <c:axPos val="l"/>
        <c:numFmt formatCode="0" sourceLinked="1"/>
        <c:majorTickMark val="none"/>
        <c:minorTickMark val="none"/>
        <c:tickLblPos val="none"/>
        <c:crossAx val="1430423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18.  % Calificación MECI </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junio'!$B$22:$C$22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143040176"/>
        <c:axId val="143041808"/>
      </c:barChart>
      <c:catAx>
        <c:axId val="1430401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3041808"/>
        <c:crosses val="autoZero"/>
        <c:auto val="1"/>
        <c:lblAlgn val="ctr"/>
        <c:lblOffset val="100"/>
        <c:noMultiLvlLbl val="0"/>
      </c:catAx>
      <c:valAx>
        <c:axId val="143041808"/>
        <c:scaling>
          <c:orientation val="minMax"/>
        </c:scaling>
        <c:delete val="1"/>
        <c:axPos val="l"/>
        <c:numFmt formatCode="0%" sourceLinked="1"/>
        <c:majorTickMark val="none"/>
        <c:minorTickMark val="none"/>
        <c:tickLblPos val="none"/>
        <c:crossAx val="1430401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19. % Cumplimiento Plan de Acción PIGA</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junio'!$B$23:$C$23</c:f>
              <c:numCache>
                <c:formatCode>0%</c:formatCode>
                <c:ptCount val="2"/>
                <c:pt idx="0">
                  <c:v>0.38</c:v>
                </c:pt>
                <c:pt idx="1">
                  <c:v>0.38</c:v>
                </c:pt>
              </c:numCache>
            </c:numRef>
          </c:val>
          <c:extLst xmlns:c16r2="http://schemas.microsoft.com/office/drawing/2015/06/chart">
            <c:ext xmlns:c16="http://schemas.microsoft.com/office/drawing/2014/chart" uri="{C3380CC4-5D6E-409C-BE32-E72D297353CC}">
              <c16:uniqueId val="{00000000-61AB-4BFF-9A18-9CE44113A026}"/>
            </c:ext>
          </c:extLst>
        </c:ser>
        <c:dLbls>
          <c:showLegendKey val="0"/>
          <c:showVal val="1"/>
          <c:showCatName val="0"/>
          <c:showSerName val="0"/>
          <c:showPercent val="0"/>
          <c:showBubbleSize val="0"/>
        </c:dLbls>
        <c:gapWidth val="100"/>
        <c:overlap val="-24"/>
        <c:axId val="143035824"/>
        <c:axId val="143036368"/>
      </c:barChart>
      <c:catAx>
        <c:axId val="1430358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3036368"/>
        <c:crosses val="autoZero"/>
        <c:auto val="1"/>
        <c:lblAlgn val="ctr"/>
        <c:lblOffset val="100"/>
        <c:noMultiLvlLbl val="0"/>
      </c:catAx>
      <c:valAx>
        <c:axId val="143036368"/>
        <c:scaling>
          <c:orientation val="minMax"/>
        </c:scaling>
        <c:delete val="1"/>
        <c:axPos val="l"/>
        <c:numFmt formatCode="0%" sourceLinked="1"/>
        <c:majorTickMark val="none"/>
        <c:minorTickMark val="none"/>
        <c:tickLblPos val="none"/>
        <c:crossAx val="143035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Ind.20. % de funcionarios capacitados</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junio'!$B$24:$C$24</c:f>
              <c:numCache>
                <c:formatCode>0%</c:formatCode>
                <c:ptCount val="2"/>
                <c:pt idx="0">
                  <c:v>0.53</c:v>
                </c:pt>
                <c:pt idx="1">
                  <c:v>0.53</c:v>
                </c:pt>
              </c:numCache>
            </c:numRef>
          </c:val>
          <c:extLst xmlns:c16r2="http://schemas.microsoft.com/office/drawing/2015/06/chart">
            <c:ext xmlns:c16="http://schemas.microsoft.com/office/drawing/2014/chart" uri="{C3380CC4-5D6E-409C-BE32-E72D297353CC}">
              <c16:uniqueId val="{00000000-1B06-4393-9A74-1BC32951C32C}"/>
            </c:ext>
          </c:extLst>
        </c:ser>
        <c:dLbls>
          <c:showLegendKey val="0"/>
          <c:showVal val="1"/>
          <c:showCatName val="0"/>
          <c:showSerName val="0"/>
          <c:showPercent val="0"/>
          <c:showBubbleSize val="0"/>
        </c:dLbls>
        <c:gapWidth val="100"/>
        <c:overlap val="-24"/>
        <c:axId val="272120640"/>
        <c:axId val="272120096"/>
      </c:barChart>
      <c:catAx>
        <c:axId val="2721206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72120096"/>
        <c:crosses val="autoZero"/>
        <c:auto val="1"/>
        <c:lblAlgn val="ctr"/>
        <c:lblOffset val="100"/>
        <c:noMultiLvlLbl val="0"/>
      </c:catAx>
      <c:valAx>
        <c:axId val="272120096"/>
        <c:scaling>
          <c:orientation val="minMax"/>
        </c:scaling>
        <c:delete val="1"/>
        <c:axPos val="l"/>
        <c:numFmt formatCode="0%" sourceLinked="1"/>
        <c:majorTickMark val="none"/>
        <c:minorTickMark val="none"/>
        <c:tickLblPos val="none"/>
        <c:crossAx val="2721206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4. % Servidores socializados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ABRIL'!$C$6:$H$6</c:f>
              <c:numCache>
                <c:formatCode>0</c:formatCode>
                <c:ptCount val="6"/>
                <c:pt idx="0">
                  <c:v>15</c:v>
                </c:pt>
                <c:pt idx="1">
                  <c:v>15</c:v>
                </c:pt>
                <c:pt idx="2">
                  <c:v>10</c:v>
                </c:pt>
                <c:pt idx="3">
                  <c:v>20</c:v>
                </c:pt>
                <c:pt idx="4">
                  <c:v>10</c:v>
                </c:pt>
                <c:pt idx="5">
                  <c:v>29</c:v>
                </c:pt>
              </c:numCache>
            </c:numRef>
          </c:val>
          <c:extLst xmlns:c16r2="http://schemas.microsoft.com/office/drawing/2015/06/chart">
            <c:ext xmlns:c16="http://schemas.microsoft.com/office/drawing/2014/chart" uri="{C3380CC4-5D6E-409C-BE32-E72D297353CC}">
              <c16:uniqueId val="{00000000-FF2F-492D-84B0-C4B5636BADCA}"/>
            </c:ext>
          </c:extLst>
        </c:ser>
        <c:dLbls>
          <c:showLegendKey val="0"/>
          <c:showVal val="1"/>
          <c:showCatName val="0"/>
          <c:showSerName val="0"/>
          <c:showPercent val="0"/>
          <c:showBubbleSize val="0"/>
        </c:dLbls>
        <c:gapWidth val="100"/>
        <c:overlap val="-24"/>
        <c:axId val="285798320"/>
        <c:axId val="99005920"/>
      </c:barChart>
      <c:catAx>
        <c:axId val="2857983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9005920"/>
        <c:crosses val="autoZero"/>
        <c:auto val="1"/>
        <c:lblAlgn val="ctr"/>
        <c:lblOffset val="100"/>
        <c:noMultiLvlLbl val="0"/>
      </c:catAx>
      <c:valAx>
        <c:axId val="99005920"/>
        <c:scaling>
          <c:orientation val="minMax"/>
        </c:scaling>
        <c:delete val="1"/>
        <c:axPos val="l"/>
        <c:numFmt formatCode="0" sourceLinked="1"/>
        <c:majorTickMark val="none"/>
        <c:minorTickMark val="none"/>
        <c:tickLblPos val="none"/>
        <c:crossAx val="285798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21. % Avance rediseño organizacional</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junio'!$B$25:$C$25</c:f>
              <c:numCache>
                <c:formatCode>0%</c:formatCode>
                <c:ptCount val="2"/>
                <c:pt idx="0">
                  <c:v>0.75</c:v>
                </c:pt>
                <c:pt idx="1">
                  <c:v>0.75</c:v>
                </c:pt>
              </c:numCache>
            </c:numRef>
          </c:val>
          <c:extLst xmlns:c16r2="http://schemas.microsoft.com/office/drawing/2015/06/chart">
            <c:ext xmlns:c16="http://schemas.microsoft.com/office/drawing/2014/chart" uri="{C3380CC4-5D6E-409C-BE32-E72D297353CC}">
              <c16:uniqueId val="{00000000-7A0C-4879-A328-15F5C87A6E59}"/>
            </c:ext>
          </c:extLst>
        </c:ser>
        <c:dLbls>
          <c:showLegendKey val="0"/>
          <c:showVal val="1"/>
          <c:showCatName val="0"/>
          <c:showSerName val="0"/>
          <c:showPercent val="0"/>
          <c:showBubbleSize val="0"/>
        </c:dLbls>
        <c:gapWidth val="100"/>
        <c:overlap val="-24"/>
        <c:axId val="272121728"/>
        <c:axId val="272119008"/>
      </c:barChart>
      <c:catAx>
        <c:axId val="2721217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72119008"/>
        <c:crosses val="autoZero"/>
        <c:auto val="1"/>
        <c:lblAlgn val="ctr"/>
        <c:lblOffset val="100"/>
        <c:noMultiLvlLbl val="0"/>
      </c:catAx>
      <c:valAx>
        <c:axId val="272119008"/>
        <c:scaling>
          <c:orientation val="minMax"/>
        </c:scaling>
        <c:delete val="1"/>
        <c:axPos val="l"/>
        <c:numFmt formatCode="0%" sourceLinked="1"/>
        <c:majorTickMark val="none"/>
        <c:minorTickMark val="none"/>
        <c:tickLblPos val="none"/>
        <c:crossAx val="2721217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a:t>Ind. 22. % Calificación Avance Implementación Estrategia Gobierno</a:t>
            </a:r>
            <a:r>
              <a:rPr lang="es-CO" b="0" baseline="0"/>
              <a:t> Digital</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junio'!$B$26:$C$26</c:f>
              <c:numCache>
                <c:formatCode>0%</c:formatCode>
                <c:ptCount val="2"/>
                <c:pt idx="0">
                  <c:v>0.44</c:v>
                </c:pt>
                <c:pt idx="1">
                  <c:v>0.44</c:v>
                </c:pt>
              </c:numCache>
            </c:numRef>
          </c:val>
          <c:extLst xmlns:c16r2="http://schemas.microsoft.com/office/drawing/2015/06/chart">
            <c:ext xmlns:c16="http://schemas.microsoft.com/office/drawing/2014/chart" uri="{C3380CC4-5D6E-409C-BE32-E72D297353CC}">
              <c16:uniqueId val="{00000000-0E2A-42A8-ABCD-36F4D4A3FF1A}"/>
            </c:ext>
          </c:extLst>
        </c:ser>
        <c:dLbls>
          <c:showLegendKey val="0"/>
          <c:showVal val="1"/>
          <c:showCatName val="0"/>
          <c:showSerName val="0"/>
          <c:showPercent val="0"/>
          <c:showBubbleSize val="0"/>
        </c:dLbls>
        <c:gapWidth val="100"/>
        <c:overlap val="-24"/>
        <c:axId val="272117920"/>
        <c:axId val="272119552"/>
      </c:barChart>
      <c:catAx>
        <c:axId val="2721179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72119552"/>
        <c:crosses val="autoZero"/>
        <c:auto val="1"/>
        <c:lblAlgn val="ctr"/>
        <c:lblOffset val="100"/>
        <c:noMultiLvlLbl val="0"/>
      </c:catAx>
      <c:valAx>
        <c:axId val="272119552"/>
        <c:scaling>
          <c:orientation val="minMax"/>
        </c:scaling>
        <c:delete val="1"/>
        <c:axPos val="l"/>
        <c:numFmt formatCode="0%" sourceLinked="1"/>
        <c:majorTickMark val="none"/>
        <c:minorTickMark val="none"/>
        <c:tickLblPos val="none"/>
        <c:crossAx val="2721179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Ind.24. % Presupuesto Ejecutado Obligaciones</a:t>
            </a:r>
            <a:endParaRPr lang="es-CO" b="0"/>
          </a:p>
        </c:rich>
      </c:tx>
      <c:layout>
        <c:manualLayout>
          <c:xMode val="edge"/>
          <c:yMode val="edge"/>
          <c:x val="0.19959518364289724"/>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68"/>
          <c:h val="0.70959135316419253"/>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junio'!$B$28:$C$28</c:f>
              <c:numCache>
                <c:formatCode>0%</c:formatCode>
                <c:ptCount val="2"/>
                <c:pt idx="0">
                  <c:v>0.35</c:v>
                </c:pt>
                <c:pt idx="1">
                  <c:v>0.35</c:v>
                </c:pt>
              </c:numCache>
            </c:numRef>
          </c:val>
          <c:extLst xmlns:c16r2="http://schemas.microsoft.com/office/drawing/2015/06/chart">
            <c:ext xmlns:c16="http://schemas.microsoft.com/office/drawing/2014/chart" uri="{C3380CC4-5D6E-409C-BE32-E72D297353CC}">
              <c16:uniqueId val="{00000000-E521-4335-A26F-B7E4274FDE8C}"/>
            </c:ext>
          </c:extLst>
        </c:ser>
        <c:dLbls>
          <c:showLegendKey val="0"/>
          <c:showVal val="1"/>
          <c:showCatName val="0"/>
          <c:showSerName val="0"/>
          <c:showPercent val="0"/>
          <c:showBubbleSize val="0"/>
        </c:dLbls>
        <c:gapWidth val="100"/>
        <c:overlap val="-24"/>
        <c:axId val="272118464"/>
        <c:axId val="281252384"/>
      </c:barChart>
      <c:catAx>
        <c:axId val="2721184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81252384"/>
        <c:crosses val="autoZero"/>
        <c:auto val="1"/>
        <c:lblAlgn val="ctr"/>
        <c:lblOffset val="100"/>
        <c:noMultiLvlLbl val="0"/>
      </c:catAx>
      <c:valAx>
        <c:axId val="281252384"/>
        <c:scaling>
          <c:orientation val="minMax"/>
        </c:scaling>
        <c:delete val="1"/>
        <c:axPos val="l"/>
        <c:numFmt formatCode="0%" sourceLinked="1"/>
        <c:majorTickMark val="none"/>
        <c:minorTickMark val="none"/>
        <c:tickLblPos val="none"/>
        <c:crossAx val="272118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sz="1800" b="0" i="0" baseline="0">
                <a:effectLst/>
              </a:rPr>
              <a:t>Ind.23. % Recaudo Contribución Especial</a:t>
            </a:r>
            <a:endParaRPr lang="es-CO" b="0">
              <a:effectLst/>
            </a:endParaRPr>
          </a:p>
        </c:rich>
      </c:tx>
      <c:layout>
        <c:manualLayout>
          <c:xMode val="edge"/>
          <c:yMode val="edge"/>
          <c:x val="0.19959518364289724"/>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68"/>
          <c:h val="0.70959135316419253"/>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junio'!$B$2:$C$2</c:f>
              <c:strCache>
                <c:ptCount val="2"/>
                <c:pt idx="0">
                  <c:v>Planeado</c:v>
                </c:pt>
                <c:pt idx="1">
                  <c:v>Ejecutado</c:v>
                </c:pt>
              </c:strCache>
            </c:strRef>
          </c:cat>
          <c:val>
            <c:numRef>
              <c:f>'GRAFICACION junio'!$B$27:$C$27</c:f>
              <c:numCache>
                <c:formatCode>0%</c:formatCode>
                <c:ptCount val="2"/>
                <c:pt idx="0">
                  <c:v>0.03</c:v>
                </c:pt>
                <c:pt idx="1">
                  <c:v>0.03</c:v>
                </c:pt>
              </c:numCache>
            </c:numRef>
          </c:val>
          <c:extLst xmlns:c16r2="http://schemas.microsoft.com/office/drawing/2015/06/chart">
            <c:ext xmlns:c16="http://schemas.microsoft.com/office/drawing/2014/chart" uri="{C3380CC4-5D6E-409C-BE32-E72D297353CC}">
              <c16:uniqueId val="{00000000-E521-4335-A26F-B7E4274FDE8C}"/>
            </c:ext>
          </c:extLst>
        </c:ser>
        <c:dLbls>
          <c:showLegendKey val="0"/>
          <c:showVal val="1"/>
          <c:showCatName val="0"/>
          <c:showSerName val="0"/>
          <c:showPercent val="0"/>
          <c:showBubbleSize val="0"/>
        </c:dLbls>
        <c:gapWidth val="100"/>
        <c:overlap val="-24"/>
        <c:axId val="281254016"/>
        <c:axId val="281251840"/>
      </c:barChart>
      <c:catAx>
        <c:axId val="2812540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81251840"/>
        <c:crosses val="autoZero"/>
        <c:auto val="1"/>
        <c:lblAlgn val="ctr"/>
        <c:lblOffset val="100"/>
        <c:noMultiLvlLbl val="0"/>
      </c:catAx>
      <c:valAx>
        <c:axId val="281251840"/>
        <c:scaling>
          <c:orientation val="minMax"/>
        </c:scaling>
        <c:delete val="1"/>
        <c:axPos val="l"/>
        <c:numFmt formatCode="0%" sourceLinked="1"/>
        <c:majorTickMark val="none"/>
        <c:minorTickMark val="none"/>
        <c:tickLblPos val="none"/>
        <c:crossAx val="2812540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16.  % Cumplimiento Plan Estratégico de Participación Ciudadana </a:t>
            </a:r>
            <a:endParaRPr lang="es-CO" b="0"/>
          </a:p>
        </c:rich>
      </c:tx>
      <c:overlay val="0"/>
      <c:spPr>
        <a:noFill/>
        <a:ln>
          <a:noFill/>
        </a:ln>
        <a:effectLst/>
      </c:spPr>
    </c:title>
    <c:autoTitleDeleted val="0"/>
    <c:plotArea>
      <c:layout>
        <c:manualLayout>
          <c:layoutTarget val="inner"/>
          <c:xMode val="edge"/>
          <c:yMode val="edge"/>
          <c:x val="3.2380925379114099E-2"/>
          <c:y val="0.28268518518518521"/>
          <c:w val="0.94063491321521231"/>
          <c:h val="0.61917468649752139"/>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'GRAFICACION junio'!$B$20:$C$20</c:f>
              <c:numCache>
                <c:formatCode>0%</c:formatCode>
                <c:ptCount val="2"/>
                <c:pt idx="0">
                  <c:v>0.7</c:v>
                </c:pt>
                <c:pt idx="1">
                  <c:v>0.7</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281253472"/>
        <c:axId val="281248576"/>
      </c:barChart>
      <c:catAx>
        <c:axId val="2812534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81248576"/>
        <c:crosses val="autoZero"/>
        <c:auto val="1"/>
        <c:lblAlgn val="ctr"/>
        <c:lblOffset val="100"/>
        <c:noMultiLvlLbl val="0"/>
      </c:catAx>
      <c:valAx>
        <c:axId val="281248576"/>
        <c:scaling>
          <c:orientation val="minMax"/>
        </c:scaling>
        <c:delete val="1"/>
        <c:axPos val="l"/>
        <c:numFmt formatCode="0%" sourceLinked="1"/>
        <c:majorTickMark val="none"/>
        <c:minorTickMark val="none"/>
        <c:tickLblPos val="none"/>
        <c:crossAx val="2812534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17.  % Cumplimiento Plan Estratégico de Rendición de Cuentas </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'GRAFICACION junio'!$B$21:$C$21</c:f>
              <c:numCache>
                <c:formatCode>0%</c:formatCode>
                <c:ptCount val="2"/>
                <c:pt idx="0">
                  <c:v>0.55000000000000004</c:v>
                </c:pt>
                <c:pt idx="1">
                  <c:v>0.55000000000000004</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281250208"/>
        <c:axId val="281248032"/>
      </c:barChart>
      <c:catAx>
        <c:axId val="28125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81248032"/>
        <c:crosses val="autoZero"/>
        <c:auto val="1"/>
        <c:lblAlgn val="ctr"/>
        <c:lblOffset val="100"/>
        <c:noMultiLvlLbl val="0"/>
      </c:catAx>
      <c:valAx>
        <c:axId val="281248032"/>
        <c:scaling>
          <c:orientation val="minMax"/>
        </c:scaling>
        <c:delete val="1"/>
        <c:axPos val="l"/>
        <c:numFmt formatCode="0%" sourceLinked="1"/>
        <c:majorTickMark val="none"/>
        <c:minorTickMark val="none"/>
        <c:tickLblPos val="none"/>
        <c:crossAx val="2812502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Ind.1. % de socializaciones en politica sectorial realizadas</a:t>
            </a:r>
          </a:p>
        </c:rich>
      </c:tx>
      <c:layout>
        <c:manualLayout>
          <c:xMode val="edge"/>
          <c:yMode val="edge"/>
          <c:x val="9.9861111111111123E-2"/>
          <c:y val="4.4884976938771026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junio'!$B$4:$G$4</c:f>
              <c:numCache>
                <c:formatCode>0</c:formatCode>
                <c:ptCount val="6"/>
                <c:pt idx="0">
                  <c:v>3</c:v>
                </c:pt>
                <c:pt idx="1">
                  <c:v>3</c:v>
                </c:pt>
                <c:pt idx="2">
                  <c:v>3</c:v>
                </c:pt>
                <c:pt idx="3">
                  <c:v>3</c:v>
                </c:pt>
                <c:pt idx="4">
                  <c:v>6</c:v>
                </c:pt>
                <c:pt idx="5">
                  <c:v>7</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149668752"/>
        <c:axId val="149669296"/>
      </c:barChart>
      <c:catAx>
        <c:axId val="149668752"/>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149669296"/>
        <c:crosses val="autoZero"/>
        <c:auto val="1"/>
        <c:lblAlgn val="ctr"/>
        <c:lblOffset val="100"/>
        <c:noMultiLvlLbl val="0"/>
      </c:catAx>
      <c:valAx>
        <c:axId val="149669296"/>
        <c:scaling>
          <c:orientation val="minMax"/>
        </c:scaling>
        <c:delete val="1"/>
        <c:axPos val="l"/>
        <c:numFmt formatCode="0" sourceLinked="1"/>
        <c:majorTickMark val="none"/>
        <c:minorTickMark val="none"/>
        <c:tickLblPos val="none"/>
        <c:crossAx val="149668752"/>
        <c:crosses val="autoZero"/>
        <c:crossBetween val="between"/>
      </c:valAx>
    </c:plotArea>
    <c:plotVisOnly val="1"/>
    <c:dispBlanksAs val="gap"/>
    <c:showDLblsOverMax val="0"/>
  </c:chart>
  <c:spPr>
    <a:ln>
      <a:solidFill>
        <a:schemeClr val="bg1"/>
      </a:solidFill>
    </a:ln>
  </c:spPr>
  <c:printSettings>
    <c:headerFooter/>
    <c:pageMargins b="0.75000000000000278" l="0.70000000000000062" r="0.70000000000000062" t="0.750000000000002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Ind.3. %  de actividades para la disminución de la informalidad</a:t>
            </a:r>
          </a:p>
        </c:rich>
      </c:tx>
      <c:layout>
        <c:manualLayout>
          <c:xMode val="edge"/>
          <c:yMode val="edge"/>
          <c:x val="0.21652777777777779"/>
          <c:y val="4.0605017729815271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junio'!$B$1:$G$2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junio'!$B$6:$G$6</c:f>
              <c:numCache>
                <c:formatCode>0</c:formatCode>
                <c:ptCount val="6"/>
                <c:pt idx="0">
                  <c:v>3</c:v>
                </c:pt>
                <c:pt idx="1">
                  <c:v>3</c:v>
                </c:pt>
                <c:pt idx="2">
                  <c:v>2</c:v>
                </c:pt>
                <c:pt idx="3">
                  <c:v>3</c:v>
                </c:pt>
                <c:pt idx="4">
                  <c:v>0</c:v>
                </c:pt>
                <c:pt idx="5">
                  <c:v>6</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149667120"/>
        <c:axId val="149667664"/>
      </c:barChart>
      <c:catAx>
        <c:axId val="149667120"/>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149667664"/>
        <c:crosses val="autoZero"/>
        <c:auto val="1"/>
        <c:lblAlgn val="ctr"/>
        <c:lblOffset val="100"/>
        <c:noMultiLvlLbl val="0"/>
      </c:catAx>
      <c:valAx>
        <c:axId val="149667664"/>
        <c:scaling>
          <c:orientation val="minMax"/>
        </c:scaling>
        <c:delete val="1"/>
        <c:axPos val="l"/>
        <c:numFmt formatCode="0" sourceLinked="1"/>
        <c:majorTickMark val="none"/>
        <c:minorTickMark val="none"/>
        <c:tickLblPos val="none"/>
        <c:crossAx val="149667120"/>
        <c:crosses val="autoZero"/>
        <c:crossBetween val="between"/>
      </c:valAx>
    </c:plotArea>
    <c:plotVisOnly val="1"/>
    <c:dispBlanksAs val="gap"/>
    <c:showDLblsOverMax val="0"/>
  </c:chart>
  <c:spPr>
    <a:ln>
      <a:solidFill>
        <a:schemeClr val="bg1"/>
      </a:solidFill>
    </a:ln>
  </c:spPr>
  <c:printSettings>
    <c:headerFooter/>
    <c:pageMargins b="0.75000000000000278" l="0.70000000000000062" r="0.70000000000000062" t="0.750000000000002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5. % Mesas de trabajo realizadas para identificar oportunidades de mejora</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ABRIL'!$C$7:$H$7</c:f>
              <c:numCache>
                <c:formatCode>0</c:formatCode>
                <c:ptCount val="6"/>
                <c:pt idx="0">
                  <c:v>2</c:v>
                </c:pt>
                <c:pt idx="1">
                  <c:v>11</c:v>
                </c:pt>
                <c:pt idx="2">
                  <c:v>2</c:v>
                </c:pt>
                <c:pt idx="3">
                  <c:v>16</c:v>
                </c:pt>
                <c:pt idx="4">
                  <c:v>5</c:v>
                </c:pt>
                <c:pt idx="5">
                  <c:v>16</c:v>
                </c:pt>
              </c:numCache>
            </c:numRef>
          </c:val>
          <c:extLst xmlns:c16r2="http://schemas.microsoft.com/office/drawing/2015/06/chart">
            <c:ext xmlns:c16="http://schemas.microsoft.com/office/drawing/2014/chart" uri="{C3380CC4-5D6E-409C-BE32-E72D297353CC}">
              <c16:uniqueId val="{00000000-0CF9-4E03-8C86-B8F95AB5F7A6}"/>
            </c:ext>
          </c:extLst>
        </c:ser>
        <c:dLbls>
          <c:showLegendKey val="0"/>
          <c:showVal val="1"/>
          <c:showCatName val="0"/>
          <c:showSerName val="0"/>
          <c:showPercent val="0"/>
          <c:showBubbleSize val="0"/>
        </c:dLbls>
        <c:gapWidth val="100"/>
        <c:overlap val="-24"/>
        <c:axId val="99008096"/>
        <c:axId val="99004288"/>
      </c:barChart>
      <c:catAx>
        <c:axId val="990080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9004288"/>
        <c:crosses val="autoZero"/>
        <c:auto val="1"/>
        <c:lblAlgn val="ctr"/>
        <c:lblOffset val="100"/>
        <c:noMultiLvlLbl val="0"/>
      </c:catAx>
      <c:valAx>
        <c:axId val="99004288"/>
        <c:scaling>
          <c:orientation val="minMax"/>
        </c:scaling>
        <c:delete val="1"/>
        <c:axPos val="l"/>
        <c:numFmt formatCode="0" sourceLinked="1"/>
        <c:majorTickMark val="none"/>
        <c:minorTickMark val="none"/>
        <c:tickLblPos val="none"/>
        <c:crossAx val="99008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6. % de tipos de vigilado con acciones preventivas implementadas para minimizar las condiciones de riesgo en seguridad</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ABRIL'!$C$8:$H$8</c:f>
              <c:numCache>
                <c:formatCode>0</c:formatCode>
                <c:ptCount val="6"/>
                <c:pt idx="0">
                  <c:v>0</c:v>
                </c:pt>
                <c:pt idx="1">
                  <c:v>0</c:v>
                </c:pt>
                <c:pt idx="2">
                  <c:v>1</c:v>
                </c:pt>
                <c:pt idx="3">
                  <c:v>2</c:v>
                </c:pt>
                <c:pt idx="4">
                  <c:v>0</c:v>
                </c:pt>
                <c:pt idx="5">
                  <c:v>0</c:v>
                </c:pt>
              </c:numCache>
            </c:numRef>
          </c:val>
          <c:extLst xmlns:c16r2="http://schemas.microsoft.com/office/drawing/2015/06/chart">
            <c:ext xmlns:c16="http://schemas.microsoft.com/office/drawing/2014/chart" uri="{C3380CC4-5D6E-409C-BE32-E72D297353CC}">
              <c16:uniqueId val="{00000000-BDBF-474B-9486-B7FC935D72B0}"/>
            </c:ext>
          </c:extLst>
        </c:ser>
        <c:dLbls>
          <c:showLegendKey val="0"/>
          <c:showVal val="1"/>
          <c:showCatName val="0"/>
          <c:showSerName val="0"/>
          <c:showPercent val="0"/>
          <c:showBubbleSize val="0"/>
        </c:dLbls>
        <c:gapWidth val="100"/>
        <c:overlap val="-24"/>
        <c:axId val="99005376"/>
        <c:axId val="99007008"/>
      </c:barChart>
      <c:catAx>
        <c:axId val="990053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9007008"/>
        <c:crosses val="autoZero"/>
        <c:auto val="1"/>
        <c:lblAlgn val="ctr"/>
        <c:lblOffset val="100"/>
        <c:noMultiLvlLbl val="0"/>
      </c:catAx>
      <c:valAx>
        <c:axId val="99007008"/>
        <c:scaling>
          <c:orientation val="minMax"/>
        </c:scaling>
        <c:delete val="1"/>
        <c:axPos val="l"/>
        <c:numFmt formatCode="0" sourceLinked="1"/>
        <c:majorTickMark val="none"/>
        <c:minorTickMark val="none"/>
        <c:tickLblPos val="none"/>
        <c:crossAx val="990053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7. % Indicadores de gestión en seguridad por tipo de vigilado implementados</a:t>
            </a:r>
          </a:p>
        </c:rich>
      </c:tx>
      <c:layout>
        <c:manualLayout>
          <c:xMode val="edge"/>
          <c:yMode val="edge"/>
          <c:x val="0.14392344706911644"/>
          <c:y val="2.7777777777778054E-2"/>
        </c:manualLayout>
      </c:layout>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ABRIL'!$C$9:$H$9</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1014-4D2B-A661-C8B05E0D6A2C}"/>
            </c:ext>
          </c:extLst>
        </c:ser>
        <c:dLbls>
          <c:showLegendKey val="0"/>
          <c:showVal val="1"/>
          <c:showCatName val="0"/>
          <c:showSerName val="0"/>
          <c:showPercent val="0"/>
          <c:showBubbleSize val="0"/>
        </c:dLbls>
        <c:gapWidth val="100"/>
        <c:overlap val="-24"/>
        <c:axId val="99007552"/>
        <c:axId val="99006464"/>
      </c:barChart>
      <c:catAx>
        <c:axId val="990075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9006464"/>
        <c:crosses val="autoZero"/>
        <c:auto val="1"/>
        <c:lblAlgn val="ctr"/>
        <c:lblOffset val="100"/>
        <c:noMultiLvlLbl val="0"/>
      </c:catAx>
      <c:valAx>
        <c:axId val="99006464"/>
        <c:scaling>
          <c:orientation val="minMax"/>
        </c:scaling>
        <c:delete val="1"/>
        <c:axPos val="l"/>
        <c:numFmt formatCode="0" sourceLinked="1"/>
        <c:majorTickMark val="none"/>
        <c:minorTickMark val="none"/>
        <c:tickLblPos val="none"/>
        <c:crossAx val="99007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8.  % Modelos buenas prácticas empresariales implementados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ABRIL'!$C$10:$H$10</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FC4A-40D7-886C-0ED18A8CC7A5}"/>
            </c:ext>
          </c:extLst>
        </c:ser>
        <c:dLbls>
          <c:showLegendKey val="0"/>
          <c:showVal val="1"/>
          <c:showCatName val="0"/>
          <c:showSerName val="0"/>
          <c:showPercent val="0"/>
          <c:showBubbleSize val="0"/>
        </c:dLbls>
        <c:gapWidth val="100"/>
        <c:overlap val="-24"/>
        <c:axId val="97686400"/>
        <c:axId val="97684224"/>
      </c:barChart>
      <c:catAx>
        <c:axId val="976864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684224"/>
        <c:crosses val="autoZero"/>
        <c:auto val="1"/>
        <c:lblAlgn val="ctr"/>
        <c:lblOffset val="100"/>
        <c:noMultiLvlLbl val="0"/>
      </c:catAx>
      <c:valAx>
        <c:axId val="97684224"/>
        <c:scaling>
          <c:orientation val="minMax"/>
        </c:scaling>
        <c:delete val="1"/>
        <c:axPos val="l"/>
        <c:numFmt formatCode="0" sourceLinked="1"/>
        <c:majorTickMark val="none"/>
        <c:minorTickMark val="none"/>
        <c:tickLblPos val="none"/>
        <c:crossAx val="97686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9. % Indicadores en competitividad empresarial implementados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ABRIL'!$C$11:$H$11</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5D6F-4CA6-B1DA-0CC180631CB9}"/>
            </c:ext>
          </c:extLst>
        </c:ser>
        <c:dLbls>
          <c:showLegendKey val="0"/>
          <c:showVal val="1"/>
          <c:showCatName val="0"/>
          <c:showSerName val="0"/>
          <c:showPercent val="0"/>
          <c:showBubbleSize val="0"/>
        </c:dLbls>
        <c:gapWidth val="100"/>
        <c:overlap val="-24"/>
        <c:axId val="97691296"/>
        <c:axId val="97685312"/>
      </c:barChart>
      <c:catAx>
        <c:axId val="976912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97685312"/>
        <c:crosses val="autoZero"/>
        <c:auto val="1"/>
        <c:lblAlgn val="ctr"/>
        <c:lblOffset val="100"/>
        <c:noMultiLvlLbl val="0"/>
      </c:catAx>
      <c:valAx>
        <c:axId val="97685312"/>
        <c:scaling>
          <c:orientation val="minMax"/>
        </c:scaling>
        <c:delete val="1"/>
        <c:axPos val="l"/>
        <c:numFmt formatCode="0" sourceLinked="1"/>
        <c:majorTickMark val="none"/>
        <c:minorTickMark val="none"/>
        <c:tickLblPos val="none"/>
        <c:crossAx val="976912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18" Type="http://schemas.openxmlformats.org/officeDocument/2006/relationships/chart" Target="../charts/chart39.xml"/><Relationship Id="rId26" Type="http://schemas.openxmlformats.org/officeDocument/2006/relationships/chart" Target="../charts/chart47.xml"/><Relationship Id="rId3" Type="http://schemas.openxmlformats.org/officeDocument/2006/relationships/chart" Target="../charts/chart24.xml"/><Relationship Id="rId21" Type="http://schemas.openxmlformats.org/officeDocument/2006/relationships/chart" Target="../charts/chart42.xml"/><Relationship Id="rId7" Type="http://schemas.openxmlformats.org/officeDocument/2006/relationships/chart" Target="../charts/chart28.xml"/><Relationship Id="rId12" Type="http://schemas.openxmlformats.org/officeDocument/2006/relationships/chart" Target="../charts/chart33.xml"/><Relationship Id="rId17" Type="http://schemas.openxmlformats.org/officeDocument/2006/relationships/chart" Target="../charts/chart38.xml"/><Relationship Id="rId25" Type="http://schemas.openxmlformats.org/officeDocument/2006/relationships/chart" Target="../charts/chart46.xml"/><Relationship Id="rId2" Type="http://schemas.openxmlformats.org/officeDocument/2006/relationships/chart" Target="../charts/chart23.xml"/><Relationship Id="rId16" Type="http://schemas.openxmlformats.org/officeDocument/2006/relationships/chart" Target="../charts/chart37.xml"/><Relationship Id="rId20" Type="http://schemas.openxmlformats.org/officeDocument/2006/relationships/chart" Target="../charts/chart41.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24" Type="http://schemas.openxmlformats.org/officeDocument/2006/relationships/chart" Target="../charts/chart45.xml"/><Relationship Id="rId5" Type="http://schemas.openxmlformats.org/officeDocument/2006/relationships/chart" Target="../charts/chart26.xml"/><Relationship Id="rId15" Type="http://schemas.openxmlformats.org/officeDocument/2006/relationships/chart" Target="../charts/chart36.xml"/><Relationship Id="rId23" Type="http://schemas.openxmlformats.org/officeDocument/2006/relationships/chart" Target="../charts/chart44.xml"/><Relationship Id="rId10" Type="http://schemas.openxmlformats.org/officeDocument/2006/relationships/chart" Target="../charts/chart31.xml"/><Relationship Id="rId19" Type="http://schemas.openxmlformats.org/officeDocument/2006/relationships/chart" Target="../charts/chart40.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chart" Target="../charts/chart35.xml"/><Relationship Id="rId22" Type="http://schemas.openxmlformats.org/officeDocument/2006/relationships/chart" Target="../charts/chart43.xml"/></Relationships>
</file>

<file path=xl/drawings/drawing1.xml><?xml version="1.0" encoding="utf-8"?>
<xdr:wsDr xmlns:xdr="http://schemas.openxmlformats.org/drawingml/2006/spreadsheetDrawing" xmlns:a="http://schemas.openxmlformats.org/drawingml/2006/main">
  <xdr:twoCellAnchor>
    <xdr:from>
      <xdr:col>9</xdr:col>
      <xdr:colOff>247650</xdr:colOff>
      <xdr:row>0</xdr:row>
      <xdr:rowOff>161925</xdr:rowOff>
    </xdr:from>
    <xdr:to>
      <xdr:col>15</xdr:col>
      <xdr:colOff>247650</xdr:colOff>
      <xdr:row>14</xdr:row>
      <xdr:rowOff>47625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15</xdr:row>
      <xdr:rowOff>0</xdr:rowOff>
    </xdr:from>
    <xdr:to>
      <xdr:col>15</xdr:col>
      <xdr:colOff>0</xdr:colOff>
      <xdr:row>30</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32</xdr:row>
      <xdr:rowOff>0</xdr:rowOff>
    </xdr:from>
    <xdr:to>
      <xdr:col>15</xdr:col>
      <xdr:colOff>0</xdr:colOff>
      <xdr:row>46</xdr:row>
      <xdr:rowOff>76200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48</xdr:row>
      <xdr:rowOff>0</xdr:rowOff>
    </xdr:from>
    <xdr:to>
      <xdr:col>15</xdr:col>
      <xdr:colOff>0</xdr:colOff>
      <xdr:row>62</xdr:row>
      <xdr:rowOff>76200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64</xdr:row>
      <xdr:rowOff>0</xdr:rowOff>
    </xdr:from>
    <xdr:to>
      <xdr:col>15</xdr:col>
      <xdr:colOff>0</xdr:colOff>
      <xdr:row>78</xdr:row>
      <xdr:rowOff>76200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79</xdr:row>
      <xdr:rowOff>0</xdr:rowOff>
    </xdr:from>
    <xdr:to>
      <xdr:col>15</xdr:col>
      <xdr:colOff>0</xdr:colOff>
      <xdr:row>93</xdr:row>
      <xdr:rowOff>76200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702469</xdr:colOff>
      <xdr:row>96</xdr:row>
      <xdr:rowOff>47625</xdr:rowOff>
    </xdr:from>
    <xdr:to>
      <xdr:col>14</xdr:col>
      <xdr:colOff>702469</xdr:colOff>
      <xdr:row>110</xdr:row>
      <xdr:rowOff>123825</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176212</xdr:colOff>
      <xdr:row>113</xdr:row>
      <xdr:rowOff>80962</xdr:rowOff>
    </xdr:from>
    <xdr:to>
      <xdr:col>15</xdr:col>
      <xdr:colOff>176212</xdr:colOff>
      <xdr:row>127</xdr:row>
      <xdr:rowOff>157162</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119063</xdr:colOff>
      <xdr:row>131</xdr:row>
      <xdr:rowOff>95249</xdr:rowOff>
    </xdr:from>
    <xdr:to>
      <xdr:col>15</xdr:col>
      <xdr:colOff>119063</xdr:colOff>
      <xdr:row>145</xdr:row>
      <xdr:rowOff>171449</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148</xdr:row>
      <xdr:rowOff>0</xdr:rowOff>
    </xdr:from>
    <xdr:to>
      <xdr:col>15</xdr:col>
      <xdr:colOff>0</xdr:colOff>
      <xdr:row>162</xdr:row>
      <xdr:rowOff>76200</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182</xdr:row>
      <xdr:rowOff>0</xdr:rowOff>
    </xdr:from>
    <xdr:to>
      <xdr:col>15</xdr:col>
      <xdr:colOff>0</xdr:colOff>
      <xdr:row>196</xdr:row>
      <xdr:rowOff>76200</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164</xdr:row>
      <xdr:rowOff>0</xdr:rowOff>
    </xdr:from>
    <xdr:to>
      <xdr:col>15</xdr:col>
      <xdr:colOff>0</xdr:colOff>
      <xdr:row>178</xdr:row>
      <xdr:rowOff>76200</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152400</xdr:colOff>
      <xdr:row>217</xdr:row>
      <xdr:rowOff>28575</xdr:rowOff>
    </xdr:from>
    <xdr:to>
      <xdr:col>15</xdr:col>
      <xdr:colOff>152400</xdr:colOff>
      <xdr:row>231</xdr:row>
      <xdr:rowOff>104775</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219075</xdr:colOff>
      <xdr:row>199</xdr:row>
      <xdr:rowOff>133350</xdr:rowOff>
    </xdr:from>
    <xdr:to>
      <xdr:col>15</xdr:col>
      <xdr:colOff>219075</xdr:colOff>
      <xdr:row>214</xdr:row>
      <xdr:rowOff>19050</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4202906</xdr:colOff>
      <xdr:row>28</xdr:row>
      <xdr:rowOff>178593</xdr:rowOff>
    </xdr:from>
    <xdr:to>
      <xdr:col>8</xdr:col>
      <xdr:colOff>130968</xdr:colOff>
      <xdr:row>43</xdr:row>
      <xdr:rowOff>64293</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4167188</xdr:colOff>
      <xdr:row>44</xdr:row>
      <xdr:rowOff>119063</xdr:rowOff>
    </xdr:from>
    <xdr:to>
      <xdr:col>8</xdr:col>
      <xdr:colOff>95250</xdr:colOff>
      <xdr:row>59</xdr:row>
      <xdr:rowOff>4763</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62</xdr:row>
      <xdr:rowOff>0</xdr:rowOff>
    </xdr:from>
    <xdr:to>
      <xdr:col>2</xdr:col>
      <xdr:colOff>500062</xdr:colOff>
      <xdr:row>76</xdr:row>
      <xdr:rowOff>76200</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78</xdr:row>
      <xdr:rowOff>0</xdr:rowOff>
    </xdr:from>
    <xdr:to>
      <xdr:col>2</xdr:col>
      <xdr:colOff>500062</xdr:colOff>
      <xdr:row>92</xdr:row>
      <xdr:rowOff>76200</xdr:rowOff>
    </xdr:to>
    <xdr:graphicFrame macro="">
      <xdr:nvGraphicFramePr>
        <xdr:cNvPr id="19"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726281</xdr:colOff>
      <xdr:row>95</xdr:row>
      <xdr:rowOff>0</xdr:rowOff>
    </xdr:from>
    <xdr:to>
      <xdr:col>2</xdr:col>
      <xdr:colOff>464343</xdr:colOff>
      <xdr:row>109</xdr:row>
      <xdr:rowOff>76200</xdr:rowOff>
    </xdr:to>
    <xdr:graphicFrame macro="">
      <xdr:nvGraphicFramePr>
        <xdr:cNvPr id="20"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112</xdr:row>
      <xdr:rowOff>0</xdr:rowOff>
    </xdr:from>
    <xdr:to>
      <xdr:col>2</xdr:col>
      <xdr:colOff>500062</xdr:colOff>
      <xdr:row>126</xdr:row>
      <xdr:rowOff>76200</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130</xdr:row>
      <xdr:rowOff>0</xdr:rowOff>
    </xdr:from>
    <xdr:to>
      <xdr:col>2</xdr:col>
      <xdr:colOff>500062</xdr:colOff>
      <xdr:row>144</xdr:row>
      <xdr:rowOff>76200</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0</xdr:row>
      <xdr:rowOff>0</xdr:rowOff>
    </xdr:from>
    <xdr:to>
      <xdr:col>2</xdr:col>
      <xdr:colOff>485776</xdr:colOff>
      <xdr:row>3</xdr:row>
      <xdr:rowOff>142875</xdr:rowOff>
    </xdr:to>
    <xdr:pic>
      <xdr:nvPicPr>
        <xdr:cNvPr id="2" name="Imagen 1"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6" y="0"/>
          <a:ext cx="2114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0</xdr:colOff>
      <xdr:row>0</xdr:row>
      <xdr:rowOff>0</xdr:rowOff>
    </xdr:from>
    <xdr:to>
      <xdr:col>39</xdr:col>
      <xdr:colOff>0</xdr:colOff>
      <xdr:row>0</xdr:row>
      <xdr:rowOff>0</xdr:rowOff>
    </xdr:to>
    <xdr:pic>
      <xdr:nvPicPr>
        <xdr:cNvPr id="3" name="Imagen 1"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81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866775</xdr:colOff>
      <xdr:row>0</xdr:row>
      <xdr:rowOff>85725</xdr:rowOff>
    </xdr:from>
    <xdr:to>
      <xdr:col>5</xdr:col>
      <xdr:colOff>285750</xdr:colOff>
      <xdr:row>3</xdr:row>
      <xdr:rowOff>142875</xdr:rowOff>
    </xdr:to>
    <xdr:pic>
      <xdr:nvPicPr>
        <xdr:cNvPr id="4" name="Imagen 3"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8572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11</xdr:col>
      <xdr:colOff>32924</xdr:colOff>
      <xdr:row>3</xdr:row>
      <xdr:rowOff>95250</xdr:rowOff>
    </xdr:to>
    <xdr:pic>
      <xdr:nvPicPr>
        <xdr:cNvPr id="5" name="Imagen 4" descr="SPT_2745">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0"/>
          <a:ext cx="214747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45</xdr:col>
      <xdr:colOff>0</xdr:colOff>
      <xdr:row>0</xdr:row>
      <xdr:rowOff>0</xdr:rowOff>
    </xdr:from>
    <xdr:to>
      <xdr:col>45</xdr:col>
      <xdr:colOff>0</xdr:colOff>
      <xdr:row>0</xdr:row>
      <xdr:rowOff>0</xdr:rowOff>
    </xdr:to>
    <xdr:pic>
      <xdr:nvPicPr>
        <xdr:cNvPr id="3"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193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32820</xdr:colOff>
      <xdr:row>3</xdr:row>
      <xdr:rowOff>27215</xdr:rowOff>
    </xdr:from>
    <xdr:to>
      <xdr:col>5</xdr:col>
      <xdr:colOff>0</xdr:colOff>
      <xdr:row>4</xdr:row>
      <xdr:rowOff>1197430</xdr:rowOff>
    </xdr:to>
    <xdr:pic>
      <xdr:nvPicPr>
        <xdr:cNvPr id="4" name="Imagen 3" descr="SPT_2745">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8391" y="1034144"/>
          <a:ext cx="5818254" cy="1401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247650</xdr:colOff>
      <xdr:row>0</xdr:row>
      <xdr:rowOff>161925</xdr:rowOff>
    </xdr:from>
    <xdr:to>
      <xdr:col>14</xdr:col>
      <xdr:colOff>247650</xdr:colOff>
      <xdr:row>15</xdr:row>
      <xdr:rowOff>47625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112059</xdr:colOff>
      <xdr:row>16</xdr:row>
      <xdr:rowOff>156883</xdr:rowOff>
    </xdr:from>
    <xdr:to>
      <xdr:col>14</xdr:col>
      <xdr:colOff>112059</xdr:colOff>
      <xdr:row>32</xdr:row>
      <xdr:rowOff>42583</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50</xdr:row>
      <xdr:rowOff>67236</xdr:rowOff>
    </xdr:from>
    <xdr:to>
      <xdr:col>14</xdr:col>
      <xdr:colOff>0</xdr:colOff>
      <xdr:row>64</xdr:row>
      <xdr:rowOff>143436</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246529</xdr:colOff>
      <xdr:row>65</xdr:row>
      <xdr:rowOff>168088</xdr:rowOff>
    </xdr:from>
    <xdr:to>
      <xdr:col>13</xdr:col>
      <xdr:colOff>728382</xdr:colOff>
      <xdr:row>80</xdr:row>
      <xdr:rowOff>53788</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257735</xdr:colOff>
      <xdr:row>81</xdr:row>
      <xdr:rowOff>100852</xdr:rowOff>
    </xdr:from>
    <xdr:to>
      <xdr:col>13</xdr:col>
      <xdr:colOff>739588</xdr:colOff>
      <xdr:row>95</xdr:row>
      <xdr:rowOff>177052</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179294</xdr:colOff>
      <xdr:row>97</xdr:row>
      <xdr:rowOff>78441</xdr:rowOff>
    </xdr:from>
    <xdr:to>
      <xdr:col>13</xdr:col>
      <xdr:colOff>661147</xdr:colOff>
      <xdr:row>111</xdr:row>
      <xdr:rowOff>154641</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150579</xdr:colOff>
      <xdr:row>114</xdr:row>
      <xdr:rowOff>47625</xdr:rowOff>
    </xdr:from>
    <xdr:to>
      <xdr:col>13</xdr:col>
      <xdr:colOff>579204</xdr:colOff>
      <xdr:row>128</xdr:row>
      <xdr:rowOff>123825</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377918</xdr:colOff>
      <xdr:row>82</xdr:row>
      <xdr:rowOff>47344</xdr:rowOff>
    </xdr:from>
    <xdr:to>
      <xdr:col>26</xdr:col>
      <xdr:colOff>377918</xdr:colOff>
      <xdr:row>96</xdr:row>
      <xdr:rowOff>123544</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275945</xdr:colOff>
      <xdr:row>130</xdr:row>
      <xdr:rowOff>61631</xdr:rowOff>
    </xdr:from>
    <xdr:to>
      <xdr:col>13</xdr:col>
      <xdr:colOff>466445</xdr:colOff>
      <xdr:row>144</xdr:row>
      <xdr:rowOff>137831</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22412</xdr:colOff>
      <xdr:row>145</xdr:row>
      <xdr:rowOff>123264</xdr:rowOff>
    </xdr:from>
    <xdr:to>
      <xdr:col>13</xdr:col>
      <xdr:colOff>504265</xdr:colOff>
      <xdr:row>160</xdr:row>
      <xdr:rowOff>8964</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56029</xdr:colOff>
      <xdr:row>176</xdr:row>
      <xdr:rowOff>168089</xdr:rowOff>
    </xdr:from>
    <xdr:to>
      <xdr:col>13</xdr:col>
      <xdr:colOff>246529</xdr:colOff>
      <xdr:row>191</xdr:row>
      <xdr:rowOff>53789</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212912</xdr:colOff>
      <xdr:row>161</xdr:row>
      <xdr:rowOff>78441</xdr:rowOff>
    </xdr:from>
    <xdr:to>
      <xdr:col>13</xdr:col>
      <xdr:colOff>403412</xdr:colOff>
      <xdr:row>175</xdr:row>
      <xdr:rowOff>154641</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31</xdr:row>
      <xdr:rowOff>39781</xdr:rowOff>
    </xdr:from>
    <xdr:to>
      <xdr:col>6</xdr:col>
      <xdr:colOff>280147</xdr:colOff>
      <xdr:row>45</xdr:row>
      <xdr:rowOff>115981</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50987</xdr:colOff>
      <xdr:row>193</xdr:row>
      <xdr:rowOff>155761</xdr:rowOff>
    </xdr:from>
    <xdr:to>
      <xdr:col>13</xdr:col>
      <xdr:colOff>241487</xdr:colOff>
      <xdr:row>208</xdr:row>
      <xdr:rowOff>41461</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48</xdr:row>
      <xdr:rowOff>156181</xdr:rowOff>
    </xdr:from>
    <xdr:to>
      <xdr:col>6</xdr:col>
      <xdr:colOff>78861</xdr:colOff>
      <xdr:row>63</xdr:row>
      <xdr:rowOff>41881</xdr:rowOff>
    </xdr:to>
    <xdr:graphicFrame macro="">
      <xdr:nvGraphicFramePr>
        <xdr:cNvPr id="23" name="Gráfico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96</xdr:row>
      <xdr:rowOff>163886</xdr:rowOff>
    </xdr:from>
    <xdr:to>
      <xdr:col>5</xdr:col>
      <xdr:colOff>224116</xdr:colOff>
      <xdr:row>111</xdr:row>
      <xdr:rowOff>49586</xdr:rowOff>
    </xdr:to>
    <xdr:graphicFrame macro="">
      <xdr:nvGraphicFramePr>
        <xdr:cNvPr id="24"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112</xdr:row>
      <xdr:rowOff>89648</xdr:rowOff>
    </xdr:from>
    <xdr:to>
      <xdr:col>5</xdr:col>
      <xdr:colOff>201706</xdr:colOff>
      <xdr:row>126</xdr:row>
      <xdr:rowOff>165848</xdr:rowOff>
    </xdr:to>
    <xdr:graphicFrame macro="">
      <xdr:nvGraphicFramePr>
        <xdr:cNvPr id="25"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128</xdr:row>
      <xdr:rowOff>22413</xdr:rowOff>
    </xdr:from>
    <xdr:to>
      <xdr:col>5</xdr:col>
      <xdr:colOff>100853</xdr:colOff>
      <xdr:row>142</xdr:row>
      <xdr:rowOff>98613</xdr:rowOff>
    </xdr:to>
    <xdr:graphicFrame macro="">
      <xdr:nvGraphicFramePr>
        <xdr:cNvPr id="26"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144</xdr:row>
      <xdr:rowOff>22411</xdr:rowOff>
    </xdr:from>
    <xdr:to>
      <xdr:col>5</xdr:col>
      <xdr:colOff>67235</xdr:colOff>
      <xdr:row>158</xdr:row>
      <xdr:rowOff>98611</xdr:rowOff>
    </xdr:to>
    <xdr:graphicFrame macro="">
      <xdr:nvGraphicFramePr>
        <xdr:cNvPr id="27" name="Gráfico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160</xdr:row>
      <xdr:rowOff>168088</xdr:rowOff>
    </xdr:from>
    <xdr:to>
      <xdr:col>5</xdr:col>
      <xdr:colOff>0</xdr:colOff>
      <xdr:row>175</xdr:row>
      <xdr:rowOff>53788</xdr:rowOff>
    </xdr:to>
    <xdr:graphicFrame macro="">
      <xdr:nvGraphicFramePr>
        <xdr:cNvPr id="28"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194</xdr:row>
      <xdr:rowOff>56029</xdr:rowOff>
    </xdr:from>
    <xdr:to>
      <xdr:col>4</xdr:col>
      <xdr:colOff>179294</xdr:colOff>
      <xdr:row>208</xdr:row>
      <xdr:rowOff>132229</xdr:rowOff>
    </xdr:to>
    <xdr:graphicFrame macro="">
      <xdr:nvGraphicFramePr>
        <xdr:cNvPr id="30"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176</xdr:row>
      <xdr:rowOff>134468</xdr:rowOff>
    </xdr:from>
    <xdr:to>
      <xdr:col>5</xdr:col>
      <xdr:colOff>179295</xdr:colOff>
      <xdr:row>192</xdr:row>
      <xdr:rowOff>179291</xdr:rowOff>
    </xdr:to>
    <xdr:graphicFrame macro="">
      <xdr:nvGraphicFramePr>
        <xdr:cNvPr id="31" name="Gráfico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64</xdr:row>
      <xdr:rowOff>123265</xdr:rowOff>
    </xdr:from>
    <xdr:to>
      <xdr:col>5</xdr:col>
      <xdr:colOff>347382</xdr:colOff>
      <xdr:row>79</xdr:row>
      <xdr:rowOff>8965</xdr:rowOff>
    </xdr:to>
    <xdr:graphicFrame macro="">
      <xdr:nvGraphicFramePr>
        <xdr:cNvPr id="32" name="Gráfico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81</xdr:row>
      <xdr:rowOff>33619</xdr:rowOff>
    </xdr:from>
    <xdr:to>
      <xdr:col>5</xdr:col>
      <xdr:colOff>235323</xdr:colOff>
      <xdr:row>95</xdr:row>
      <xdr:rowOff>109819</xdr:rowOff>
    </xdr:to>
    <xdr:graphicFrame macro="">
      <xdr:nvGraphicFramePr>
        <xdr:cNvPr id="33" name="Gráfico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292474</xdr:colOff>
      <xdr:row>0</xdr:row>
      <xdr:rowOff>161925</xdr:rowOff>
    </xdr:from>
    <xdr:to>
      <xdr:col>14</xdr:col>
      <xdr:colOff>292474</xdr:colOff>
      <xdr:row>15</xdr:row>
      <xdr:rowOff>47625</xdr:rowOff>
    </xdr:to>
    <xdr:graphicFrame macro="">
      <xdr:nvGraphicFramePr>
        <xdr:cNvPr id="29" name="Gráfico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156882</xdr:colOff>
      <xdr:row>33</xdr:row>
      <xdr:rowOff>44823</xdr:rowOff>
    </xdr:from>
    <xdr:to>
      <xdr:col>13</xdr:col>
      <xdr:colOff>638735</xdr:colOff>
      <xdr:row>48</xdr:row>
      <xdr:rowOff>154641</xdr:rowOff>
    </xdr:to>
    <xdr:graphicFrame macro="">
      <xdr:nvGraphicFramePr>
        <xdr:cNvPr id="34" name="Gráfico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3"/>
  <sheetViews>
    <sheetView topLeftCell="B1" workbookViewId="0">
      <selection activeCell="D97" sqref="D97"/>
    </sheetView>
  </sheetViews>
  <sheetFormatPr baseColWidth="10" defaultRowHeight="15" x14ac:dyDescent="0.25"/>
  <cols>
    <col min="2" max="2" width="84.28515625" customWidth="1"/>
  </cols>
  <sheetData>
    <row r="1" spans="2:9" x14ac:dyDescent="0.25">
      <c r="C1" s="670" t="s">
        <v>40</v>
      </c>
      <c r="D1" s="670"/>
      <c r="E1" s="670" t="s">
        <v>44</v>
      </c>
      <c r="F1" s="670"/>
      <c r="G1" s="670" t="s">
        <v>229</v>
      </c>
      <c r="H1" s="670"/>
    </row>
    <row r="2" spans="2:9" x14ac:dyDescent="0.25">
      <c r="C2" s="113" t="str">
        <f>+'2. PEI SEGUIMIENTO'!T10</f>
        <v>Planeado</v>
      </c>
      <c r="D2" s="113" t="str">
        <f>+'2. PEI SEGUIMIENTO'!T11</f>
        <v>Ejecutado</v>
      </c>
      <c r="E2" s="113" t="str">
        <f>+C2</f>
        <v>Planeado</v>
      </c>
      <c r="F2" s="113" t="str">
        <f t="shared" ref="F2:H2" si="0">+D2</f>
        <v>Ejecutado</v>
      </c>
      <c r="G2" s="113" t="str">
        <f t="shared" si="0"/>
        <v>Planeado</v>
      </c>
      <c r="H2" s="113" t="str">
        <f t="shared" si="0"/>
        <v>Ejecutado</v>
      </c>
    </row>
    <row r="3" spans="2:9" x14ac:dyDescent="0.25">
      <c r="B3" t="str">
        <f>+'2. PEI SEGUIMIENTO'!Q10</f>
        <v>1. % de socializaciones en politica sectorial realizadas</v>
      </c>
      <c r="C3" s="113">
        <f>+'2. PEI SEGUIMIENTO'!AJ10</f>
        <v>1</v>
      </c>
      <c r="D3" s="113">
        <f>+'2. PEI SEGUIMIENTO'!AJ11</f>
        <v>1</v>
      </c>
      <c r="E3" s="115">
        <f>+'2. PEI SEGUIMIENTO'!AJ13</f>
        <v>1</v>
      </c>
      <c r="F3" s="115">
        <f>+'2. PEI SEGUIMIENTO'!AJ14</f>
        <v>2</v>
      </c>
      <c r="G3" s="115">
        <f>+'2. PEI SEGUIMIENTO'!AJ16</f>
        <v>3</v>
      </c>
      <c r="H3" s="115">
        <f>+'2. PEI SEGUIMIENTO'!AJ17</f>
        <v>2</v>
      </c>
      <c r="I3" s="116">
        <v>1</v>
      </c>
    </row>
    <row r="4" spans="2:9" x14ac:dyDescent="0.25">
      <c r="B4" s="112" t="str">
        <f>+'2. PEI SEGUIMIENTO'!Q19</f>
        <v>2.  % Reuniones realizadas con autoridades</v>
      </c>
      <c r="C4" s="113">
        <f>+'2. PEI SEGUIMIENTO'!AJ19</f>
        <v>3</v>
      </c>
      <c r="D4" s="113">
        <f>+'2. PEI SEGUIMIENTO'!AJ20</f>
        <v>7</v>
      </c>
      <c r="E4" s="113">
        <f>+'2. PEI SEGUIMIENTO'!AJ22</f>
        <v>4</v>
      </c>
      <c r="F4" s="113">
        <f>+'2. PEI SEGUIMIENTO'!AJ23</f>
        <v>18</v>
      </c>
      <c r="G4" s="113">
        <f>+'2. PEI SEGUIMIENTO'!AJ25</f>
        <v>5</v>
      </c>
      <c r="H4" s="113">
        <f>+'2. PEI SEGUIMIENTO'!AJ26</f>
        <v>18</v>
      </c>
      <c r="I4" s="116">
        <v>2</v>
      </c>
    </row>
    <row r="5" spans="2:9" x14ac:dyDescent="0.25">
      <c r="B5" s="112" t="str">
        <f>+'2. PEI SEGUIMIENTO'!Q37</f>
        <v>4. % de socializaciones en normas vigentes realizadas.</v>
      </c>
      <c r="C5" s="113">
        <f>+'2. PEI SEGUIMIENTO'!AJ37</f>
        <v>1</v>
      </c>
      <c r="D5" s="113">
        <f>+'2. PEI SEGUIMIENTO'!AJ38</f>
        <v>1</v>
      </c>
      <c r="E5" s="113">
        <f>+'2. PEI SEGUIMIENTO'!AJ40</f>
        <v>1</v>
      </c>
      <c r="F5" s="113">
        <f>+'2. PEI SEGUIMIENTO'!AJ41</f>
        <v>2</v>
      </c>
      <c r="G5" s="113">
        <f>+'2. PEI SEGUIMIENTO'!AJ43</f>
        <v>3</v>
      </c>
      <c r="H5" s="113">
        <f>+'2. PEI SEGUIMIENTO'!AJ44</f>
        <v>3</v>
      </c>
      <c r="I5" s="116">
        <v>3</v>
      </c>
    </row>
    <row r="6" spans="2:9" x14ac:dyDescent="0.25">
      <c r="B6" s="112" t="str">
        <f>+'2. PEI SEGUIMIENTO'!Q46</f>
        <v>5. % de socializaciones a servidores</v>
      </c>
      <c r="C6" s="113">
        <f>+'2. PEI SEGUIMIENTO'!AJ46</f>
        <v>15</v>
      </c>
      <c r="D6" s="113">
        <f>+'2. PEI SEGUIMIENTO'!AJ47</f>
        <v>15</v>
      </c>
      <c r="E6" s="113">
        <f>+'2. PEI SEGUIMIENTO'!AJ49</f>
        <v>10</v>
      </c>
      <c r="F6" s="113">
        <f>+'2. PEI SEGUIMIENTO'!AJ50</f>
        <v>20</v>
      </c>
      <c r="G6" s="113">
        <f>+'2. PEI SEGUIMIENTO'!AJ52</f>
        <v>10</v>
      </c>
      <c r="H6" s="113">
        <f>+'2. PEI SEGUIMIENTO'!AJ53</f>
        <v>29</v>
      </c>
      <c r="I6" s="116">
        <v>4</v>
      </c>
    </row>
    <row r="7" spans="2:9" x14ac:dyDescent="0.25">
      <c r="B7" s="112" t="str">
        <f>+'2. PEI SEGUIMIENTO'!Q55</f>
        <v>6.  % Mesas de trabajo realizadas para identificar oportunidades de mejora</v>
      </c>
      <c r="C7" s="113">
        <f>+'2. PEI SEGUIMIENTO'!AJ55</f>
        <v>2</v>
      </c>
      <c r="D7" s="113">
        <f>+'2. PEI SEGUIMIENTO'!AJ56</f>
        <v>11</v>
      </c>
      <c r="E7" s="113">
        <f>+'2. PEI SEGUIMIENTO'!AJ58</f>
        <v>2</v>
      </c>
      <c r="F7" s="113">
        <f>+'2. PEI SEGUIMIENTO'!AJ59</f>
        <v>16</v>
      </c>
      <c r="G7" s="113">
        <f>+'2. PEI SEGUIMIENTO'!AJ61</f>
        <v>5</v>
      </c>
      <c r="H7" s="113">
        <f>+'2. PEI SEGUIMIENTO'!AJ62</f>
        <v>16</v>
      </c>
      <c r="I7" s="116">
        <v>5</v>
      </c>
    </row>
    <row r="8" spans="2:9" x14ac:dyDescent="0.25">
      <c r="B8" t="str">
        <f>+'2. PEI SEGUIMIENTO'!Q64</f>
        <v>7. % de tipos de vigilado con acciones preventivas implementadas para minimizar las condiciones de riesgo en seguridad</v>
      </c>
      <c r="C8" s="113" t="str">
        <f>+'2. PEI SEGUIMIENTO'!AJ64</f>
        <v/>
      </c>
      <c r="D8" s="113" t="str">
        <f>+'2. PEI SEGUIMIENTO'!AJ65</f>
        <v/>
      </c>
      <c r="E8" s="113">
        <f>+'2. PEI SEGUIMIENTO'!AJ67</f>
        <v>1</v>
      </c>
      <c r="F8" s="113">
        <f>+'2. PEI SEGUIMIENTO'!AJ68</f>
        <v>2</v>
      </c>
      <c r="G8" s="113" t="str">
        <f>+'2. PEI SEGUIMIENTO'!AJ70</f>
        <v/>
      </c>
      <c r="H8" s="113" t="str">
        <f>+'2. PEI SEGUIMIENTO'!AJ71</f>
        <v/>
      </c>
      <c r="I8" s="116">
        <v>6</v>
      </c>
    </row>
    <row r="9" spans="2:9" x14ac:dyDescent="0.25">
      <c r="B9" t="str">
        <f>+'2. PEI SEGUIMIENTO'!Q73</f>
        <v>8. % Indicadores de gestión en seguridad por tipo de vigilado implementados.</v>
      </c>
      <c r="C9" s="113" t="str">
        <f>+'2. PEI SEGUIMIENTO'!AJ73</f>
        <v/>
      </c>
      <c r="D9" s="113" t="str">
        <f>+'2. PEI SEGUIMIENTO'!AJ74</f>
        <v/>
      </c>
      <c r="E9" s="113" t="str">
        <f>+'2. PEI SEGUIMIENTO'!AJ76</f>
        <v/>
      </c>
      <c r="F9" s="113" t="str">
        <f>+'2. PEI SEGUIMIENTO'!AJ77</f>
        <v/>
      </c>
      <c r="G9" s="113" t="str">
        <f>+'2. PEI SEGUIMIENTO'!AJ79</f>
        <v/>
      </c>
      <c r="H9" s="113" t="str">
        <f>+'2. PEI SEGUIMIENTO'!AJ80</f>
        <v/>
      </c>
      <c r="I9" s="116">
        <v>7</v>
      </c>
    </row>
    <row r="10" spans="2:9" x14ac:dyDescent="0.25">
      <c r="B10" t="e">
        <f>+'2. PEI SEGUIMIENTO'!#REF!</f>
        <v>#REF!</v>
      </c>
      <c r="C10" s="113" t="e">
        <f>+'2. PEI SEGUIMIENTO'!#REF!</f>
        <v>#REF!</v>
      </c>
      <c r="D10" s="113" t="e">
        <f>+'2. PEI SEGUIMIENTO'!#REF!</f>
        <v>#REF!</v>
      </c>
      <c r="E10" s="113" t="e">
        <f>+'2. PEI SEGUIMIENTO'!#REF!</f>
        <v>#REF!</v>
      </c>
      <c r="F10" s="113" t="e">
        <f>+'2. PEI SEGUIMIENTO'!#REF!</f>
        <v>#REF!</v>
      </c>
      <c r="G10" s="113" t="e">
        <f>+'2. PEI SEGUIMIENTO'!#REF!</f>
        <v>#REF!</v>
      </c>
      <c r="H10" s="113" t="e">
        <f>+'2. PEI SEGUIMIENTO'!#REF!</f>
        <v>#REF!</v>
      </c>
      <c r="I10" s="116">
        <v>8</v>
      </c>
    </row>
    <row r="11" spans="2:9" x14ac:dyDescent="0.25">
      <c r="B11" t="str">
        <f>+'2. PEI SEGUIMIENTO'!Q82</f>
        <v>9. % Indicadores en competitividad empresarial implementados</v>
      </c>
      <c r="C11" s="113" t="str">
        <f>+'2. PEI SEGUIMIENTO'!AJ82</f>
        <v/>
      </c>
      <c r="D11" s="113" t="str">
        <f>+'2. PEI SEGUIMIENTO'!AJ83</f>
        <v/>
      </c>
      <c r="E11" s="113" t="str">
        <f>+'2. PEI SEGUIMIENTO'!AJ85</f>
        <v/>
      </c>
      <c r="F11" s="113" t="str">
        <f>+'2. PEI SEGUIMIENTO'!AJ86</f>
        <v/>
      </c>
      <c r="G11" s="113" t="str">
        <f>+'2. PEI SEGUIMIENTO'!AJ88</f>
        <v/>
      </c>
      <c r="H11" s="113" t="str">
        <f>+'2. PEI SEGUIMIENTO'!AJ89</f>
        <v/>
      </c>
      <c r="I11" s="116">
        <v>9</v>
      </c>
    </row>
    <row r="12" spans="2:9" x14ac:dyDescent="0.25">
      <c r="B12" t="str">
        <f>+'2. PEI SEGUIMIENTO'!Q91</f>
        <v>10. % Cobertura de supervisión de la SPT a nivel nacional</v>
      </c>
      <c r="C12" s="113">
        <f>+'2. PEI SEGUIMIENTO'!AJ91</f>
        <v>32</v>
      </c>
      <c r="D12" s="113" t="e">
        <f>+'2. PEI SEGUIMIENTO'!#REF!</f>
        <v>#REF!</v>
      </c>
    </row>
    <row r="13" spans="2:9" x14ac:dyDescent="0.25">
      <c r="B13" t="str">
        <f>+'2. PEI SEGUIMIENTO'!Q94</f>
        <v>11. % Visitas de inspección realizadas PGS</v>
      </c>
      <c r="C13" s="113">
        <f>+'2. PEI SEGUIMIENTO'!AJ94</f>
        <v>153</v>
      </c>
      <c r="D13" s="113">
        <f>+'2. PEI SEGUIMIENTO'!AJ92</f>
        <v>24</v>
      </c>
      <c r="E13" s="113">
        <f>+'2. PEI SEGUIMIENTO'!AJ97</f>
        <v>66</v>
      </c>
      <c r="F13" s="113">
        <f>+'2. PEI SEGUIMIENTO'!AJ98</f>
        <v>65</v>
      </c>
      <c r="G13" s="113">
        <f>+'2. PEI SEGUIMIENTO'!AJ100</f>
        <v>515</v>
      </c>
      <c r="H13" s="113">
        <f>+'2. PEI SEGUIMIENTO'!AJ101</f>
        <v>490</v>
      </c>
    </row>
    <row r="14" spans="2:9" x14ac:dyDescent="0.25">
      <c r="B14" t="str">
        <f>+'2. PEI SEGUIMIENTO'!Q103</f>
        <v>12. % Operadores portuarios registrados</v>
      </c>
      <c r="C14" s="112">
        <v>1</v>
      </c>
      <c r="D14" s="112">
        <v>0.13</v>
      </c>
    </row>
    <row r="15" spans="2:9" x14ac:dyDescent="0.25">
      <c r="B15" t="str">
        <f>+'2. PEI SEGUIMIENTO'!Q104</f>
        <v>13. Boletines publicados</v>
      </c>
      <c r="C15" s="113">
        <f>+'2. PEI SEGUIMIENTO'!AJ104</f>
        <v>1</v>
      </c>
      <c r="D15" s="113">
        <f>+'2. PEI SEGUIMIENTO'!AJ95</f>
        <v>127</v>
      </c>
    </row>
    <row r="16" spans="2:9" x14ac:dyDescent="0.25">
      <c r="B16" t="str">
        <f>+'2. PEI SEGUIMIENTO'!Q107</f>
        <v>14. Tiempo promedio respuesta PQRs</v>
      </c>
      <c r="C16">
        <f>+'2. PEI SEGUIMIENTO'!AG107</f>
        <v>14</v>
      </c>
      <c r="D16" s="117">
        <f>+'2. PEI SEGUIMIENTO'!AJ107</f>
        <v>13</v>
      </c>
      <c r="E16">
        <f>+'2. PEI SEGUIMIENTO'!AG108</f>
        <v>8</v>
      </c>
      <c r="F16" s="117">
        <f>+'2. PEI SEGUIMIENTO'!AJ108</f>
        <v>12.333333333333334</v>
      </c>
      <c r="G16">
        <f>+'2. PEI SEGUIMIENTO'!AG109</f>
        <v>35</v>
      </c>
      <c r="H16" s="117">
        <f>+'2. PEI SEGUIMIENTO'!AJ109</f>
        <v>31.666666666666668</v>
      </c>
    </row>
    <row r="18" spans="2:4" x14ac:dyDescent="0.25">
      <c r="B18" t="s">
        <v>204</v>
      </c>
      <c r="C18" s="113">
        <f>+'2. PEI SEGUIMIENTO'!AG110</f>
        <v>2</v>
      </c>
      <c r="D18" s="117" t="e">
        <f>+'2. PEI SEGUIMIENTO'!#REF!</f>
        <v>#REF!</v>
      </c>
    </row>
    <row r="19" spans="2:4" x14ac:dyDescent="0.25">
      <c r="B19" t="s">
        <v>217</v>
      </c>
      <c r="C19" t="s">
        <v>230</v>
      </c>
    </row>
    <row r="20" spans="2:4" x14ac:dyDescent="0.25">
      <c r="B20" t="s">
        <v>218</v>
      </c>
      <c r="C20" t="s">
        <v>230</v>
      </c>
    </row>
    <row r="21" spans="2:4" x14ac:dyDescent="0.25">
      <c r="B21" t="s">
        <v>219</v>
      </c>
      <c r="C21" s="114">
        <f>+'2. PEI SEGUIMIENTO'!AG113</f>
        <v>0.91</v>
      </c>
      <c r="D21" s="112" t="str">
        <f>+'2. PEI SEGUIMIENTO'!V113</f>
        <v xml:space="preserve"> </v>
      </c>
    </row>
    <row r="22" spans="2:4" x14ac:dyDescent="0.25">
      <c r="B22" t="s">
        <v>220</v>
      </c>
      <c r="C22" s="114">
        <f>+'2. PEI SEGUIMIENTO'!AG114</f>
        <v>1</v>
      </c>
      <c r="D22" s="112">
        <v>0.42</v>
      </c>
    </row>
    <row r="23" spans="2:4" x14ac:dyDescent="0.25">
      <c r="B23" t="s">
        <v>221</v>
      </c>
      <c r="C23" s="114">
        <f>+'2. PEI SEGUIMIENTO'!AG115</f>
        <v>1</v>
      </c>
      <c r="D23" s="127">
        <f>+'2. PEI SEGUIMIENTO'!W115</f>
        <v>0</v>
      </c>
    </row>
    <row r="24" spans="2:4" x14ac:dyDescent="0.25">
      <c r="B24" t="s">
        <v>222</v>
      </c>
      <c r="C24" s="114">
        <f>+'2. PEI SEGUIMIENTO'!AG116</f>
        <v>1</v>
      </c>
      <c r="D24" s="112">
        <f>+'2. PEI SEGUIMIENTO'!W116</f>
        <v>0.75</v>
      </c>
    </row>
    <row r="25" spans="2:4" x14ac:dyDescent="0.25">
      <c r="B25" t="s">
        <v>223</v>
      </c>
      <c r="C25" s="114">
        <f>+'2. PEI SEGUIMIENTO'!AG117</f>
        <v>1</v>
      </c>
      <c r="D25" s="112">
        <f>+'2. PEI SEGUIMIENTO'!W117</f>
        <v>0.1</v>
      </c>
    </row>
    <row r="26" spans="2:4" x14ac:dyDescent="0.25">
      <c r="B26" t="s">
        <v>224</v>
      </c>
      <c r="C26" t="s">
        <v>230</v>
      </c>
    </row>
    <row r="27" spans="2:4" x14ac:dyDescent="0.25">
      <c r="B27" t="s">
        <v>225</v>
      </c>
      <c r="C27" s="112">
        <f>+'2. PEI SEGUIMIENTO'!AJ119</f>
        <v>0.11700000000000001</v>
      </c>
      <c r="D27" s="112" t="e">
        <f>+'2. PEI SEGUIMIENTO'!#REF!</f>
        <v>#REF!</v>
      </c>
    </row>
    <row r="113" spans="4:4" x14ac:dyDescent="0.25">
      <c r="D113" t="s">
        <v>223</v>
      </c>
    </row>
  </sheetData>
  <autoFilter ref="B2:H16"/>
  <mergeCells count="3">
    <mergeCell ref="C1:D1"/>
    <mergeCell ref="E1:F1"/>
    <mergeCell ref="G1:H1"/>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2"/>
  <sheetViews>
    <sheetView topLeftCell="AR1" workbookViewId="0">
      <selection activeCell="BC12" sqref="BC12"/>
    </sheetView>
  </sheetViews>
  <sheetFormatPr baseColWidth="10" defaultRowHeight="12" outlineLevelCol="1" x14ac:dyDescent="0.25"/>
  <cols>
    <col min="1" max="1" width="5" style="1" customWidth="1"/>
    <col min="2" max="2" width="24.7109375" style="1" hidden="1" customWidth="1" outlineLevel="1"/>
    <col min="3" max="3" width="14.28515625" style="2" hidden="1" customWidth="1" outlineLevel="1"/>
    <col min="4" max="4" width="11.140625" style="1" hidden="1" customWidth="1" outlineLevel="1"/>
    <col min="5" max="5" width="12.5703125" style="3" hidden="1" customWidth="1" outlineLevel="1"/>
    <col min="6" max="6" width="17.7109375" style="2" hidden="1" customWidth="1" outlineLevel="1"/>
    <col min="7" max="7" width="17.140625" style="2" hidden="1" customWidth="1" outlineLevel="1"/>
    <col min="8" max="8" width="5.85546875" style="2" hidden="1" customWidth="1" outlineLevel="1"/>
    <col min="9" max="9" width="22.5703125" style="2" customWidth="1" collapsed="1"/>
    <col min="10" max="10" width="6.5703125" style="78" hidden="1" customWidth="1" outlineLevel="1"/>
    <col min="11" max="11" width="20.7109375" style="2" hidden="1" customWidth="1" outlineLevel="1"/>
    <col min="12" max="12" width="15" style="2" hidden="1" customWidth="1" outlineLevel="1"/>
    <col min="13" max="13" width="14.28515625" style="2" hidden="1" customWidth="1" outlineLevel="1"/>
    <col min="14" max="14" width="7.42578125" style="2" hidden="1" customWidth="1" outlineLevel="1"/>
    <col min="15" max="15" width="7.28515625" style="2" hidden="1" customWidth="1" outlineLevel="1"/>
    <col min="16" max="16" width="6.7109375" style="4" hidden="1" customWidth="1" outlineLevel="1"/>
    <col min="17" max="17" width="6.28515625" style="4" hidden="1" customWidth="1" outlineLevel="1"/>
    <col min="18" max="18" width="5.42578125" style="4" hidden="1" customWidth="1" outlineLevel="1"/>
    <col min="19" max="19" width="5.85546875" style="4" hidden="1" customWidth="1" outlineLevel="1"/>
    <col min="20" max="20" width="6.42578125" style="18" hidden="1" customWidth="1" outlineLevel="1"/>
    <col min="21" max="21" width="15.140625" style="18" hidden="1" customWidth="1" outlineLevel="1"/>
    <col min="22" max="22" width="19.85546875" style="3" customWidth="1" collapsed="1"/>
    <col min="23" max="23" width="11.85546875" style="3" customWidth="1"/>
    <col min="24" max="24" width="10.85546875" style="3" customWidth="1"/>
    <col min="25" max="25" width="8.5703125" style="3" customWidth="1"/>
    <col min="26" max="27" width="7.28515625" style="9" bestFit="1" customWidth="1"/>
    <col min="28" max="28" width="5.7109375" style="9" bestFit="1" customWidth="1"/>
    <col min="29" max="30" width="7.28515625" style="9" bestFit="1" customWidth="1"/>
    <col min="31" max="31" width="5.7109375" style="9" bestFit="1" customWidth="1"/>
    <col min="32" max="33" width="7.28515625" style="9" bestFit="1" customWidth="1"/>
    <col min="34" max="34" width="5.7109375" style="9" bestFit="1" customWidth="1"/>
    <col min="35" max="37" width="7.28515625" style="9" bestFit="1" customWidth="1"/>
    <col min="38" max="38" width="12.7109375" style="10" bestFit="1" customWidth="1"/>
    <col min="39" max="39" width="6.7109375" style="10" customWidth="1"/>
    <col min="40" max="242" width="11.42578125" style="1"/>
    <col min="243" max="243" width="1.42578125" style="1" customWidth="1"/>
    <col min="244" max="244" width="24.7109375" style="1" customWidth="1"/>
    <col min="245" max="245" width="14.28515625" style="1" customWidth="1"/>
    <col min="246" max="246" width="11.140625" style="1" customWidth="1"/>
    <col min="247" max="247" width="12.5703125" style="1" customWidth="1"/>
    <col min="248" max="248" width="17.7109375" style="1" customWidth="1"/>
    <col min="249" max="249" width="17.140625" style="1" customWidth="1"/>
    <col min="250" max="250" width="11.5703125" style="1" customWidth="1"/>
    <col min="251" max="251" width="22.5703125" style="1" customWidth="1"/>
    <col min="252" max="252" width="9.7109375" style="1" customWidth="1"/>
    <col min="253" max="253" width="21.7109375" style="1" customWidth="1"/>
    <col min="254" max="254" width="24.42578125" style="1" customWidth="1"/>
    <col min="255" max="255" width="20.5703125" style="1" customWidth="1"/>
    <col min="256" max="256" width="10.5703125" style="1" customWidth="1"/>
    <col min="257" max="257" width="6.28515625" style="1" customWidth="1"/>
    <col min="258" max="261" width="8.5703125" style="1" customWidth="1"/>
    <col min="262" max="262" width="9.85546875" style="1" customWidth="1"/>
    <col min="263" max="263" width="15.140625" style="1" customWidth="1"/>
    <col min="264" max="264" width="19.85546875" style="1" customWidth="1"/>
    <col min="265" max="265" width="11.85546875" style="1" customWidth="1"/>
    <col min="266" max="266" width="10.85546875" style="1" customWidth="1"/>
    <col min="267" max="267" width="8.5703125" style="1" customWidth="1"/>
    <col min="268" max="279" width="6.7109375" style="1" customWidth="1"/>
    <col min="280" max="280" width="9.42578125" style="1" customWidth="1"/>
    <col min="281" max="281" width="6.7109375" style="1" customWidth="1"/>
    <col min="282" max="282" width="14.140625" style="1" customWidth="1"/>
    <col min="283" max="283" width="10" style="1" customWidth="1"/>
    <col min="284" max="284" width="6.140625" style="1" customWidth="1"/>
    <col min="285" max="286" width="8.5703125" style="1" customWidth="1"/>
    <col min="287" max="287" width="9.140625" style="1" customWidth="1"/>
    <col min="288" max="288" width="105" style="1" customWidth="1"/>
    <col min="289" max="289" width="10.42578125" style="1" customWidth="1"/>
    <col min="290" max="290" width="13.28515625" style="1" customWidth="1"/>
    <col min="291" max="291" width="11.28515625" style="1" customWidth="1"/>
    <col min="292" max="292" width="13.28515625" style="1" customWidth="1"/>
    <col min="293" max="498" width="11.42578125" style="1"/>
    <col min="499" max="499" width="1.42578125" style="1" customWidth="1"/>
    <col min="500" max="500" width="24.7109375" style="1" customWidth="1"/>
    <col min="501" max="501" width="14.28515625" style="1" customWidth="1"/>
    <col min="502" max="502" width="11.140625" style="1" customWidth="1"/>
    <col min="503" max="503" width="12.5703125" style="1" customWidth="1"/>
    <col min="504" max="504" width="17.7109375" style="1" customWidth="1"/>
    <col min="505" max="505" width="17.140625" style="1" customWidth="1"/>
    <col min="506" max="506" width="11.5703125" style="1" customWidth="1"/>
    <col min="507" max="507" width="22.5703125" style="1" customWidth="1"/>
    <col min="508" max="508" width="9.7109375" style="1" customWidth="1"/>
    <col min="509" max="509" width="21.7109375" style="1" customWidth="1"/>
    <col min="510" max="510" width="24.42578125" style="1" customWidth="1"/>
    <col min="511" max="511" width="20.5703125" style="1" customWidth="1"/>
    <col min="512" max="512" width="10.5703125" style="1" customWidth="1"/>
    <col min="513" max="513" width="6.28515625" style="1" customWidth="1"/>
    <col min="514" max="517" width="8.5703125" style="1" customWidth="1"/>
    <col min="518" max="518" width="9.85546875" style="1" customWidth="1"/>
    <col min="519" max="519" width="15.140625" style="1" customWidth="1"/>
    <col min="520" max="520" width="19.85546875" style="1" customWidth="1"/>
    <col min="521" max="521" width="11.85546875" style="1" customWidth="1"/>
    <col min="522" max="522" width="10.85546875" style="1" customWidth="1"/>
    <col min="523" max="523" width="8.5703125" style="1" customWidth="1"/>
    <col min="524" max="535" width="6.7109375" style="1" customWidth="1"/>
    <col min="536" max="536" width="9.42578125" style="1" customWidth="1"/>
    <col min="537" max="537" width="6.7109375" style="1" customWidth="1"/>
    <col min="538" max="538" width="14.140625" style="1" customWidth="1"/>
    <col min="539" max="539" width="10" style="1" customWidth="1"/>
    <col min="540" max="540" width="6.140625" style="1" customWidth="1"/>
    <col min="541" max="542" width="8.5703125" style="1" customWidth="1"/>
    <col min="543" max="543" width="9.140625" style="1" customWidth="1"/>
    <col min="544" max="544" width="105" style="1" customWidth="1"/>
    <col min="545" max="545" width="10.42578125" style="1" customWidth="1"/>
    <col min="546" max="546" width="13.28515625" style="1" customWidth="1"/>
    <col min="547" max="547" width="11.28515625" style="1" customWidth="1"/>
    <col min="548" max="548" width="13.28515625" style="1" customWidth="1"/>
    <col min="549" max="754" width="11.42578125" style="1"/>
    <col min="755" max="755" width="1.42578125" style="1" customWidth="1"/>
    <col min="756" max="756" width="24.7109375" style="1" customWidth="1"/>
    <col min="757" max="757" width="14.28515625" style="1" customWidth="1"/>
    <col min="758" max="758" width="11.140625" style="1" customWidth="1"/>
    <col min="759" max="759" width="12.5703125" style="1" customWidth="1"/>
    <col min="760" max="760" width="17.7109375" style="1" customWidth="1"/>
    <col min="761" max="761" width="17.140625" style="1" customWidth="1"/>
    <col min="762" max="762" width="11.5703125" style="1" customWidth="1"/>
    <col min="763" max="763" width="22.5703125" style="1" customWidth="1"/>
    <col min="764" max="764" width="9.7109375" style="1" customWidth="1"/>
    <col min="765" max="765" width="21.7109375" style="1" customWidth="1"/>
    <col min="766" max="766" width="24.42578125" style="1" customWidth="1"/>
    <col min="767" max="767" width="20.5703125" style="1" customWidth="1"/>
    <col min="768" max="768" width="10.5703125" style="1" customWidth="1"/>
    <col min="769" max="769" width="6.28515625" style="1" customWidth="1"/>
    <col min="770" max="773" width="8.5703125" style="1" customWidth="1"/>
    <col min="774" max="774" width="9.85546875" style="1" customWidth="1"/>
    <col min="775" max="775" width="15.140625" style="1" customWidth="1"/>
    <col min="776" max="776" width="19.85546875" style="1" customWidth="1"/>
    <col min="777" max="777" width="11.85546875" style="1" customWidth="1"/>
    <col min="778" max="778" width="10.85546875" style="1" customWidth="1"/>
    <col min="779" max="779" width="8.5703125" style="1" customWidth="1"/>
    <col min="780" max="791" width="6.7109375" style="1" customWidth="1"/>
    <col min="792" max="792" width="9.42578125" style="1" customWidth="1"/>
    <col min="793" max="793" width="6.7109375" style="1" customWidth="1"/>
    <col min="794" max="794" width="14.140625" style="1" customWidth="1"/>
    <col min="795" max="795" width="10" style="1" customWidth="1"/>
    <col min="796" max="796" width="6.140625" style="1" customWidth="1"/>
    <col min="797" max="798" width="8.5703125" style="1" customWidth="1"/>
    <col min="799" max="799" width="9.140625" style="1" customWidth="1"/>
    <col min="800" max="800" width="105" style="1" customWidth="1"/>
    <col min="801" max="801" width="10.42578125" style="1" customWidth="1"/>
    <col min="802" max="802" width="13.28515625" style="1" customWidth="1"/>
    <col min="803" max="803" width="11.28515625" style="1" customWidth="1"/>
    <col min="804" max="804" width="13.28515625" style="1" customWidth="1"/>
    <col min="805" max="1010" width="11.42578125" style="1"/>
    <col min="1011" max="1011" width="1.42578125" style="1" customWidth="1"/>
    <col min="1012" max="1012" width="24.7109375" style="1" customWidth="1"/>
    <col min="1013" max="1013" width="14.28515625" style="1" customWidth="1"/>
    <col min="1014" max="1014" width="11.140625" style="1" customWidth="1"/>
    <col min="1015" max="1015" width="12.5703125" style="1" customWidth="1"/>
    <col min="1016" max="1016" width="17.7109375" style="1" customWidth="1"/>
    <col min="1017" max="1017" width="17.140625" style="1" customWidth="1"/>
    <col min="1018" max="1018" width="11.5703125" style="1" customWidth="1"/>
    <col min="1019" max="1019" width="22.5703125" style="1" customWidth="1"/>
    <col min="1020" max="1020" width="9.7109375" style="1" customWidth="1"/>
    <col min="1021" max="1021" width="21.7109375" style="1" customWidth="1"/>
    <col min="1022" max="1022" width="24.42578125" style="1" customWidth="1"/>
    <col min="1023" max="1023" width="20.5703125" style="1" customWidth="1"/>
    <col min="1024" max="1024" width="10.5703125" style="1" customWidth="1"/>
    <col min="1025" max="1025" width="6.28515625" style="1" customWidth="1"/>
    <col min="1026" max="1029" width="8.5703125" style="1" customWidth="1"/>
    <col min="1030" max="1030" width="9.85546875" style="1" customWidth="1"/>
    <col min="1031" max="1031" width="15.140625" style="1" customWidth="1"/>
    <col min="1032" max="1032" width="19.85546875" style="1" customWidth="1"/>
    <col min="1033" max="1033" width="11.85546875" style="1" customWidth="1"/>
    <col min="1034" max="1034" width="10.85546875" style="1" customWidth="1"/>
    <col min="1035" max="1035" width="8.5703125" style="1" customWidth="1"/>
    <col min="1036" max="1047" width="6.7109375" style="1" customWidth="1"/>
    <col min="1048" max="1048" width="9.42578125" style="1" customWidth="1"/>
    <col min="1049" max="1049" width="6.7109375" style="1" customWidth="1"/>
    <col min="1050" max="1050" width="14.140625" style="1" customWidth="1"/>
    <col min="1051" max="1051" width="10" style="1" customWidth="1"/>
    <col min="1052" max="1052" width="6.140625" style="1" customWidth="1"/>
    <col min="1053" max="1054" width="8.5703125" style="1" customWidth="1"/>
    <col min="1055" max="1055" width="9.140625" style="1" customWidth="1"/>
    <col min="1056" max="1056" width="105" style="1" customWidth="1"/>
    <col min="1057" max="1057" width="10.42578125" style="1" customWidth="1"/>
    <col min="1058" max="1058" width="13.28515625" style="1" customWidth="1"/>
    <col min="1059" max="1059" width="11.28515625" style="1" customWidth="1"/>
    <col min="1060" max="1060" width="13.28515625" style="1" customWidth="1"/>
    <col min="1061" max="1266" width="11.42578125" style="1"/>
    <col min="1267" max="1267" width="1.42578125" style="1" customWidth="1"/>
    <col min="1268" max="1268" width="24.7109375" style="1" customWidth="1"/>
    <col min="1269" max="1269" width="14.28515625" style="1" customWidth="1"/>
    <col min="1270" max="1270" width="11.140625" style="1" customWidth="1"/>
    <col min="1271" max="1271" width="12.5703125" style="1" customWidth="1"/>
    <col min="1272" max="1272" width="17.7109375" style="1" customWidth="1"/>
    <col min="1273" max="1273" width="17.140625" style="1" customWidth="1"/>
    <col min="1274" max="1274" width="11.5703125" style="1" customWidth="1"/>
    <col min="1275" max="1275" width="22.5703125" style="1" customWidth="1"/>
    <col min="1276" max="1276" width="9.7109375" style="1" customWidth="1"/>
    <col min="1277" max="1277" width="21.7109375" style="1" customWidth="1"/>
    <col min="1278" max="1278" width="24.42578125" style="1" customWidth="1"/>
    <col min="1279" max="1279" width="20.5703125" style="1" customWidth="1"/>
    <col min="1280" max="1280" width="10.5703125" style="1" customWidth="1"/>
    <col min="1281" max="1281" width="6.28515625" style="1" customWidth="1"/>
    <col min="1282" max="1285" width="8.5703125" style="1" customWidth="1"/>
    <col min="1286" max="1286" width="9.85546875" style="1" customWidth="1"/>
    <col min="1287" max="1287" width="15.140625" style="1" customWidth="1"/>
    <col min="1288" max="1288" width="19.85546875" style="1" customWidth="1"/>
    <col min="1289" max="1289" width="11.85546875" style="1" customWidth="1"/>
    <col min="1290" max="1290" width="10.85546875" style="1" customWidth="1"/>
    <col min="1291" max="1291" width="8.5703125" style="1" customWidth="1"/>
    <col min="1292" max="1303" width="6.7109375" style="1" customWidth="1"/>
    <col min="1304" max="1304" width="9.42578125" style="1" customWidth="1"/>
    <col min="1305" max="1305" width="6.7109375" style="1" customWidth="1"/>
    <col min="1306" max="1306" width="14.140625" style="1" customWidth="1"/>
    <col min="1307" max="1307" width="10" style="1" customWidth="1"/>
    <col min="1308" max="1308" width="6.140625" style="1" customWidth="1"/>
    <col min="1309" max="1310" width="8.5703125" style="1" customWidth="1"/>
    <col min="1311" max="1311" width="9.140625" style="1" customWidth="1"/>
    <col min="1312" max="1312" width="105" style="1" customWidth="1"/>
    <col min="1313" max="1313" width="10.42578125" style="1" customWidth="1"/>
    <col min="1314" max="1314" width="13.28515625" style="1" customWidth="1"/>
    <col min="1315" max="1315" width="11.28515625" style="1" customWidth="1"/>
    <col min="1316" max="1316" width="13.28515625" style="1" customWidth="1"/>
    <col min="1317" max="1522" width="11.42578125" style="1"/>
    <col min="1523" max="1523" width="1.42578125" style="1" customWidth="1"/>
    <col min="1524" max="1524" width="24.7109375" style="1" customWidth="1"/>
    <col min="1525" max="1525" width="14.28515625" style="1" customWidth="1"/>
    <col min="1526" max="1526" width="11.140625" style="1" customWidth="1"/>
    <col min="1527" max="1527" width="12.5703125" style="1" customWidth="1"/>
    <col min="1528" max="1528" width="17.7109375" style="1" customWidth="1"/>
    <col min="1529" max="1529" width="17.140625" style="1" customWidth="1"/>
    <col min="1530" max="1530" width="11.5703125" style="1" customWidth="1"/>
    <col min="1531" max="1531" width="22.5703125" style="1" customWidth="1"/>
    <col min="1532" max="1532" width="9.7109375" style="1" customWidth="1"/>
    <col min="1533" max="1533" width="21.7109375" style="1" customWidth="1"/>
    <col min="1534" max="1534" width="24.42578125" style="1" customWidth="1"/>
    <col min="1535" max="1535" width="20.5703125" style="1" customWidth="1"/>
    <col min="1536" max="1536" width="10.5703125" style="1" customWidth="1"/>
    <col min="1537" max="1537" width="6.28515625" style="1" customWidth="1"/>
    <col min="1538" max="1541" width="8.5703125" style="1" customWidth="1"/>
    <col min="1542" max="1542" width="9.85546875" style="1" customWidth="1"/>
    <col min="1543" max="1543" width="15.140625" style="1" customWidth="1"/>
    <col min="1544" max="1544" width="19.85546875" style="1" customWidth="1"/>
    <col min="1545" max="1545" width="11.85546875" style="1" customWidth="1"/>
    <col min="1546" max="1546" width="10.85546875" style="1" customWidth="1"/>
    <col min="1547" max="1547" width="8.5703125" style="1" customWidth="1"/>
    <col min="1548" max="1559" width="6.7109375" style="1" customWidth="1"/>
    <col min="1560" max="1560" width="9.42578125" style="1" customWidth="1"/>
    <col min="1561" max="1561" width="6.7109375" style="1" customWidth="1"/>
    <col min="1562" max="1562" width="14.140625" style="1" customWidth="1"/>
    <col min="1563" max="1563" width="10" style="1" customWidth="1"/>
    <col min="1564" max="1564" width="6.140625" style="1" customWidth="1"/>
    <col min="1565" max="1566" width="8.5703125" style="1" customWidth="1"/>
    <col min="1567" max="1567" width="9.140625" style="1" customWidth="1"/>
    <col min="1568" max="1568" width="105" style="1" customWidth="1"/>
    <col min="1569" max="1569" width="10.42578125" style="1" customWidth="1"/>
    <col min="1570" max="1570" width="13.28515625" style="1" customWidth="1"/>
    <col min="1571" max="1571" width="11.28515625" style="1" customWidth="1"/>
    <col min="1572" max="1572" width="13.28515625" style="1" customWidth="1"/>
    <col min="1573" max="1778" width="11.42578125" style="1"/>
    <col min="1779" max="1779" width="1.42578125" style="1" customWidth="1"/>
    <col min="1780" max="1780" width="24.7109375" style="1" customWidth="1"/>
    <col min="1781" max="1781" width="14.28515625" style="1" customWidth="1"/>
    <col min="1782" max="1782" width="11.140625" style="1" customWidth="1"/>
    <col min="1783" max="1783" width="12.5703125" style="1" customWidth="1"/>
    <col min="1784" max="1784" width="17.7109375" style="1" customWidth="1"/>
    <col min="1785" max="1785" width="17.140625" style="1" customWidth="1"/>
    <col min="1786" max="1786" width="11.5703125" style="1" customWidth="1"/>
    <col min="1787" max="1787" width="22.5703125" style="1" customWidth="1"/>
    <col min="1788" max="1788" width="9.7109375" style="1" customWidth="1"/>
    <col min="1789" max="1789" width="21.7109375" style="1" customWidth="1"/>
    <col min="1790" max="1790" width="24.42578125" style="1" customWidth="1"/>
    <col min="1791" max="1791" width="20.5703125" style="1" customWidth="1"/>
    <col min="1792" max="1792" width="10.5703125" style="1" customWidth="1"/>
    <col min="1793" max="1793" width="6.28515625" style="1" customWidth="1"/>
    <col min="1794" max="1797" width="8.5703125" style="1" customWidth="1"/>
    <col min="1798" max="1798" width="9.85546875" style="1" customWidth="1"/>
    <col min="1799" max="1799" width="15.140625" style="1" customWidth="1"/>
    <col min="1800" max="1800" width="19.85546875" style="1" customWidth="1"/>
    <col min="1801" max="1801" width="11.85546875" style="1" customWidth="1"/>
    <col min="1802" max="1802" width="10.85546875" style="1" customWidth="1"/>
    <col min="1803" max="1803" width="8.5703125" style="1" customWidth="1"/>
    <col min="1804" max="1815" width="6.7109375" style="1" customWidth="1"/>
    <col min="1816" max="1816" width="9.42578125" style="1" customWidth="1"/>
    <col min="1817" max="1817" width="6.7109375" style="1" customWidth="1"/>
    <col min="1818" max="1818" width="14.140625" style="1" customWidth="1"/>
    <col min="1819" max="1819" width="10" style="1" customWidth="1"/>
    <col min="1820" max="1820" width="6.140625" style="1" customWidth="1"/>
    <col min="1821" max="1822" width="8.5703125" style="1" customWidth="1"/>
    <col min="1823" max="1823" width="9.140625" style="1" customWidth="1"/>
    <col min="1824" max="1824" width="105" style="1" customWidth="1"/>
    <col min="1825" max="1825" width="10.42578125" style="1" customWidth="1"/>
    <col min="1826" max="1826" width="13.28515625" style="1" customWidth="1"/>
    <col min="1827" max="1827" width="11.28515625" style="1" customWidth="1"/>
    <col min="1828" max="1828" width="13.28515625" style="1" customWidth="1"/>
    <col min="1829" max="2034" width="11.42578125" style="1"/>
    <col min="2035" max="2035" width="1.42578125" style="1" customWidth="1"/>
    <col min="2036" max="2036" width="24.7109375" style="1" customWidth="1"/>
    <col min="2037" max="2037" width="14.28515625" style="1" customWidth="1"/>
    <col min="2038" max="2038" width="11.140625" style="1" customWidth="1"/>
    <col min="2039" max="2039" width="12.5703125" style="1" customWidth="1"/>
    <col min="2040" max="2040" width="17.7109375" style="1" customWidth="1"/>
    <col min="2041" max="2041" width="17.140625" style="1" customWidth="1"/>
    <col min="2042" max="2042" width="11.5703125" style="1" customWidth="1"/>
    <col min="2043" max="2043" width="22.5703125" style="1" customWidth="1"/>
    <col min="2044" max="2044" width="9.7109375" style="1" customWidth="1"/>
    <col min="2045" max="2045" width="21.7109375" style="1" customWidth="1"/>
    <col min="2046" max="2046" width="24.42578125" style="1" customWidth="1"/>
    <col min="2047" max="2047" width="20.5703125" style="1" customWidth="1"/>
    <col min="2048" max="2048" width="10.5703125" style="1" customWidth="1"/>
    <col min="2049" max="2049" width="6.28515625" style="1" customWidth="1"/>
    <col min="2050" max="2053" width="8.5703125" style="1" customWidth="1"/>
    <col min="2054" max="2054" width="9.85546875" style="1" customWidth="1"/>
    <col min="2055" max="2055" width="15.140625" style="1" customWidth="1"/>
    <col min="2056" max="2056" width="19.85546875" style="1" customWidth="1"/>
    <col min="2057" max="2057" width="11.85546875" style="1" customWidth="1"/>
    <col min="2058" max="2058" width="10.85546875" style="1" customWidth="1"/>
    <col min="2059" max="2059" width="8.5703125" style="1" customWidth="1"/>
    <col min="2060" max="2071" width="6.7109375" style="1" customWidth="1"/>
    <col min="2072" max="2072" width="9.42578125" style="1" customWidth="1"/>
    <col min="2073" max="2073" width="6.7109375" style="1" customWidth="1"/>
    <col min="2074" max="2074" width="14.140625" style="1" customWidth="1"/>
    <col min="2075" max="2075" width="10" style="1" customWidth="1"/>
    <col min="2076" max="2076" width="6.140625" style="1" customWidth="1"/>
    <col min="2077" max="2078" width="8.5703125" style="1" customWidth="1"/>
    <col min="2079" max="2079" width="9.140625" style="1" customWidth="1"/>
    <col min="2080" max="2080" width="105" style="1" customWidth="1"/>
    <col min="2081" max="2081" width="10.42578125" style="1" customWidth="1"/>
    <col min="2082" max="2082" width="13.28515625" style="1" customWidth="1"/>
    <col min="2083" max="2083" width="11.28515625" style="1" customWidth="1"/>
    <col min="2084" max="2084" width="13.28515625" style="1" customWidth="1"/>
    <col min="2085" max="2290" width="11.42578125" style="1"/>
    <col min="2291" max="2291" width="1.42578125" style="1" customWidth="1"/>
    <col min="2292" max="2292" width="24.7109375" style="1" customWidth="1"/>
    <col min="2293" max="2293" width="14.28515625" style="1" customWidth="1"/>
    <col min="2294" max="2294" width="11.140625" style="1" customWidth="1"/>
    <col min="2295" max="2295" width="12.5703125" style="1" customWidth="1"/>
    <col min="2296" max="2296" width="17.7109375" style="1" customWidth="1"/>
    <col min="2297" max="2297" width="17.140625" style="1" customWidth="1"/>
    <col min="2298" max="2298" width="11.5703125" style="1" customWidth="1"/>
    <col min="2299" max="2299" width="22.5703125" style="1" customWidth="1"/>
    <col min="2300" max="2300" width="9.7109375" style="1" customWidth="1"/>
    <col min="2301" max="2301" width="21.7109375" style="1" customWidth="1"/>
    <col min="2302" max="2302" width="24.42578125" style="1" customWidth="1"/>
    <col min="2303" max="2303" width="20.5703125" style="1" customWidth="1"/>
    <col min="2304" max="2304" width="10.5703125" style="1" customWidth="1"/>
    <col min="2305" max="2305" width="6.28515625" style="1" customWidth="1"/>
    <col min="2306" max="2309" width="8.5703125" style="1" customWidth="1"/>
    <col min="2310" max="2310" width="9.85546875" style="1" customWidth="1"/>
    <col min="2311" max="2311" width="15.140625" style="1" customWidth="1"/>
    <col min="2312" max="2312" width="19.85546875" style="1" customWidth="1"/>
    <col min="2313" max="2313" width="11.85546875" style="1" customWidth="1"/>
    <col min="2314" max="2314" width="10.85546875" style="1" customWidth="1"/>
    <col min="2315" max="2315" width="8.5703125" style="1" customWidth="1"/>
    <col min="2316" max="2327" width="6.7109375" style="1" customWidth="1"/>
    <col min="2328" max="2328" width="9.42578125" style="1" customWidth="1"/>
    <col min="2329" max="2329" width="6.7109375" style="1" customWidth="1"/>
    <col min="2330" max="2330" width="14.140625" style="1" customWidth="1"/>
    <col min="2331" max="2331" width="10" style="1" customWidth="1"/>
    <col min="2332" max="2332" width="6.140625" style="1" customWidth="1"/>
    <col min="2333" max="2334" width="8.5703125" style="1" customWidth="1"/>
    <col min="2335" max="2335" width="9.140625" style="1" customWidth="1"/>
    <col min="2336" max="2336" width="105" style="1" customWidth="1"/>
    <col min="2337" max="2337" width="10.42578125" style="1" customWidth="1"/>
    <col min="2338" max="2338" width="13.28515625" style="1" customWidth="1"/>
    <col min="2339" max="2339" width="11.28515625" style="1" customWidth="1"/>
    <col min="2340" max="2340" width="13.28515625" style="1" customWidth="1"/>
    <col min="2341" max="2546" width="11.42578125" style="1"/>
    <col min="2547" max="2547" width="1.42578125" style="1" customWidth="1"/>
    <col min="2548" max="2548" width="24.7109375" style="1" customWidth="1"/>
    <col min="2549" max="2549" width="14.28515625" style="1" customWidth="1"/>
    <col min="2550" max="2550" width="11.140625" style="1" customWidth="1"/>
    <col min="2551" max="2551" width="12.5703125" style="1" customWidth="1"/>
    <col min="2552" max="2552" width="17.7109375" style="1" customWidth="1"/>
    <col min="2553" max="2553" width="17.140625" style="1" customWidth="1"/>
    <col min="2554" max="2554" width="11.5703125" style="1" customWidth="1"/>
    <col min="2555" max="2555" width="22.5703125" style="1" customWidth="1"/>
    <col min="2556" max="2556" width="9.7109375" style="1" customWidth="1"/>
    <col min="2557" max="2557" width="21.7109375" style="1" customWidth="1"/>
    <col min="2558" max="2558" width="24.42578125" style="1" customWidth="1"/>
    <col min="2559" max="2559" width="20.5703125" style="1" customWidth="1"/>
    <col min="2560" max="2560" width="10.5703125" style="1" customWidth="1"/>
    <col min="2561" max="2561" width="6.28515625" style="1" customWidth="1"/>
    <col min="2562" max="2565" width="8.5703125" style="1" customWidth="1"/>
    <col min="2566" max="2566" width="9.85546875" style="1" customWidth="1"/>
    <col min="2567" max="2567" width="15.140625" style="1" customWidth="1"/>
    <col min="2568" max="2568" width="19.85546875" style="1" customWidth="1"/>
    <col min="2569" max="2569" width="11.85546875" style="1" customWidth="1"/>
    <col min="2570" max="2570" width="10.85546875" style="1" customWidth="1"/>
    <col min="2571" max="2571" width="8.5703125" style="1" customWidth="1"/>
    <col min="2572" max="2583" width="6.7109375" style="1" customWidth="1"/>
    <col min="2584" max="2584" width="9.42578125" style="1" customWidth="1"/>
    <col min="2585" max="2585" width="6.7109375" style="1" customWidth="1"/>
    <col min="2586" max="2586" width="14.140625" style="1" customWidth="1"/>
    <col min="2587" max="2587" width="10" style="1" customWidth="1"/>
    <col min="2588" max="2588" width="6.140625" style="1" customWidth="1"/>
    <col min="2589" max="2590" width="8.5703125" style="1" customWidth="1"/>
    <col min="2591" max="2591" width="9.140625" style="1" customWidth="1"/>
    <col min="2592" max="2592" width="105" style="1" customWidth="1"/>
    <col min="2593" max="2593" width="10.42578125" style="1" customWidth="1"/>
    <col min="2594" max="2594" width="13.28515625" style="1" customWidth="1"/>
    <col min="2595" max="2595" width="11.28515625" style="1" customWidth="1"/>
    <col min="2596" max="2596" width="13.28515625" style="1" customWidth="1"/>
    <col min="2597" max="2802" width="11.42578125" style="1"/>
    <col min="2803" max="2803" width="1.42578125" style="1" customWidth="1"/>
    <col min="2804" max="2804" width="24.7109375" style="1" customWidth="1"/>
    <col min="2805" max="2805" width="14.28515625" style="1" customWidth="1"/>
    <col min="2806" max="2806" width="11.140625" style="1" customWidth="1"/>
    <col min="2807" max="2807" width="12.5703125" style="1" customWidth="1"/>
    <col min="2808" max="2808" width="17.7109375" style="1" customWidth="1"/>
    <col min="2809" max="2809" width="17.140625" style="1" customWidth="1"/>
    <col min="2810" max="2810" width="11.5703125" style="1" customWidth="1"/>
    <col min="2811" max="2811" width="22.5703125" style="1" customWidth="1"/>
    <col min="2812" max="2812" width="9.7109375" style="1" customWidth="1"/>
    <col min="2813" max="2813" width="21.7109375" style="1" customWidth="1"/>
    <col min="2814" max="2814" width="24.42578125" style="1" customWidth="1"/>
    <col min="2815" max="2815" width="20.5703125" style="1" customWidth="1"/>
    <col min="2816" max="2816" width="10.5703125" style="1" customWidth="1"/>
    <col min="2817" max="2817" width="6.28515625" style="1" customWidth="1"/>
    <col min="2818" max="2821" width="8.5703125" style="1" customWidth="1"/>
    <col min="2822" max="2822" width="9.85546875" style="1" customWidth="1"/>
    <col min="2823" max="2823" width="15.140625" style="1" customWidth="1"/>
    <col min="2824" max="2824" width="19.85546875" style="1" customWidth="1"/>
    <col min="2825" max="2825" width="11.85546875" style="1" customWidth="1"/>
    <col min="2826" max="2826" width="10.85546875" style="1" customWidth="1"/>
    <col min="2827" max="2827" width="8.5703125" style="1" customWidth="1"/>
    <col min="2828" max="2839" width="6.7109375" style="1" customWidth="1"/>
    <col min="2840" max="2840" width="9.42578125" style="1" customWidth="1"/>
    <col min="2841" max="2841" width="6.7109375" style="1" customWidth="1"/>
    <col min="2842" max="2842" width="14.140625" style="1" customWidth="1"/>
    <col min="2843" max="2843" width="10" style="1" customWidth="1"/>
    <col min="2844" max="2844" width="6.140625" style="1" customWidth="1"/>
    <col min="2845" max="2846" width="8.5703125" style="1" customWidth="1"/>
    <col min="2847" max="2847" width="9.140625" style="1" customWidth="1"/>
    <col min="2848" max="2848" width="105" style="1" customWidth="1"/>
    <col min="2849" max="2849" width="10.42578125" style="1" customWidth="1"/>
    <col min="2850" max="2850" width="13.28515625" style="1" customWidth="1"/>
    <col min="2851" max="2851" width="11.28515625" style="1" customWidth="1"/>
    <col min="2852" max="2852" width="13.28515625" style="1" customWidth="1"/>
    <col min="2853" max="3058" width="11.42578125" style="1"/>
    <col min="3059" max="3059" width="1.42578125" style="1" customWidth="1"/>
    <col min="3060" max="3060" width="24.7109375" style="1" customWidth="1"/>
    <col min="3061" max="3061" width="14.28515625" style="1" customWidth="1"/>
    <col min="3062" max="3062" width="11.140625" style="1" customWidth="1"/>
    <col min="3063" max="3063" width="12.5703125" style="1" customWidth="1"/>
    <col min="3064" max="3064" width="17.7109375" style="1" customWidth="1"/>
    <col min="3065" max="3065" width="17.140625" style="1" customWidth="1"/>
    <col min="3066" max="3066" width="11.5703125" style="1" customWidth="1"/>
    <col min="3067" max="3067" width="22.5703125" style="1" customWidth="1"/>
    <col min="3068" max="3068" width="9.7109375" style="1" customWidth="1"/>
    <col min="3069" max="3069" width="21.7109375" style="1" customWidth="1"/>
    <col min="3070" max="3070" width="24.42578125" style="1" customWidth="1"/>
    <col min="3071" max="3071" width="20.5703125" style="1" customWidth="1"/>
    <col min="3072" max="3072" width="10.5703125" style="1" customWidth="1"/>
    <col min="3073" max="3073" width="6.28515625" style="1" customWidth="1"/>
    <col min="3074" max="3077" width="8.5703125" style="1" customWidth="1"/>
    <col min="3078" max="3078" width="9.85546875" style="1" customWidth="1"/>
    <col min="3079" max="3079" width="15.140625" style="1" customWidth="1"/>
    <col min="3080" max="3080" width="19.85546875" style="1" customWidth="1"/>
    <col min="3081" max="3081" width="11.85546875" style="1" customWidth="1"/>
    <col min="3082" max="3082" width="10.85546875" style="1" customWidth="1"/>
    <col min="3083" max="3083" width="8.5703125" style="1" customWidth="1"/>
    <col min="3084" max="3095" width="6.7109375" style="1" customWidth="1"/>
    <col min="3096" max="3096" width="9.42578125" style="1" customWidth="1"/>
    <col min="3097" max="3097" width="6.7109375" style="1" customWidth="1"/>
    <col min="3098" max="3098" width="14.140625" style="1" customWidth="1"/>
    <col min="3099" max="3099" width="10" style="1" customWidth="1"/>
    <col min="3100" max="3100" width="6.140625" style="1" customWidth="1"/>
    <col min="3101" max="3102" width="8.5703125" style="1" customWidth="1"/>
    <col min="3103" max="3103" width="9.140625" style="1" customWidth="1"/>
    <col min="3104" max="3104" width="105" style="1" customWidth="1"/>
    <col min="3105" max="3105" width="10.42578125" style="1" customWidth="1"/>
    <col min="3106" max="3106" width="13.28515625" style="1" customWidth="1"/>
    <col min="3107" max="3107" width="11.28515625" style="1" customWidth="1"/>
    <col min="3108" max="3108" width="13.28515625" style="1" customWidth="1"/>
    <col min="3109" max="3314" width="11.42578125" style="1"/>
    <col min="3315" max="3315" width="1.42578125" style="1" customWidth="1"/>
    <col min="3316" max="3316" width="24.7109375" style="1" customWidth="1"/>
    <col min="3317" max="3317" width="14.28515625" style="1" customWidth="1"/>
    <col min="3318" max="3318" width="11.140625" style="1" customWidth="1"/>
    <col min="3319" max="3319" width="12.5703125" style="1" customWidth="1"/>
    <col min="3320" max="3320" width="17.7109375" style="1" customWidth="1"/>
    <col min="3321" max="3321" width="17.140625" style="1" customWidth="1"/>
    <col min="3322" max="3322" width="11.5703125" style="1" customWidth="1"/>
    <col min="3323" max="3323" width="22.5703125" style="1" customWidth="1"/>
    <col min="3324" max="3324" width="9.7109375" style="1" customWidth="1"/>
    <col min="3325" max="3325" width="21.7109375" style="1" customWidth="1"/>
    <col min="3326" max="3326" width="24.42578125" style="1" customWidth="1"/>
    <col min="3327" max="3327" width="20.5703125" style="1" customWidth="1"/>
    <col min="3328" max="3328" width="10.5703125" style="1" customWidth="1"/>
    <col min="3329" max="3329" width="6.28515625" style="1" customWidth="1"/>
    <col min="3330" max="3333" width="8.5703125" style="1" customWidth="1"/>
    <col min="3334" max="3334" width="9.85546875" style="1" customWidth="1"/>
    <col min="3335" max="3335" width="15.140625" style="1" customWidth="1"/>
    <col min="3336" max="3336" width="19.85546875" style="1" customWidth="1"/>
    <col min="3337" max="3337" width="11.85546875" style="1" customWidth="1"/>
    <col min="3338" max="3338" width="10.85546875" style="1" customWidth="1"/>
    <col min="3339" max="3339" width="8.5703125" style="1" customWidth="1"/>
    <col min="3340" max="3351" width="6.7109375" style="1" customWidth="1"/>
    <col min="3352" max="3352" width="9.42578125" style="1" customWidth="1"/>
    <col min="3353" max="3353" width="6.7109375" style="1" customWidth="1"/>
    <col min="3354" max="3354" width="14.140625" style="1" customWidth="1"/>
    <col min="3355" max="3355" width="10" style="1" customWidth="1"/>
    <col min="3356" max="3356" width="6.140625" style="1" customWidth="1"/>
    <col min="3357" max="3358" width="8.5703125" style="1" customWidth="1"/>
    <col min="3359" max="3359" width="9.140625" style="1" customWidth="1"/>
    <col min="3360" max="3360" width="105" style="1" customWidth="1"/>
    <col min="3361" max="3361" width="10.42578125" style="1" customWidth="1"/>
    <col min="3362" max="3362" width="13.28515625" style="1" customWidth="1"/>
    <col min="3363" max="3363" width="11.28515625" style="1" customWidth="1"/>
    <col min="3364" max="3364" width="13.28515625" style="1" customWidth="1"/>
    <col min="3365" max="3570" width="11.42578125" style="1"/>
    <col min="3571" max="3571" width="1.42578125" style="1" customWidth="1"/>
    <col min="3572" max="3572" width="24.7109375" style="1" customWidth="1"/>
    <col min="3573" max="3573" width="14.28515625" style="1" customWidth="1"/>
    <col min="3574" max="3574" width="11.140625" style="1" customWidth="1"/>
    <col min="3575" max="3575" width="12.5703125" style="1" customWidth="1"/>
    <col min="3576" max="3576" width="17.7109375" style="1" customWidth="1"/>
    <col min="3577" max="3577" width="17.140625" style="1" customWidth="1"/>
    <col min="3578" max="3578" width="11.5703125" style="1" customWidth="1"/>
    <col min="3579" max="3579" width="22.5703125" style="1" customWidth="1"/>
    <col min="3580" max="3580" width="9.7109375" style="1" customWidth="1"/>
    <col min="3581" max="3581" width="21.7109375" style="1" customWidth="1"/>
    <col min="3582" max="3582" width="24.42578125" style="1" customWidth="1"/>
    <col min="3583" max="3583" width="20.5703125" style="1" customWidth="1"/>
    <col min="3584" max="3584" width="10.5703125" style="1" customWidth="1"/>
    <col min="3585" max="3585" width="6.28515625" style="1" customWidth="1"/>
    <col min="3586" max="3589" width="8.5703125" style="1" customWidth="1"/>
    <col min="3590" max="3590" width="9.85546875" style="1" customWidth="1"/>
    <col min="3591" max="3591" width="15.140625" style="1" customWidth="1"/>
    <col min="3592" max="3592" width="19.85546875" style="1" customWidth="1"/>
    <col min="3593" max="3593" width="11.85546875" style="1" customWidth="1"/>
    <col min="3594" max="3594" width="10.85546875" style="1" customWidth="1"/>
    <col min="3595" max="3595" width="8.5703125" style="1" customWidth="1"/>
    <col min="3596" max="3607" width="6.7109375" style="1" customWidth="1"/>
    <col min="3608" max="3608" width="9.42578125" style="1" customWidth="1"/>
    <col min="3609" max="3609" width="6.7109375" style="1" customWidth="1"/>
    <col min="3610" max="3610" width="14.140625" style="1" customWidth="1"/>
    <col min="3611" max="3611" width="10" style="1" customWidth="1"/>
    <col min="3612" max="3612" width="6.140625" style="1" customWidth="1"/>
    <col min="3613" max="3614" width="8.5703125" style="1" customWidth="1"/>
    <col min="3615" max="3615" width="9.140625" style="1" customWidth="1"/>
    <col min="3616" max="3616" width="105" style="1" customWidth="1"/>
    <col min="3617" max="3617" width="10.42578125" style="1" customWidth="1"/>
    <col min="3618" max="3618" width="13.28515625" style="1" customWidth="1"/>
    <col min="3619" max="3619" width="11.28515625" style="1" customWidth="1"/>
    <col min="3620" max="3620" width="13.28515625" style="1" customWidth="1"/>
    <col min="3621" max="3826" width="11.42578125" style="1"/>
    <col min="3827" max="3827" width="1.42578125" style="1" customWidth="1"/>
    <col min="3828" max="3828" width="24.7109375" style="1" customWidth="1"/>
    <col min="3829" max="3829" width="14.28515625" style="1" customWidth="1"/>
    <col min="3830" max="3830" width="11.140625" style="1" customWidth="1"/>
    <col min="3831" max="3831" width="12.5703125" style="1" customWidth="1"/>
    <col min="3832" max="3832" width="17.7109375" style="1" customWidth="1"/>
    <col min="3833" max="3833" width="17.140625" style="1" customWidth="1"/>
    <col min="3834" max="3834" width="11.5703125" style="1" customWidth="1"/>
    <col min="3835" max="3835" width="22.5703125" style="1" customWidth="1"/>
    <col min="3836" max="3836" width="9.7109375" style="1" customWidth="1"/>
    <col min="3837" max="3837" width="21.7109375" style="1" customWidth="1"/>
    <col min="3838" max="3838" width="24.42578125" style="1" customWidth="1"/>
    <col min="3839" max="3839" width="20.5703125" style="1" customWidth="1"/>
    <col min="3840" max="3840" width="10.5703125" style="1" customWidth="1"/>
    <col min="3841" max="3841" width="6.28515625" style="1" customWidth="1"/>
    <col min="3842" max="3845" width="8.5703125" style="1" customWidth="1"/>
    <col min="3846" max="3846" width="9.85546875" style="1" customWidth="1"/>
    <col min="3847" max="3847" width="15.140625" style="1" customWidth="1"/>
    <col min="3848" max="3848" width="19.85546875" style="1" customWidth="1"/>
    <col min="3849" max="3849" width="11.85546875" style="1" customWidth="1"/>
    <col min="3850" max="3850" width="10.85546875" style="1" customWidth="1"/>
    <col min="3851" max="3851" width="8.5703125" style="1" customWidth="1"/>
    <col min="3852" max="3863" width="6.7109375" style="1" customWidth="1"/>
    <col min="3864" max="3864" width="9.42578125" style="1" customWidth="1"/>
    <col min="3865" max="3865" width="6.7109375" style="1" customWidth="1"/>
    <col min="3866" max="3866" width="14.140625" style="1" customWidth="1"/>
    <col min="3867" max="3867" width="10" style="1" customWidth="1"/>
    <col min="3868" max="3868" width="6.140625" style="1" customWidth="1"/>
    <col min="3869" max="3870" width="8.5703125" style="1" customWidth="1"/>
    <col min="3871" max="3871" width="9.140625" style="1" customWidth="1"/>
    <col min="3872" max="3872" width="105" style="1" customWidth="1"/>
    <col min="3873" max="3873" width="10.42578125" style="1" customWidth="1"/>
    <col min="3874" max="3874" width="13.28515625" style="1" customWidth="1"/>
    <col min="3875" max="3875" width="11.28515625" style="1" customWidth="1"/>
    <col min="3876" max="3876" width="13.28515625" style="1" customWidth="1"/>
    <col min="3877" max="4082" width="11.42578125" style="1"/>
    <col min="4083" max="4083" width="1.42578125" style="1" customWidth="1"/>
    <col min="4084" max="4084" width="24.7109375" style="1" customWidth="1"/>
    <col min="4085" max="4085" width="14.28515625" style="1" customWidth="1"/>
    <col min="4086" max="4086" width="11.140625" style="1" customWidth="1"/>
    <col min="4087" max="4087" width="12.5703125" style="1" customWidth="1"/>
    <col min="4088" max="4088" width="17.7109375" style="1" customWidth="1"/>
    <col min="4089" max="4089" width="17.140625" style="1" customWidth="1"/>
    <col min="4090" max="4090" width="11.5703125" style="1" customWidth="1"/>
    <col min="4091" max="4091" width="22.5703125" style="1" customWidth="1"/>
    <col min="4092" max="4092" width="9.7109375" style="1" customWidth="1"/>
    <col min="4093" max="4093" width="21.7109375" style="1" customWidth="1"/>
    <col min="4094" max="4094" width="24.42578125" style="1" customWidth="1"/>
    <col min="4095" max="4095" width="20.5703125" style="1" customWidth="1"/>
    <col min="4096" max="4096" width="10.5703125" style="1" customWidth="1"/>
    <col min="4097" max="4097" width="6.28515625" style="1" customWidth="1"/>
    <col min="4098" max="4101" width="8.5703125" style="1" customWidth="1"/>
    <col min="4102" max="4102" width="9.85546875" style="1" customWidth="1"/>
    <col min="4103" max="4103" width="15.140625" style="1" customWidth="1"/>
    <col min="4104" max="4104" width="19.85546875" style="1" customWidth="1"/>
    <col min="4105" max="4105" width="11.85546875" style="1" customWidth="1"/>
    <col min="4106" max="4106" width="10.85546875" style="1" customWidth="1"/>
    <col min="4107" max="4107" width="8.5703125" style="1" customWidth="1"/>
    <col min="4108" max="4119" width="6.7109375" style="1" customWidth="1"/>
    <col min="4120" max="4120" width="9.42578125" style="1" customWidth="1"/>
    <col min="4121" max="4121" width="6.7109375" style="1" customWidth="1"/>
    <col min="4122" max="4122" width="14.140625" style="1" customWidth="1"/>
    <col min="4123" max="4123" width="10" style="1" customWidth="1"/>
    <col min="4124" max="4124" width="6.140625" style="1" customWidth="1"/>
    <col min="4125" max="4126" width="8.5703125" style="1" customWidth="1"/>
    <col min="4127" max="4127" width="9.140625" style="1" customWidth="1"/>
    <col min="4128" max="4128" width="105" style="1" customWidth="1"/>
    <col min="4129" max="4129" width="10.42578125" style="1" customWidth="1"/>
    <col min="4130" max="4130" width="13.28515625" style="1" customWidth="1"/>
    <col min="4131" max="4131" width="11.28515625" style="1" customWidth="1"/>
    <col min="4132" max="4132" width="13.28515625" style="1" customWidth="1"/>
    <col min="4133" max="4338" width="11.42578125" style="1"/>
    <col min="4339" max="4339" width="1.42578125" style="1" customWidth="1"/>
    <col min="4340" max="4340" width="24.7109375" style="1" customWidth="1"/>
    <col min="4341" max="4341" width="14.28515625" style="1" customWidth="1"/>
    <col min="4342" max="4342" width="11.140625" style="1" customWidth="1"/>
    <col min="4343" max="4343" width="12.5703125" style="1" customWidth="1"/>
    <col min="4344" max="4344" width="17.7109375" style="1" customWidth="1"/>
    <col min="4345" max="4345" width="17.140625" style="1" customWidth="1"/>
    <col min="4346" max="4346" width="11.5703125" style="1" customWidth="1"/>
    <col min="4347" max="4347" width="22.5703125" style="1" customWidth="1"/>
    <col min="4348" max="4348" width="9.7109375" style="1" customWidth="1"/>
    <col min="4349" max="4349" width="21.7109375" style="1" customWidth="1"/>
    <col min="4350" max="4350" width="24.42578125" style="1" customWidth="1"/>
    <col min="4351" max="4351" width="20.5703125" style="1" customWidth="1"/>
    <col min="4352" max="4352" width="10.5703125" style="1" customWidth="1"/>
    <col min="4353" max="4353" width="6.28515625" style="1" customWidth="1"/>
    <col min="4354" max="4357" width="8.5703125" style="1" customWidth="1"/>
    <col min="4358" max="4358" width="9.85546875" style="1" customWidth="1"/>
    <col min="4359" max="4359" width="15.140625" style="1" customWidth="1"/>
    <col min="4360" max="4360" width="19.85546875" style="1" customWidth="1"/>
    <col min="4361" max="4361" width="11.85546875" style="1" customWidth="1"/>
    <col min="4362" max="4362" width="10.85546875" style="1" customWidth="1"/>
    <col min="4363" max="4363" width="8.5703125" style="1" customWidth="1"/>
    <col min="4364" max="4375" width="6.7109375" style="1" customWidth="1"/>
    <col min="4376" max="4376" width="9.42578125" style="1" customWidth="1"/>
    <col min="4377" max="4377" width="6.7109375" style="1" customWidth="1"/>
    <col min="4378" max="4378" width="14.140625" style="1" customWidth="1"/>
    <col min="4379" max="4379" width="10" style="1" customWidth="1"/>
    <col min="4380" max="4380" width="6.140625" style="1" customWidth="1"/>
    <col min="4381" max="4382" width="8.5703125" style="1" customWidth="1"/>
    <col min="4383" max="4383" width="9.140625" style="1" customWidth="1"/>
    <col min="4384" max="4384" width="105" style="1" customWidth="1"/>
    <col min="4385" max="4385" width="10.42578125" style="1" customWidth="1"/>
    <col min="4386" max="4386" width="13.28515625" style="1" customWidth="1"/>
    <col min="4387" max="4387" width="11.28515625" style="1" customWidth="1"/>
    <col min="4388" max="4388" width="13.28515625" style="1" customWidth="1"/>
    <col min="4389" max="4594" width="11.42578125" style="1"/>
    <col min="4595" max="4595" width="1.42578125" style="1" customWidth="1"/>
    <col min="4596" max="4596" width="24.7109375" style="1" customWidth="1"/>
    <col min="4597" max="4597" width="14.28515625" style="1" customWidth="1"/>
    <col min="4598" max="4598" width="11.140625" style="1" customWidth="1"/>
    <col min="4599" max="4599" width="12.5703125" style="1" customWidth="1"/>
    <col min="4600" max="4600" width="17.7109375" style="1" customWidth="1"/>
    <col min="4601" max="4601" width="17.140625" style="1" customWidth="1"/>
    <col min="4602" max="4602" width="11.5703125" style="1" customWidth="1"/>
    <col min="4603" max="4603" width="22.5703125" style="1" customWidth="1"/>
    <col min="4604" max="4604" width="9.7109375" style="1" customWidth="1"/>
    <col min="4605" max="4605" width="21.7109375" style="1" customWidth="1"/>
    <col min="4606" max="4606" width="24.42578125" style="1" customWidth="1"/>
    <col min="4607" max="4607" width="20.5703125" style="1" customWidth="1"/>
    <col min="4608" max="4608" width="10.5703125" style="1" customWidth="1"/>
    <col min="4609" max="4609" width="6.28515625" style="1" customWidth="1"/>
    <col min="4610" max="4613" width="8.5703125" style="1" customWidth="1"/>
    <col min="4614" max="4614" width="9.85546875" style="1" customWidth="1"/>
    <col min="4615" max="4615" width="15.140625" style="1" customWidth="1"/>
    <col min="4616" max="4616" width="19.85546875" style="1" customWidth="1"/>
    <col min="4617" max="4617" width="11.85546875" style="1" customWidth="1"/>
    <col min="4618" max="4618" width="10.85546875" style="1" customWidth="1"/>
    <col min="4619" max="4619" width="8.5703125" style="1" customWidth="1"/>
    <col min="4620" max="4631" width="6.7109375" style="1" customWidth="1"/>
    <col min="4632" max="4632" width="9.42578125" style="1" customWidth="1"/>
    <col min="4633" max="4633" width="6.7109375" style="1" customWidth="1"/>
    <col min="4634" max="4634" width="14.140625" style="1" customWidth="1"/>
    <col min="4635" max="4635" width="10" style="1" customWidth="1"/>
    <col min="4636" max="4636" width="6.140625" style="1" customWidth="1"/>
    <col min="4637" max="4638" width="8.5703125" style="1" customWidth="1"/>
    <col min="4639" max="4639" width="9.140625" style="1" customWidth="1"/>
    <col min="4640" max="4640" width="105" style="1" customWidth="1"/>
    <col min="4641" max="4641" width="10.42578125" style="1" customWidth="1"/>
    <col min="4642" max="4642" width="13.28515625" style="1" customWidth="1"/>
    <col min="4643" max="4643" width="11.28515625" style="1" customWidth="1"/>
    <col min="4644" max="4644" width="13.28515625" style="1" customWidth="1"/>
    <col min="4645" max="4850" width="11.42578125" style="1"/>
    <col min="4851" max="4851" width="1.42578125" style="1" customWidth="1"/>
    <col min="4852" max="4852" width="24.7109375" style="1" customWidth="1"/>
    <col min="4853" max="4853" width="14.28515625" style="1" customWidth="1"/>
    <col min="4854" max="4854" width="11.140625" style="1" customWidth="1"/>
    <col min="4855" max="4855" width="12.5703125" style="1" customWidth="1"/>
    <col min="4856" max="4856" width="17.7109375" style="1" customWidth="1"/>
    <col min="4857" max="4857" width="17.140625" style="1" customWidth="1"/>
    <col min="4858" max="4858" width="11.5703125" style="1" customWidth="1"/>
    <col min="4859" max="4859" width="22.5703125" style="1" customWidth="1"/>
    <col min="4860" max="4860" width="9.7109375" style="1" customWidth="1"/>
    <col min="4861" max="4861" width="21.7109375" style="1" customWidth="1"/>
    <col min="4862" max="4862" width="24.42578125" style="1" customWidth="1"/>
    <col min="4863" max="4863" width="20.5703125" style="1" customWidth="1"/>
    <col min="4864" max="4864" width="10.5703125" style="1" customWidth="1"/>
    <col min="4865" max="4865" width="6.28515625" style="1" customWidth="1"/>
    <col min="4866" max="4869" width="8.5703125" style="1" customWidth="1"/>
    <col min="4870" max="4870" width="9.85546875" style="1" customWidth="1"/>
    <col min="4871" max="4871" width="15.140625" style="1" customWidth="1"/>
    <col min="4872" max="4872" width="19.85546875" style="1" customWidth="1"/>
    <col min="4873" max="4873" width="11.85546875" style="1" customWidth="1"/>
    <col min="4874" max="4874" width="10.85546875" style="1" customWidth="1"/>
    <col min="4875" max="4875" width="8.5703125" style="1" customWidth="1"/>
    <col min="4876" max="4887" width="6.7109375" style="1" customWidth="1"/>
    <col min="4888" max="4888" width="9.42578125" style="1" customWidth="1"/>
    <col min="4889" max="4889" width="6.7109375" style="1" customWidth="1"/>
    <col min="4890" max="4890" width="14.140625" style="1" customWidth="1"/>
    <col min="4891" max="4891" width="10" style="1" customWidth="1"/>
    <col min="4892" max="4892" width="6.140625" style="1" customWidth="1"/>
    <col min="4893" max="4894" width="8.5703125" style="1" customWidth="1"/>
    <col min="4895" max="4895" width="9.140625" style="1" customWidth="1"/>
    <col min="4896" max="4896" width="105" style="1" customWidth="1"/>
    <col min="4897" max="4897" width="10.42578125" style="1" customWidth="1"/>
    <col min="4898" max="4898" width="13.28515625" style="1" customWidth="1"/>
    <col min="4899" max="4899" width="11.28515625" style="1" customWidth="1"/>
    <col min="4900" max="4900" width="13.28515625" style="1" customWidth="1"/>
    <col min="4901" max="5106" width="11.42578125" style="1"/>
    <col min="5107" max="5107" width="1.42578125" style="1" customWidth="1"/>
    <col min="5108" max="5108" width="24.7109375" style="1" customWidth="1"/>
    <col min="5109" max="5109" width="14.28515625" style="1" customWidth="1"/>
    <col min="5110" max="5110" width="11.140625" style="1" customWidth="1"/>
    <col min="5111" max="5111" width="12.5703125" style="1" customWidth="1"/>
    <col min="5112" max="5112" width="17.7109375" style="1" customWidth="1"/>
    <col min="5113" max="5113" width="17.140625" style="1" customWidth="1"/>
    <col min="5114" max="5114" width="11.5703125" style="1" customWidth="1"/>
    <col min="5115" max="5115" width="22.5703125" style="1" customWidth="1"/>
    <col min="5116" max="5116" width="9.7109375" style="1" customWidth="1"/>
    <col min="5117" max="5117" width="21.7109375" style="1" customWidth="1"/>
    <col min="5118" max="5118" width="24.42578125" style="1" customWidth="1"/>
    <col min="5119" max="5119" width="20.5703125" style="1" customWidth="1"/>
    <col min="5120" max="5120" width="10.5703125" style="1" customWidth="1"/>
    <col min="5121" max="5121" width="6.28515625" style="1" customWidth="1"/>
    <col min="5122" max="5125" width="8.5703125" style="1" customWidth="1"/>
    <col min="5126" max="5126" width="9.85546875" style="1" customWidth="1"/>
    <col min="5127" max="5127" width="15.140625" style="1" customWidth="1"/>
    <col min="5128" max="5128" width="19.85546875" style="1" customWidth="1"/>
    <col min="5129" max="5129" width="11.85546875" style="1" customWidth="1"/>
    <col min="5130" max="5130" width="10.85546875" style="1" customWidth="1"/>
    <col min="5131" max="5131" width="8.5703125" style="1" customWidth="1"/>
    <col min="5132" max="5143" width="6.7109375" style="1" customWidth="1"/>
    <col min="5144" max="5144" width="9.42578125" style="1" customWidth="1"/>
    <col min="5145" max="5145" width="6.7109375" style="1" customWidth="1"/>
    <col min="5146" max="5146" width="14.140625" style="1" customWidth="1"/>
    <col min="5147" max="5147" width="10" style="1" customWidth="1"/>
    <col min="5148" max="5148" width="6.140625" style="1" customWidth="1"/>
    <col min="5149" max="5150" width="8.5703125" style="1" customWidth="1"/>
    <col min="5151" max="5151" width="9.140625" style="1" customWidth="1"/>
    <col min="5152" max="5152" width="105" style="1" customWidth="1"/>
    <col min="5153" max="5153" width="10.42578125" style="1" customWidth="1"/>
    <col min="5154" max="5154" width="13.28515625" style="1" customWidth="1"/>
    <col min="5155" max="5155" width="11.28515625" style="1" customWidth="1"/>
    <col min="5156" max="5156" width="13.28515625" style="1" customWidth="1"/>
    <col min="5157" max="5362" width="11.42578125" style="1"/>
    <col min="5363" max="5363" width="1.42578125" style="1" customWidth="1"/>
    <col min="5364" max="5364" width="24.7109375" style="1" customWidth="1"/>
    <col min="5365" max="5365" width="14.28515625" style="1" customWidth="1"/>
    <col min="5366" max="5366" width="11.140625" style="1" customWidth="1"/>
    <col min="5367" max="5367" width="12.5703125" style="1" customWidth="1"/>
    <col min="5368" max="5368" width="17.7109375" style="1" customWidth="1"/>
    <col min="5369" max="5369" width="17.140625" style="1" customWidth="1"/>
    <col min="5370" max="5370" width="11.5703125" style="1" customWidth="1"/>
    <col min="5371" max="5371" width="22.5703125" style="1" customWidth="1"/>
    <col min="5372" max="5372" width="9.7109375" style="1" customWidth="1"/>
    <col min="5373" max="5373" width="21.7109375" style="1" customWidth="1"/>
    <col min="5374" max="5374" width="24.42578125" style="1" customWidth="1"/>
    <col min="5375" max="5375" width="20.5703125" style="1" customWidth="1"/>
    <col min="5376" max="5376" width="10.5703125" style="1" customWidth="1"/>
    <col min="5377" max="5377" width="6.28515625" style="1" customWidth="1"/>
    <col min="5378" max="5381" width="8.5703125" style="1" customWidth="1"/>
    <col min="5382" max="5382" width="9.85546875" style="1" customWidth="1"/>
    <col min="5383" max="5383" width="15.140625" style="1" customWidth="1"/>
    <col min="5384" max="5384" width="19.85546875" style="1" customWidth="1"/>
    <col min="5385" max="5385" width="11.85546875" style="1" customWidth="1"/>
    <col min="5386" max="5386" width="10.85546875" style="1" customWidth="1"/>
    <col min="5387" max="5387" width="8.5703125" style="1" customWidth="1"/>
    <col min="5388" max="5399" width="6.7109375" style="1" customWidth="1"/>
    <col min="5400" max="5400" width="9.42578125" style="1" customWidth="1"/>
    <col min="5401" max="5401" width="6.7109375" style="1" customWidth="1"/>
    <col min="5402" max="5402" width="14.140625" style="1" customWidth="1"/>
    <col min="5403" max="5403" width="10" style="1" customWidth="1"/>
    <col min="5404" max="5404" width="6.140625" style="1" customWidth="1"/>
    <col min="5405" max="5406" width="8.5703125" style="1" customWidth="1"/>
    <col min="5407" max="5407" width="9.140625" style="1" customWidth="1"/>
    <col min="5408" max="5408" width="105" style="1" customWidth="1"/>
    <col min="5409" max="5409" width="10.42578125" style="1" customWidth="1"/>
    <col min="5410" max="5410" width="13.28515625" style="1" customWidth="1"/>
    <col min="5411" max="5411" width="11.28515625" style="1" customWidth="1"/>
    <col min="5412" max="5412" width="13.28515625" style="1" customWidth="1"/>
    <col min="5413" max="5618" width="11.42578125" style="1"/>
    <col min="5619" max="5619" width="1.42578125" style="1" customWidth="1"/>
    <col min="5620" max="5620" width="24.7109375" style="1" customWidth="1"/>
    <col min="5621" max="5621" width="14.28515625" style="1" customWidth="1"/>
    <col min="5622" max="5622" width="11.140625" style="1" customWidth="1"/>
    <col min="5623" max="5623" width="12.5703125" style="1" customWidth="1"/>
    <col min="5624" max="5624" width="17.7109375" style="1" customWidth="1"/>
    <col min="5625" max="5625" width="17.140625" style="1" customWidth="1"/>
    <col min="5626" max="5626" width="11.5703125" style="1" customWidth="1"/>
    <col min="5627" max="5627" width="22.5703125" style="1" customWidth="1"/>
    <col min="5628" max="5628" width="9.7109375" style="1" customWidth="1"/>
    <col min="5629" max="5629" width="21.7109375" style="1" customWidth="1"/>
    <col min="5630" max="5630" width="24.42578125" style="1" customWidth="1"/>
    <col min="5631" max="5631" width="20.5703125" style="1" customWidth="1"/>
    <col min="5632" max="5632" width="10.5703125" style="1" customWidth="1"/>
    <col min="5633" max="5633" width="6.28515625" style="1" customWidth="1"/>
    <col min="5634" max="5637" width="8.5703125" style="1" customWidth="1"/>
    <col min="5638" max="5638" width="9.85546875" style="1" customWidth="1"/>
    <col min="5639" max="5639" width="15.140625" style="1" customWidth="1"/>
    <col min="5640" max="5640" width="19.85546875" style="1" customWidth="1"/>
    <col min="5641" max="5641" width="11.85546875" style="1" customWidth="1"/>
    <col min="5642" max="5642" width="10.85546875" style="1" customWidth="1"/>
    <col min="5643" max="5643" width="8.5703125" style="1" customWidth="1"/>
    <col min="5644" max="5655" width="6.7109375" style="1" customWidth="1"/>
    <col min="5656" max="5656" width="9.42578125" style="1" customWidth="1"/>
    <col min="5657" max="5657" width="6.7109375" style="1" customWidth="1"/>
    <col min="5658" max="5658" width="14.140625" style="1" customWidth="1"/>
    <col min="5659" max="5659" width="10" style="1" customWidth="1"/>
    <col min="5660" max="5660" width="6.140625" style="1" customWidth="1"/>
    <col min="5661" max="5662" width="8.5703125" style="1" customWidth="1"/>
    <col min="5663" max="5663" width="9.140625" style="1" customWidth="1"/>
    <col min="5664" max="5664" width="105" style="1" customWidth="1"/>
    <col min="5665" max="5665" width="10.42578125" style="1" customWidth="1"/>
    <col min="5666" max="5666" width="13.28515625" style="1" customWidth="1"/>
    <col min="5667" max="5667" width="11.28515625" style="1" customWidth="1"/>
    <col min="5668" max="5668" width="13.28515625" style="1" customWidth="1"/>
    <col min="5669" max="5874" width="11.42578125" style="1"/>
    <col min="5875" max="5875" width="1.42578125" style="1" customWidth="1"/>
    <col min="5876" max="5876" width="24.7109375" style="1" customWidth="1"/>
    <col min="5877" max="5877" width="14.28515625" style="1" customWidth="1"/>
    <col min="5878" max="5878" width="11.140625" style="1" customWidth="1"/>
    <col min="5879" max="5879" width="12.5703125" style="1" customWidth="1"/>
    <col min="5880" max="5880" width="17.7109375" style="1" customWidth="1"/>
    <col min="5881" max="5881" width="17.140625" style="1" customWidth="1"/>
    <col min="5882" max="5882" width="11.5703125" style="1" customWidth="1"/>
    <col min="5883" max="5883" width="22.5703125" style="1" customWidth="1"/>
    <col min="5884" max="5884" width="9.7109375" style="1" customWidth="1"/>
    <col min="5885" max="5885" width="21.7109375" style="1" customWidth="1"/>
    <col min="5886" max="5886" width="24.42578125" style="1" customWidth="1"/>
    <col min="5887" max="5887" width="20.5703125" style="1" customWidth="1"/>
    <col min="5888" max="5888" width="10.5703125" style="1" customWidth="1"/>
    <col min="5889" max="5889" width="6.28515625" style="1" customWidth="1"/>
    <col min="5890" max="5893" width="8.5703125" style="1" customWidth="1"/>
    <col min="5894" max="5894" width="9.85546875" style="1" customWidth="1"/>
    <col min="5895" max="5895" width="15.140625" style="1" customWidth="1"/>
    <col min="5896" max="5896" width="19.85546875" style="1" customWidth="1"/>
    <col min="5897" max="5897" width="11.85546875" style="1" customWidth="1"/>
    <col min="5898" max="5898" width="10.85546875" style="1" customWidth="1"/>
    <col min="5899" max="5899" width="8.5703125" style="1" customWidth="1"/>
    <col min="5900" max="5911" width="6.7109375" style="1" customWidth="1"/>
    <col min="5912" max="5912" width="9.42578125" style="1" customWidth="1"/>
    <col min="5913" max="5913" width="6.7109375" style="1" customWidth="1"/>
    <col min="5914" max="5914" width="14.140625" style="1" customWidth="1"/>
    <col min="5915" max="5915" width="10" style="1" customWidth="1"/>
    <col min="5916" max="5916" width="6.140625" style="1" customWidth="1"/>
    <col min="5917" max="5918" width="8.5703125" style="1" customWidth="1"/>
    <col min="5919" max="5919" width="9.140625" style="1" customWidth="1"/>
    <col min="5920" max="5920" width="105" style="1" customWidth="1"/>
    <col min="5921" max="5921" width="10.42578125" style="1" customWidth="1"/>
    <col min="5922" max="5922" width="13.28515625" style="1" customWidth="1"/>
    <col min="5923" max="5923" width="11.28515625" style="1" customWidth="1"/>
    <col min="5924" max="5924" width="13.28515625" style="1" customWidth="1"/>
    <col min="5925" max="6130" width="11.42578125" style="1"/>
    <col min="6131" max="6131" width="1.42578125" style="1" customWidth="1"/>
    <col min="6132" max="6132" width="24.7109375" style="1" customWidth="1"/>
    <col min="6133" max="6133" width="14.28515625" style="1" customWidth="1"/>
    <col min="6134" max="6134" width="11.140625" style="1" customWidth="1"/>
    <col min="6135" max="6135" width="12.5703125" style="1" customWidth="1"/>
    <col min="6136" max="6136" width="17.7109375" style="1" customWidth="1"/>
    <col min="6137" max="6137" width="17.140625" style="1" customWidth="1"/>
    <col min="6138" max="6138" width="11.5703125" style="1" customWidth="1"/>
    <col min="6139" max="6139" width="22.5703125" style="1" customWidth="1"/>
    <col min="6140" max="6140" width="9.7109375" style="1" customWidth="1"/>
    <col min="6141" max="6141" width="21.7109375" style="1" customWidth="1"/>
    <col min="6142" max="6142" width="24.42578125" style="1" customWidth="1"/>
    <col min="6143" max="6143" width="20.5703125" style="1" customWidth="1"/>
    <col min="6144" max="6144" width="10.5703125" style="1" customWidth="1"/>
    <col min="6145" max="6145" width="6.28515625" style="1" customWidth="1"/>
    <col min="6146" max="6149" width="8.5703125" style="1" customWidth="1"/>
    <col min="6150" max="6150" width="9.85546875" style="1" customWidth="1"/>
    <col min="6151" max="6151" width="15.140625" style="1" customWidth="1"/>
    <col min="6152" max="6152" width="19.85546875" style="1" customWidth="1"/>
    <col min="6153" max="6153" width="11.85546875" style="1" customWidth="1"/>
    <col min="6154" max="6154" width="10.85546875" style="1" customWidth="1"/>
    <col min="6155" max="6155" width="8.5703125" style="1" customWidth="1"/>
    <col min="6156" max="6167" width="6.7109375" style="1" customWidth="1"/>
    <col min="6168" max="6168" width="9.42578125" style="1" customWidth="1"/>
    <col min="6169" max="6169" width="6.7109375" style="1" customWidth="1"/>
    <col min="6170" max="6170" width="14.140625" style="1" customWidth="1"/>
    <col min="6171" max="6171" width="10" style="1" customWidth="1"/>
    <col min="6172" max="6172" width="6.140625" style="1" customWidth="1"/>
    <col min="6173" max="6174" width="8.5703125" style="1" customWidth="1"/>
    <col min="6175" max="6175" width="9.140625" style="1" customWidth="1"/>
    <col min="6176" max="6176" width="105" style="1" customWidth="1"/>
    <col min="6177" max="6177" width="10.42578125" style="1" customWidth="1"/>
    <col min="6178" max="6178" width="13.28515625" style="1" customWidth="1"/>
    <col min="6179" max="6179" width="11.28515625" style="1" customWidth="1"/>
    <col min="6180" max="6180" width="13.28515625" style="1" customWidth="1"/>
    <col min="6181" max="6386" width="11.42578125" style="1"/>
    <col min="6387" max="6387" width="1.42578125" style="1" customWidth="1"/>
    <col min="6388" max="6388" width="24.7109375" style="1" customWidth="1"/>
    <col min="6389" max="6389" width="14.28515625" style="1" customWidth="1"/>
    <col min="6390" max="6390" width="11.140625" style="1" customWidth="1"/>
    <col min="6391" max="6391" width="12.5703125" style="1" customWidth="1"/>
    <col min="6392" max="6392" width="17.7109375" style="1" customWidth="1"/>
    <col min="6393" max="6393" width="17.140625" style="1" customWidth="1"/>
    <col min="6394" max="6394" width="11.5703125" style="1" customWidth="1"/>
    <col min="6395" max="6395" width="22.5703125" style="1" customWidth="1"/>
    <col min="6396" max="6396" width="9.7109375" style="1" customWidth="1"/>
    <col min="6397" max="6397" width="21.7109375" style="1" customWidth="1"/>
    <col min="6398" max="6398" width="24.42578125" style="1" customWidth="1"/>
    <col min="6399" max="6399" width="20.5703125" style="1" customWidth="1"/>
    <col min="6400" max="6400" width="10.5703125" style="1" customWidth="1"/>
    <col min="6401" max="6401" width="6.28515625" style="1" customWidth="1"/>
    <col min="6402" max="6405" width="8.5703125" style="1" customWidth="1"/>
    <col min="6406" max="6406" width="9.85546875" style="1" customWidth="1"/>
    <col min="6407" max="6407" width="15.140625" style="1" customWidth="1"/>
    <col min="6408" max="6408" width="19.85546875" style="1" customWidth="1"/>
    <col min="6409" max="6409" width="11.85546875" style="1" customWidth="1"/>
    <col min="6410" max="6410" width="10.85546875" style="1" customWidth="1"/>
    <col min="6411" max="6411" width="8.5703125" style="1" customWidth="1"/>
    <col min="6412" max="6423" width="6.7109375" style="1" customWidth="1"/>
    <col min="6424" max="6424" width="9.42578125" style="1" customWidth="1"/>
    <col min="6425" max="6425" width="6.7109375" style="1" customWidth="1"/>
    <col min="6426" max="6426" width="14.140625" style="1" customWidth="1"/>
    <col min="6427" max="6427" width="10" style="1" customWidth="1"/>
    <col min="6428" max="6428" width="6.140625" style="1" customWidth="1"/>
    <col min="6429" max="6430" width="8.5703125" style="1" customWidth="1"/>
    <col min="6431" max="6431" width="9.140625" style="1" customWidth="1"/>
    <col min="6432" max="6432" width="105" style="1" customWidth="1"/>
    <col min="6433" max="6433" width="10.42578125" style="1" customWidth="1"/>
    <col min="6434" max="6434" width="13.28515625" style="1" customWidth="1"/>
    <col min="6435" max="6435" width="11.28515625" style="1" customWidth="1"/>
    <col min="6436" max="6436" width="13.28515625" style="1" customWidth="1"/>
    <col min="6437" max="6642" width="11.42578125" style="1"/>
    <col min="6643" max="6643" width="1.42578125" style="1" customWidth="1"/>
    <col min="6644" max="6644" width="24.7109375" style="1" customWidth="1"/>
    <col min="6645" max="6645" width="14.28515625" style="1" customWidth="1"/>
    <col min="6646" max="6646" width="11.140625" style="1" customWidth="1"/>
    <col min="6647" max="6647" width="12.5703125" style="1" customWidth="1"/>
    <col min="6648" max="6648" width="17.7109375" style="1" customWidth="1"/>
    <col min="6649" max="6649" width="17.140625" style="1" customWidth="1"/>
    <col min="6650" max="6650" width="11.5703125" style="1" customWidth="1"/>
    <col min="6651" max="6651" width="22.5703125" style="1" customWidth="1"/>
    <col min="6652" max="6652" width="9.7109375" style="1" customWidth="1"/>
    <col min="6653" max="6653" width="21.7109375" style="1" customWidth="1"/>
    <col min="6654" max="6654" width="24.42578125" style="1" customWidth="1"/>
    <col min="6655" max="6655" width="20.5703125" style="1" customWidth="1"/>
    <col min="6656" max="6656" width="10.5703125" style="1" customWidth="1"/>
    <col min="6657" max="6657" width="6.28515625" style="1" customWidth="1"/>
    <col min="6658" max="6661" width="8.5703125" style="1" customWidth="1"/>
    <col min="6662" max="6662" width="9.85546875" style="1" customWidth="1"/>
    <col min="6663" max="6663" width="15.140625" style="1" customWidth="1"/>
    <col min="6664" max="6664" width="19.85546875" style="1" customWidth="1"/>
    <col min="6665" max="6665" width="11.85546875" style="1" customWidth="1"/>
    <col min="6666" max="6666" width="10.85546875" style="1" customWidth="1"/>
    <col min="6667" max="6667" width="8.5703125" style="1" customWidth="1"/>
    <col min="6668" max="6679" width="6.7109375" style="1" customWidth="1"/>
    <col min="6680" max="6680" width="9.42578125" style="1" customWidth="1"/>
    <col min="6681" max="6681" width="6.7109375" style="1" customWidth="1"/>
    <col min="6682" max="6682" width="14.140625" style="1" customWidth="1"/>
    <col min="6683" max="6683" width="10" style="1" customWidth="1"/>
    <col min="6684" max="6684" width="6.140625" style="1" customWidth="1"/>
    <col min="6685" max="6686" width="8.5703125" style="1" customWidth="1"/>
    <col min="6687" max="6687" width="9.140625" style="1" customWidth="1"/>
    <col min="6688" max="6688" width="105" style="1" customWidth="1"/>
    <col min="6689" max="6689" width="10.42578125" style="1" customWidth="1"/>
    <col min="6690" max="6690" width="13.28515625" style="1" customWidth="1"/>
    <col min="6691" max="6691" width="11.28515625" style="1" customWidth="1"/>
    <col min="6692" max="6692" width="13.28515625" style="1" customWidth="1"/>
    <col min="6693" max="6898" width="11.42578125" style="1"/>
    <col min="6899" max="6899" width="1.42578125" style="1" customWidth="1"/>
    <col min="6900" max="6900" width="24.7109375" style="1" customWidth="1"/>
    <col min="6901" max="6901" width="14.28515625" style="1" customWidth="1"/>
    <col min="6902" max="6902" width="11.140625" style="1" customWidth="1"/>
    <col min="6903" max="6903" width="12.5703125" style="1" customWidth="1"/>
    <col min="6904" max="6904" width="17.7109375" style="1" customWidth="1"/>
    <col min="6905" max="6905" width="17.140625" style="1" customWidth="1"/>
    <col min="6906" max="6906" width="11.5703125" style="1" customWidth="1"/>
    <col min="6907" max="6907" width="22.5703125" style="1" customWidth="1"/>
    <col min="6908" max="6908" width="9.7109375" style="1" customWidth="1"/>
    <col min="6909" max="6909" width="21.7109375" style="1" customWidth="1"/>
    <col min="6910" max="6910" width="24.42578125" style="1" customWidth="1"/>
    <col min="6911" max="6911" width="20.5703125" style="1" customWidth="1"/>
    <col min="6912" max="6912" width="10.5703125" style="1" customWidth="1"/>
    <col min="6913" max="6913" width="6.28515625" style="1" customWidth="1"/>
    <col min="6914" max="6917" width="8.5703125" style="1" customWidth="1"/>
    <col min="6918" max="6918" width="9.85546875" style="1" customWidth="1"/>
    <col min="6919" max="6919" width="15.140625" style="1" customWidth="1"/>
    <col min="6920" max="6920" width="19.85546875" style="1" customWidth="1"/>
    <col min="6921" max="6921" width="11.85546875" style="1" customWidth="1"/>
    <col min="6922" max="6922" width="10.85546875" style="1" customWidth="1"/>
    <col min="6923" max="6923" width="8.5703125" style="1" customWidth="1"/>
    <col min="6924" max="6935" width="6.7109375" style="1" customWidth="1"/>
    <col min="6936" max="6936" width="9.42578125" style="1" customWidth="1"/>
    <col min="6937" max="6937" width="6.7109375" style="1" customWidth="1"/>
    <col min="6938" max="6938" width="14.140625" style="1" customWidth="1"/>
    <col min="6939" max="6939" width="10" style="1" customWidth="1"/>
    <col min="6940" max="6940" width="6.140625" style="1" customWidth="1"/>
    <col min="6941" max="6942" width="8.5703125" style="1" customWidth="1"/>
    <col min="6943" max="6943" width="9.140625" style="1" customWidth="1"/>
    <col min="6944" max="6944" width="105" style="1" customWidth="1"/>
    <col min="6945" max="6945" width="10.42578125" style="1" customWidth="1"/>
    <col min="6946" max="6946" width="13.28515625" style="1" customWidth="1"/>
    <col min="6947" max="6947" width="11.28515625" style="1" customWidth="1"/>
    <col min="6948" max="6948" width="13.28515625" style="1" customWidth="1"/>
    <col min="6949" max="7154" width="11.42578125" style="1"/>
    <col min="7155" max="7155" width="1.42578125" style="1" customWidth="1"/>
    <col min="7156" max="7156" width="24.7109375" style="1" customWidth="1"/>
    <col min="7157" max="7157" width="14.28515625" style="1" customWidth="1"/>
    <col min="7158" max="7158" width="11.140625" style="1" customWidth="1"/>
    <col min="7159" max="7159" width="12.5703125" style="1" customWidth="1"/>
    <col min="7160" max="7160" width="17.7109375" style="1" customWidth="1"/>
    <col min="7161" max="7161" width="17.140625" style="1" customWidth="1"/>
    <col min="7162" max="7162" width="11.5703125" style="1" customWidth="1"/>
    <col min="7163" max="7163" width="22.5703125" style="1" customWidth="1"/>
    <col min="7164" max="7164" width="9.7109375" style="1" customWidth="1"/>
    <col min="7165" max="7165" width="21.7109375" style="1" customWidth="1"/>
    <col min="7166" max="7166" width="24.42578125" style="1" customWidth="1"/>
    <col min="7167" max="7167" width="20.5703125" style="1" customWidth="1"/>
    <col min="7168" max="7168" width="10.5703125" style="1" customWidth="1"/>
    <col min="7169" max="7169" width="6.28515625" style="1" customWidth="1"/>
    <col min="7170" max="7173" width="8.5703125" style="1" customWidth="1"/>
    <col min="7174" max="7174" width="9.85546875" style="1" customWidth="1"/>
    <col min="7175" max="7175" width="15.140625" style="1" customWidth="1"/>
    <col min="7176" max="7176" width="19.85546875" style="1" customWidth="1"/>
    <col min="7177" max="7177" width="11.85546875" style="1" customWidth="1"/>
    <col min="7178" max="7178" width="10.85546875" style="1" customWidth="1"/>
    <col min="7179" max="7179" width="8.5703125" style="1" customWidth="1"/>
    <col min="7180" max="7191" width="6.7109375" style="1" customWidth="1"/>
    <col min="7192" max="7192" width="9.42578125" style="1" customWidth="1"/>
    <col min="7193" max="7193" width="6.7109375" style="1" customWidth="1"/>
    <col min="7194" max="7194" width="14.140625" style="1" customWidth="1"/>
    <col min="7195" max="7195" width="10" style="1" customWidth="1"/>
    <col min="7196" max="7196" width="6.140625" style="1" customWidth="1"/>
    <col min="7197" max="7198" width="8.5703125" style="1" customWidth="1"/>
    <col min="7199" max="7199" width="9.140625" style="1" customWidth="1"/>
    <col min="7200" max="7200" width="105" style="1" customWidth="1"/>
    <col min="7201" max="7201" width="10.42578125" style="1" customWidth="1"/>
    <col min="7202" max="7202" width="13.28515625" style="1" customWidth="1"/>
    <col min="7203" max="7203" width="11.28515625" style="1" customWidth="1"/>
    <col min="7204" max="7204" width="13.28515625" style="1" customWidth="1"/>
    <col min="7205" max="7410" width="11.42578125" style="1"/>
    <col min="7411" max="7411" width="1.42578125" style="1" customWidth="1"/>
    <col min="7412" max="7412" width="24.7109375" style="1" customWidth="1"/>
    <col min="7413" max="7413" width="14.28515625" style="1" customWidth="1"/>
    <col min="7414" max="7414" width="11.140625" style="1" customWidth="1"/>
    <col min="7415" max="7415" width="12.5703125" style="1" customWidth="1"/>
    <col min="7416" max="7416" width="17.7109375" style="1" customWidth="1"/>
    <col min="7417" max="7417" width="17.140625" style="1" customWidth="1"/>
    <col min="7418" max="7418" width="11.5703125" style="1" customWidth="1"/>
    <col min="7419" max="7419" width="22.5703125" style="1" customWidth="1"/>
    <col min="7420" max="7420" width="9.7109375" style="1" customWidth="1"/>
    <col min="7421" max="7421" width="21.7109375" style="1" customWidth="1"/>
    <col min="7422" max="7422" width="24.42578125" style="1" customWidth="1"/>
    <col min="7423" max="7423" width="20.5703125" style="1" customWidth="1"/>
    <col min="7424" max="7424" width="10.5703125" style="1" customWidth="1"/>
    <col min="7425" max="7425" width="6.28515625" style="1" customWidth="1"/>
    <col min="7426" max="7429" width="8.5703125" style="1" customWidth="1"/>
    <col min="7430" max="7430" width="9.85546875" style="1" customWidth="1"/>
    <col min="7431" max="7431" width="15.140625" style="1" customWidth="1"/>
    <col min="7432" max="7432" width="19.85546875" style="1" customWidth="1"/>
    <col min="7433" max="7433" width="11.85546875" style="1" customWidth="1"/>
    <col min="7434" max="7434" width="10.85546875" style="1" customWidth="1"/>
    <col min="7435" max="7435" width="8.5703125" style="1" customWidth="1"/>
    <col min="7436" max="7447" width="6.7109375" style="1" customWidth="1"/>
    <col min="7448" max="7448" width="9.42578125" style="1" customWidth="1"/>
    <col min="7449" max="7449" width="6.7109375" style="1" customWidth="1"/>
    <col min="7450" max="7450" width="14.140625" style="1" customWidth="1"/>
    <col min="7451" max="7451" width="10" style="1" customWidth="1"/>
    <col min="7452" max="7452" width="6.140625" style="1" customWidth="1"/>
    <col min="7453" max="7454" width="8.5703125" style="1" customWidth="1"/>
    <col min="7455" max="7455" width="9.140625" style="1" customWidth="1"/>
    <col min="7456" max="7456" width="105" style="1" customWidth="1"/>
    <col min="7457" max="7457" width="10.42578125" style="1" customWidth="1"/>
    <col min="7458" max="7458" width="13.28515625" style="1" customWidth="1"/>
    <col min="7459" max="7459" width="11.28515625" style="1" customWidth="1"/>
    <col min="7460" max="7460" width="13.28515625" style="1" customWidth="1"/>
    <col min="7461" max="7666" width="11.42578125" style="1"/>
    <col min="7667" max="7667" width="1.42578125" style="1" customWidth="1"/>
    <col min="7668" max="7668" width="24.7109375" style="1" customWidth="1"/>
    <col min="7669" max="7669" width="14.28515625" style="1" customWidth="1"/>
    <col min="7670" max="7670" width="11.140625" style="1" customWidth="1"/>
    <col min="7671" max="7671" width="12.5703125" style="1" customWidth="1"/>
    <col min="7672" max="7672" width="17.7109375" style="1" customWidth="1"/>
    <col min="7673" max="7673" width="17.140625" style="1" customWidth="1"/>
    <col min="7674" max="7674" width="11.5703125" style="1" customWidth="1"/>
    <col min="7675" max="7675" width="22.5703125" style="1" customWidth="1"/>
    <col min="7676" max="7676" width="9.7109375" style="1" customWidth="1"/>
    <col min="7677" max="7677" width="21.7109375" style="1" customWidth="1"/>
    <col min="7678" max="7678" width="24.42578125" style="1" customWidth="1"/>
    <col min="7679" max="7679" width="20.5703125" style="1" customWidth="1"/>
    <col min="7680" max="7680" width="10.5703125" style="1" customWidth="1"/>
    <col min="7681" max="7681" width="6.28515625" style="1" customWidth="1"/>
    <col min="7682" max="7685" width="8.5703125" style="1" customWidth="1"/>
    <col min="7686" max="7686" width="9.85546875" style="1" customWidth="1"/>
    <col min="7687" max="7687" width="15.140625" style="1" customWidth="1"/>
    <col min="7688" max="7688" width="19.85546875" style="1" customWidth="1"/>
    <col min="7689" max="7689" width="11.85546875" style="1" customWidth="1"/>
    <col min="7690" max="7690" width="10.85546875" style="1" customWidth="1"/>
    <col min="7691" max="7691" width="8.5703125" style="1" customWidth="1"/>
    <col min="7692" max="7703" width="6.7109375" style="1" customWidth="1"/>
    <col min="7704" max="7704" width="9.42578125" style="1" customWidth="1"/>
    <col min="7705" max="7705" width="6.7109375" style="1" customWidth="1"/>
    <col min="7706" max="7706" width="14.140625" style="1" customWidth="1"/>
    <col min="7707" max="7707" width="10" style="1" customWidth="1"/>
    <col min="7708" max="7708" width="6.140625" style="1" customWidth="1"/>
    <col min="7709" max="7710" width="8.5703125" style="1" customWidth="1"/>
    <col min="7711" max="7711" width="9.140625" style="1" customWidth="1"/>
    <col min="7712" max="7712" width="105" style="1" customWidth="1"/>
    <col min="7713" max="7713" width="10.42578125" style="1" customWidth="1"/>
    <col min="7714" max="7714" width="13.28515625" style="1" customWidth="1"/>
    <col min="7715" max="7715" width="11.28515625" style="1" customWidth="1"/>
    <col min="7716" max="7716" width="13.28515625" style="1" customWidth="1"/>
    <col min="7717" max="7922" width="11.42578125" style="1"/>
    <col min="7923" max="7923" width="1.42578125" style="1" customWidth="1"/>
    <col min="7924" max="7924" width="24.7109375" style="1" customWidth="1"/>
    <col min="7925" max="7925" width="14.28515625" style="1" customWidth="1"/>
    <col min="7926" max="7926" width="11.140625" style="1" customWidth="1"/>
    <col min="7927" max="7927" width="12.5703125" style="1" customWidth="1"/>
    <col min="7928" max="7928" width="17.7109375" style="1" customWidth="1"/>
    <col min="7929" max="7929" width="17.140625" style="1" customWidth="1"/>
    <col min="7930" max="7930" width="11.5703125" style="1" customWidth="1"/>
    <col min="7931" max="7931" width="22.5703125" style="1" customWidth="1"/>
    <col min="7932" max="7932" width="9.7109375" style="1" customWidth="1"/>
    <col min="7933" max="7933" width="21.7109375" style="1" customWidth="1"/>
    <col min="7934" max="7934" width="24.42578125" style="1" customWidth="1"/>
    <col min="7935" max="7935" width="20.5703125" style="1" customWidth="1"/>
    <col min="7936" max="7936" width="10.5703125" style="1" customWidth="1"/>
    <col min="7937" max="7937" width="6.28515625" style="1" customWidth="1"/>
    <col min="7938" max="7941" width="8.5703125" style="1" customWidth="1"/>
    <col min="7942" max="7942" width="9.85546875" style="1" customWidth="1"/>
    <col min="7943" max="7943" width="15.140625" style="1" customWidth="1"/>
    <col min="7944" max="7944" width="19.85546875" style="1" customWidth="1"/>
    <col min="7945" max="7945" width="11.85546875" style="1" customWidth="1"/>
    <col min="7946" max="7946" width="10.85546875" style="1" customWidth="1"/>
    <col min="7947" max="7947" width="8.5703125" style="1" customWidth="1"/>
    <col min="7948" max="7959" width="6.7109375" style="1" customWidth="1"/>
    <col min="7960" max="7960" width="9.42578125" style="1" customWidth="1"/>
    <col min="7961" max="7961" width="6.7109375" style="1" customWidth="1"/>
    <col min="7962" max="7962" width="14.140625" style="1" customWidth="1"/>
    <col min="7963" max="7963" width="10" style="1" customWidth="1"/>
    <col min="7964" max="7964" width="6.140625" style="1" customWidth="1"/>
    <col min="7965" max="7966" width="8.5703125" style="1" customWidth="1"/>
    <col min="7967" max="7967" width="9.140625" style="1" customWidth="1"/>
    <col min="7968" max="7968" width="105" style="1" customWidth="1"/>
    <col min="7969" max="7969" width="10.42578125" style="1" customWidth="1"/>
    <col min="7970" max="7970" width="13.28515625" style="1" customWidth="1"/>
    <col min="7971" max="7971" width="11.28515625" style="1" customWidth="1"/>
    <col min="7972" max="7972" width="13.28515625" style="1" customWidth="1"/>
    <col min="7973" max="8178" width="11.42578125" style="1"/>
    <col min="8179" max="8179" width="1.42578125" style="1" customWidth="1"/>
    <col min="8180" max="8180" width="24.7109375" style="1" customWidth="1"/>
    <col min="8181" max="8181" width="14.28515625" style="1" customWidth="1"/>
    <col min="8182" max="8182" width="11.140625" style="1" customWidth="1"/>
    <col min="8183" max="8183" width="12.5703125" style="1" customWidth="1"/>
    <col min="8184" max="8184" width="17.7109375" style="1" customWidth="1"/>
    <col min="8185" max="8185" width="17.140625" style="1" customWidth="1"/>
    <col min="8186" max="8186" width="11.5703125" style="1" customWidth="1"/>
    <col min="8187" max="8187" width="22.5703125" style="1" customWidth="1"/>
    <col min="8188" max="8188" width="9.7109375" style="1" customWidth="1"/>
    <col min="8189" max="8189" width="21.7109375" style="1" customWidth="1"/>
    <col min="8190" max="8190" width="24.42578125" style="1" customWidth="1"/>
    <col min="8191" max="8191" width="20.5703125" style="1" customWidth="1"/>
    <col min="8192" max="8192" width="10.5703125" style="1" customWidth="1"/>
    <col min="8193" max="8193" width="6.28515625" style="1" customWidth="1"/>
    <col min="8194" max="8197" width="8.5703125" style="1" customWidth="1"/>
    <col min="8198" max="8198" width="9.85546875" style="1" customWidth="1"/>
    <col min="8199" max="8199" width="15.140625" style="1" customWidth="1"/>
    <col min="8200" max="8200" width="19.85546875" style="1" customWidth="1"/>
    <col min="8201" max="8201" width="11.85546875" style="1" customWidth="1"/>
    <col min="8202" max="8202" width="10.85546875" style="1" customWidth="1"/>
    <col min="8203" max="8203" width="8.5703125" style="1" customWidth="1"/>
    <col min="8204" max="8215" width="6.7109375" style="1" customWidth="1"/>
    <col min="8216" max="8216" width="9.42578125" style="1" customWidth="1"/>
    <col min="8217" max="8217" width="6.7109375" style="1" customWidth="1"/>
    <col min="8218" max="8218" width="14.140625" style="1" customWidth="1"/>
    <col min="8219" max="8219" width="10" style="1" customWidth="1"/>
    <col min="8220" max="8220" width="6.140625" style="1" customWidth="1"/>
    <col min="8221" max="8222" width="8.5703125" style="1" customWidth="1"/>
    <col min="8223" max="8223" width="9.140625" style="1" customWidth="1"/>
    <col min="8224" max="8224" width="105" style="1" customWidth="1"/>
    <col min="8225" max="8225" width="10.42578125" style="1" customWidth="1"/>
    <col min="8226" max="8226" width="13.28515625" style="1" customWidth="1"/>
    <col min="8227" max="8227" width="11.28515625" style="1" customWidth="1"/>
    <col min="8228" max="8228" width="13.28515625" style="1" customWidth="1"/>
    <col min="8229" max="8434" width="11.42578125" style="1"/>
    <col min="8435" max="8435" width="1.42578125" style="1" customWidth="1"/>
    <col min="8436" max="8436" width="24.7109375" style="1" customWidth="1"/>
    <col min="8437" max="8437" width="14.28515625" style="1" customWidth="1"/>
    <col min="8438" max="8438" width="11.140625" style="1" customWidth="1"/>
    <col min="8439" max="8439" width="12.5703125" style="1" customWidth="1"/>
    <col min="8440" max="8440" width="17.7109375" style="1" customWidth="1"/>
    <col min="8441" max="8441" width="17.140625" style="1" customWidth="1"/>
    <col min="8442" max="8442" width="11.5703125" style="1" customWidth="1"/>
    <col min="8443" max="8443" width="22.5703125" style="1" customWidth="1"/>
    <col min="8444" max="8444" width="9.7109375" style="1" customWidth="1"/>
    <col min="8445" max="8445" width="21.7109375" style="1" customWidth="1"/>
    <col min="8446" max="8446" width="24.42578125" style="1" customWidth="1"/>
    <col min="8447" max="8447" width="20.5703125" style="1" customWidth="1"/>
    <col min="8448" max="8448" width="10.5703125" style="1" customWidth="1"/>
    <col min="8449" max="8449" width="6.28515625" style="1" customWidth="1"/>
    <col min="8450" max="8453" width="8.5703125" style="1" customWidth="1"/>
    <col min="8454" max="8454" width="9.85546875" style="1" customWidth="1"/>
    <col min="8455" max="8455" width="15.140625" style="1" customWidth="1"/>
    <col min="8456" max="8456" width="19.85546875" style="1" customWidth="1"/>
    <col min="8457" max="8457" width="11.85546875" style="1" customWidth="1"/>
    <col min="8458" max="8458" width="10.85546875" style="1" customWidth="1"/>
    <col min="8459" max="8459" width="8.5703125" style="1" customWidth="1"/>
    <col min="8460" max="8471" width="6.7109375" style="1" customWidth="1"/>
    <col min="8472" max="8472" width="9.42578125" style="1" customWidth="1"/>
    <col min="8473" max="8473" width="6.7109375" style="1" customWidth="1"/>
    <col min="8474" max="8474" width="14.140625" style="1" customWidth="1"/>
    <col min="8475" max="8475" width="10" style="1" customWidth="1"/>
    <col min="8476" max="8476" width="6.140625" style="1" customWidth="1"/>
    <col min="8477" max="8478" width="8.5703125" style="1" customWidth="1"/>
    <col min="8479" max="8479" width="9.140625" style="1" customWidth="1"/>
    <col min="8480" max="8480" width="105" style="1" customWidth="1"/>
    <col min="8481" max="8481" width="10.42578125" style="1" customWidth="1"/>
    <col min="8482" max="8482" width="13.28515625" style="1" customWidth="1"/>
    <col min="8483" max="8483" width="11.28515625" style="1" customWidth="1"/>
    <col min="8484" max="8484" width="13.28515625" style="1" customWidth="1"/>
    <col min="8485" max="8690" width="11.42578125" style="1"/>
    <col min="8691" max="8691" width="1.42578125" style="1" customWidth="1"/>
    <col min="8692" max="8692" width="24.7109375" style="1" customWidth="1"/>
    <col min="8693" max="8693" width="14.28515625" style="1" customWidth="1"/>
    <col min="8694" max="8694" width="11.140625" style="1" customWidth="1"/>
    <col min="8695" max="8695" width="12.5703125" style="1" customWidth="1"/>
    <col min="8696" max="8696" width="17.7109375" style="1" customWidth="1"/>
    <col min="8697" max="8697" width="17.140625" style="1" customWidth="1"/>
    <col min="8698" max="8698" width="11.5703125" style="1" customWidth="1"/>
    <col min="8699" max="8699" width="22.5703125" style="1" customWidth="1"/>
    <col min="8700" max="8700" width="9.7109375" style="1" customWidth="1"/>
    <col min="8701" max="8701" width="21.7109375" style="1" customWidth="1"/>
    <col min="8702" max="8702" width="24.42578125" style="1" customWidth="1"/>
    <col min="8703" max="8703" width="20.5703125" style="1" customWidth="1"/>
    <col min="8704" max="8704" width="10.5703125" style="1" customWidth="1"/>
    <col min="8705" max="8705" width="6.28515625" style="1" customWidth="1"/>
    <col min="8706" max="8709" width="8.5703125" style="1" customWidth="1"/>
    <col min="8710" max="8710" width="9.85546875" style="1" customWidth="1"/>
    <col min="8711" max="8711" width="15.140625" style="1" customWidth="1"/>
    <col min="8712" max="8712" width="19.85546875" style="1" customWidth="1"/>
    <col min="8713" max="8713" width="11.85546875" style="1" customWidth="1"/>
    <col min="8714" max="8714" width="10.85546875" style="1" customWidth="1"/>
    <col min="8715" max="8715" width="8.5703125" style="1" customWidth="1"/>
    <col min="8716" max="8727" width="6.7109375" style="1" customWidth="1"/>
    <col min="8728" max="8728" width="9.42578125" style="1" customWidth="1"/>
    <col min="8729" max="8729" width="6.7109375" style="1" customWidth="1"/>
    <col min="8730" max="8730" width="14.140625" style="1" customWidth="1"/>
    <col min="8731" max="8731" width="10" style="1" customWidth="1"/>
    <col min="8732" max="8732" width="6.140625" style="1" customWidth="1"/>
    <col min="8733" max="8734" width="8.5703125" style="1" customWidth="1"/>
    <col min="8735" max="8735" width="9.140625" style="1" customWidth="1"/>
    <col min="8736" max="8736" width="105" style="1" customWidth="1"/>
    <col min="8737" max="8737" width="10.42578125" style="1" customWidth="1"/>
    <col min="8738" max="8738" width="13.28515625" style="1" customWidth="1"/>
    <col min="8739" max="8739" width="11.28515625" style="1" customWidth="1"/>
    <col min="8740" max="8740" width="13.28515625" style="1" customWidth="1"/>
    <col min="8741" max="8946" width="11.42578125" style="1"/>
    <col min="8947" max="8947" width="1.42578125" style="1" customWidth="1"/>
    <col min="8948" max="8948" width="24.7109375" style="1" customWidth="1"/>
    <col min="8949" max="8949" width="14.28515625" style="1" customWidth="1"/>
    <col min="8950" max="8950" width="11.140625" style="1" customWidth="1"/>
    <col min="8951" max="8951" width="12.5703125" style="1" customWidth="1"/>
    <col min="8952" max="8952" width="17.7109375" style="1" customWidth="1"/>
    <col min="8953" max="8953" width="17.140625" style="1" customWidth="1"/>
    <col min="8954" max="8954" width="11.5703125" style="1" customWidth="1"/>
    <col min="8955" max="8955" width="22.5703125" style="1" customWidth="1"/>
    <col min="8956" max="8956" width="9.7109375" style="1" customWidth="1"/>
    <col min="8957" max="8957" width="21.7109375" style="1" customWidth="1"/>
    <col min="8958" max="8958" width="24.42578125" style="1" customWidth="1"/>
    <col min="8959" max="8959" width="20.5703125" style="1" customWidth="1"/>
    <col min="8960" max="8960" width="10.5703125" style="1" customWidth="1"/>
    <col min="8961" max="8961" width="6.28515625" style="1" customWidth="1"/>
    <col min="8962" max="8965" width="8.5703125" style="1" customWidth="1"/>
    <col min="8966" max="8966" width="9.85546875" style="1" customWidth="1"/>
    <col min="8967" max="8967" width="15.140625" style="1" customWidth="1"/>
    <col min="8968" max="8968" width="19.85546875" style="1" customWidth="1"/>
    <col min="8969" max="8969" width="11.85546875" style="1" customWidth="1"/>
    <col min="8970" max="8970" width="10.85546875" style="1" customWidth="1"/>
    <col min="8971" max="8971" width="8.5703125" style="1" customWidth="1"/>
    <col min="8972" max="8983" width="6.7109375" style="1" customWidth="1"/>
    <col min="8984" max="8984" width="9.42578125" style="1" customWidth="1"/>
    <col min="8985" max="8985" width="6.7109375" style="1" customWidth="1"/>
    <col min="8986" max="8986" width="14.140625" style="1" customWidth="1"/>
    <col min="8987" max="8987" width="10" style="1" customWidth="1"/>
    <col min="8988" max="8988" width="6.140625" style="1" customWidth="1"/>
    <col min="8989" max="8990" width="8.5703125" style="1" customWidth="1"/>
    <col min="8991" max="8991" width="9.140625" style="1" customWidth="1"/>
    <col min="8992" max="8992" width="105" style="1" customWidth="1"/>
    <col min="8993" max="8993" width="10.42578125" style="1" customWidth="1"/>
    <col min="8994" max="8994" width="13.28515625" style="1" customWidth="1"/>
    <col min="8995" max="8995" width="11.28515625" style="1" customWidth="1"/>
    <col min="8996" max="8996" width="13.28515625" style="1" customWidth="1"/>
    <col min="8997" max="9202" width="11.42578125" style="1"/>
    <col min="9203" max="9203" width="1.42578125" style="1" customWidth="1"/>
    <col min="9204" max="9204" width="24.7109375" style="1" customWidth="1"/>
    <col min="9205" max="9205" width="14.28515625" style="1" customWidth="1"/>
    <col min="9206" max="9206" width="11.140625" style="1" customWidth="1"/>
    <col min="9207" max="9207" width="12.5703125" style="1" customWidth="1"/>
    <col min="9208" max="9208" width="17.7109375" style="1" customWidth="1"/>
    <col min="9209" max="9209" width="17.140625" style="1" customWidth="1"/>
    <col min="9210" max="9210" width="11.5703125" style="1" customWidth="1"/>
    <col min="9211" max="9211" width="22.5703125" style="1" customWidth="1"/>
    <col min="9212" max="9212" width="9.7109375" style="1" customWidth="1"/>
    <col min="9213" max="9213" width="21.7109375" style="1" customWidth="1"/>
    <col min="9214" max="9214" width="24.42578125" style="1" customWidth="1"/>
    <col min="9215" max="9215" width="20.5703125" style="1" customWidth="1"/>
    <col min="9216" max="9216" width="10.5703125" style="1" customWidth="1"/>
    <col min="9217" max="9217" width="6.28515625" style="1" customWidth="1"/>
    <col min="9218" max="9221" width="8.5703125" style="1" customWidth="1"/>
    <col min="9222" max="9222" width="9.85546875" style="1" customWidth="1"/>
    <col min="9223" max="9223" width="15.140625" style="1" customWidth="1"/>
    <col min="9224" max="9224" width="19.85546875" style="1" customWidth="1"/>
    <col min="9225" max="9225" width="11.85546875" style="1" customWidth="1"/>
    <col min="9226" max="9226" width="10.85546875" style="1" customWidth="1"/>
    <col min="9227" max="9227" width="8.5703125" style="1" customWidth="1"/>
    <col min="9228" max="9239" width="6.7109375" style="1" customWidth="1"/>
    <col min="9240" max="9240" width="9.42578125" style="1" customWidth="1"/>
    <col min="9241" max="9241" width="6.7109375" style="1" customWidth="1"/>
    <col min="9242" max="9242" width="14.140625" style="1" customWidth="1"/>
    <col min="9243" max="9243" width="10" style="1" customWidth="1"/>
    <col min="9244" max="9244" width="6.140625" style="1" customWidth="1"/>
    <col min="9245" max="9246" width="8.5703125" style="1" customWidth="1"/>
    <col min="9247" max="9247" width="9.140625" style="1" customWidth="1"/>
    <col min="9248" max="9248" width="105" style="1" customWidth="1"/>
    <col min="9249" max="9249" width="10.42578125" style="1" customWidth="1"/>
    <col min="9250" max="9250" width="13.28515625" style="1" customWidth="1"/>
    <col min="9251" max="9251" width="11.28515625" style="1" customWidth="1"/>
    <col min="9252" max="9252" width="13.28515625" style="1" customWidth="1"/>
    <col min="9253" max="9458" width="11.42578125" style="1"/>
    <col min="9459" max="9459" width="1.42578125" style="1" customWidth="1"/>
    <col min="9460" max="9460" width="24.7109375" style="1" customWidth="1"/>
    <col min="9461" max="9461" width="14.28515625" style="1" customWidth="1"/>
    <col min="9462" max="9462" width="11.140625" style="1" customWidth="1"/>
    <col min="9463" max="9463" width="12.5703125" style="1" customWidth="1"/>
    <col min="9464" max="9464" width="17.7109375" style="1" customWidth="1"/>
    <col min="9465" max="9465" width="17.140625" style="1" customWidth="1"/>
    <col min="9466" max="9466" width="11.5703125" style="1" customWidth="1"/>
    <col min="9467" max="9467" width="22.5703125" style="1" customWidth="1"/>
    <col min="9468" max="9468" width="9.7109375" style="1" customWidth="1"/>
    <col min="9469" max="9469" width="21.7109375" style="1" customWidth="1"/>
    <col min="9470" max="9470" width="24.42578125" style="1" customWidth="1"/>
    <col min="9471" max="9471" width="20.5703125" style="1" customWidth="1"/>
    <col min="9472" max="9472" width="10.5703125" style="1" customWidth="1"/>
    <col min="9473" max="9473" width="6.28515625" style="1" customWidth="1"/>
    <col min="9474" max="9477" width="8.5703125" style="1" customWidth="1"/>
    <col min="9478" max="9478" width="9.85546875" style="1" customWidth="1"/>
    <col min="9479" max="9479" width="15.140625" style="1" customWidth="1"/>
    <col min="9480" max="9480" width="19.85546875" style="1" customWidth="1"/>
    <col min="9481" max="9481" width="11.85546875" style="1" customWidth="1"/>
    <col min="9482" max="9482" width="10.85546875" style="1" customWidth="1"/>
    <col min="9483" max="9483" width="8.5703125" style="1" customWidth="1"/>
    <col min="9484" max="9495" width="6.7109375" style="1" customWidth="1"/>
    <col min="9496" max="9496" width="9.42578125" style="1" customWidth="1"/>
    <col min="9497" max="9497" width="6.7109375" style="1" customWidth="1"/>
    <col min="9498" max="9498" width="14.140625" style="1" customWidth="1"/>
    <col min="9499" max="9499" width="10" style="1" customWidth="1"/>
    <col min="9500" max="9500" width="6.140625" style="1" customWidth="1"/>
    <col min="9501" max="9502" width="8.5703125" style="1" customWidth="1"/>
    <col min="9503" max="9503" width="9.140625" style="1" customWidth="1"/>
    <col min="9504" max="9504" width="105" style="1" customWidth="1"/>
    <col min="9505" max="9505" width="10.42578125" style="1" customWidth="1"/>
    <col min="9506" max="9506" width="13.28515625" style="1" customWidth="1"/>
    <col min="9507" max="9507" width="11.28515625" style="1" customWidth="1"/>
    <col min="9508" max="9508" width="13.28515625" style="1" customWidth="1"/>
    <col min="9509" max="9714" width="11.42578125" style="1"/>
    <col min="9715" max="9715" width="1.42578125" style="1" customWidth="1"/>
    <col min="9716" max="9716" width="24.7109375" style="1" customWidth="1"/>
    <col min="9717" max="9717" width="14.28515625" style="1" customWidth="1"/>
    <col min="9718" max="9718" width="11.140625" style="1" customWidth="1"/>
    <col min="9719" max="9719" width="12.5703125" style="1" customWidth="1"/>
    <col min="9720" max="9720" width="17.7109375" style="1" customWidth="1"/>
    <col min="9721" max="9721" width="17.140625" style="1" customWidth="1"/>
    <col min="9722" max="9722" width="11.5703125" style="1" customWidth="1"/>
    <col min="9723" max="9723" width="22.5703125" style="1" customWidth="1"/>
    <col min="9724" max="9724" width="9.7109375" style="1" customWidth="1"/>
    <col min="9725" max="9725" width="21.7109375" style="1" customWidth="1"/>
    <col min="9726" max="9726" width="24.42578125" style="1" customWidth="1"/>
    <col min="9727" max="9727" width="20.5703125" style="1" customWidth="1"/>
    <col min="9728" max="9728" width="10.5703125" style="1" customWidth="1"/>
    <col min="9729" max="9729" width="6.28515625" style="1" customWidth="1"/>
    <col min="9730" max="9733" width="8.5703125" style="1" customWidth="1"/>
    <col min="9734" max="9734" width="9.85546875" style="1" customWidth="1"/>
    <col min="9735" max="9735" width="15.140625" style="1" customWidth="1"/>
    <col min="9736" max="9736" width="19.85546875" style="1" customWidth="1"/>
    <col min="9737" max="9737" width="11.85546875" style="1" customWidth="1"/>
    <col min="9738" max="9738" width="10.85546875" style="1" customWidth="1"/>
    <col min="9739" max="9739" width="8.5703125" style="1" customWidth="1"/>
    <col min="9740" max="9751" width="6.7109375" style="1" customWidth="1"/>
    <col min="9752" max="9752" width="9.42578125" style="1" customWidth="1"/>
    <col min="9753" max="9753" width="6.7109375" style="1" customWidth="1"/>
    <col min="9754" max="9754" width="14.140625" style="1" customWidth="1"/>
    <col min="9755" max="9755" width="10" style="1" customWidth="1"/>
    <col min="9756" max="9756" width="6.140625" style="1" customWidth="1"/>
    <col min="9757" max="9758" width="8.5703125" style="1" customWidth="1"/>
    <col min="9759" max="9759" width="9.140625" style="1" customWidth="1"/>
    <col min="9760" max="9760" width="105" style="1" customWidth="1"/>
    <col min="9761" max="9761" width="10.42578125" style="1" customWidth="1"/>
    <col min="9762" max="9762" width="13.28515625" style="1" customWidth="1"/>
    <col min="9763" max="9763" width="11.28515625" style="1" customWidth="1"/>
    <col min="9764" max="9764" width="13.28515625" style="1" customWidth="1"/>
    <col min="9765" max="9970" width="11.42578125" style="1"/>
    <col min="9971" max="9971" width="1.42578125" style="1" customWidth="1"/>
    <col min="9972" max="9972" width="24.7109375" style="1" customWidth="1"/>
    <col min="9973" max="9973" width="14.28515625" style="1" customWidth="1"/>
    <col min="9974" max="9974" width="11.140625" style="1" customWidth="1"/>
    <col min="9975" max="9975" width="12.5703125" style="1" customWidth="1"/>
    <col min="9976" max="9976" width="17.7109375" style="1" customWidth="1"/>
    <col min="9977" max="9977" width="17.140625" style="1" customWidth="1"/>
    <col min="9978" max="9978" width="11.5703125" style="1" customWidth="1"/>
    <col min="9979" max="9979" width="22.5703125" style="1" customWidth="1"/>
    <col min="9980" max="9980" width="9.7109375" style="1" customWidth="1"/>
    <col min="9981" max="9981" width="21.7109375" style="1" customWidth="1"/>
    <col min="9982" max="9982" width="24.42578125" style="1" customWidth="1"/>
    <col min="9983" max="9983" width="20.5703125" style="1" customWidth="1"/>
    <col min="9984" max="9984" width="10.5703125" style="1" customWidth="1"/>
    <col min="9985" max="9985" width="6.28515625" style="1" customWidth="1"/>
    <col min="9986" max="9989" width="8.5703125" style="1" customWidth="1"/>
    <col min="9990" max="9990" width="9.85546875" style="1" customWidth="1"/>
    <col min="9991" max="9991" width="15.140625" style="1" customWidth="1"/>
    <col min="9992" max="9992" width="19.85546875" style="1" customWidth="1"/>
    <col min="9993" max="9993" width="11.85546875" style="1" customWidth="1"/>
    <col min="9994" max="9994" width="10.85546875" style="1" customWidth="1"/>
    <col min="9995" max="9995" width="8.5703125" style="1" customWidth="1"/>
    <col min="9996" max="10007" width="6.7109375" style="1" customWidth="1"/>
    <col min="10008" max="10008" width="9.42578125" style="1" customWidth="1"/>
    <col min="10009" max="10009" width="6.7109375" style="1" customWidth="1"/>
    <col min="10010" max="10010" width="14.140625" style="1" customWidth="1"/>
    <col min="10011" max="10011" width="10" style="1" customWidth="1"/>
    <col min="10012" max="10012" width="6.140625" style="1" customWidth="1"/>
    <col min="10013" max="10014" width="8.5703125" style="1" customWidth="1"/>
    <col min="10015" max="10015" width="9.140625" style="1" customWidth="1"/>
    <col min="10016" max="10016" width="105" style="1" customWidth="1"/>
    <col min="10017" max="10017" width="10.42578125" style="1" customWidth="1"/>
    <col min="10018" max="10018" width="13.28515625" style="1" customWidth="1"/>
    <col min="10019" max="10019" width="11.28515625" style="1" customWidth="1"/>
    <col min="10020" max="10020" width="13.28515625" style="1" customWidth="1"/>
    <col min="10021" max="10226" width="11.42578125" style="1"/>
    <col min="10227" max="10227" width="1.42578125" style="1" customWidth="1"/>
    <col min="10228" max="10228" width="24.7109375" style="1" customWidth="1"/>
    <col min="10229" max="10229" width="14.28515625" style="1" customWidth="1"/>
    <col min="10230" max="10230" width="11.140625" style="1" customWidth="1"/>
    <col min="10231" max="10231" width="12.5703125" style="1" customWidth="1"/>
    <col min="10232" max="10232" width="17.7109375" style="1" customWidth="1"/>
    <col min="10233" max="10233" width="17.140625" style="1" customWidth="1"/>
    <col min="10234" max="10234" width="11.5703125" style="1" customWidth="1"/>
    <col min="10235" max="10235" width="22.5703125" style="1" customWidth="1"/>
    <col min="10236" max="10236" width="9.7109375" style="1" customWidth="1"/>
    <col min="10237" max="10237" width="21.7109375" style="1" customWidth="1"/>
    <col min="10238" max="10238" width="24.42578125" style="1" customWidth="1"/>
    <col min="10239" max="10239" width="20.5703125" style="1" customWidth="1"/>
    <col min="10240" max="10240" width="10.5703125" style="1" customWidth="1"/>
    <col min="10241" max="10241" width="6.28515625" style="1" customWidth="1"/>
    <col min="10242" max="10245" width="8.5703125" style="1" customWidth="1"/>
    <col min="10246" max="10246" width="9.85546875" style="1" customWidth="1"/>
    <col min="10247" max="10247" width="15.140625" style="1" customWidth="1"/>
    <col min="10248" max="10248" width="19.85546875" style="1" customWidth="1"/>
    <col min="10249" max="10249" width="11.85546875" style="1" customWidth="1"/>
    <col min="10250" max="10250" width="10.85546875" style="1" customWidth="1"/>
    <col min="10251" max="10251" width="8.5703125" style="1" customWidth="1"/>
    <col min="10252" max="10263" width="6.7109375" style="1" customWidth="1"/>
    <col min="10264" max="10264" width="9.42578125" style="1" customWidth="1"/>
    <col min="10265" max="10265" width="6.7109375" style="1" customWidth="1"/>
    <col min="10266" max="10266" width="14.140625" style="1" customWidth="1"/>
    <col min="10267" max="10267" width="10" style="1" customWidth="1"/>
    <col min="10268" max="10268" width="6.140625" style="1" customWidth="1"/>
    <col min="10269" max="10270" width="8.5703125" style="1" customWidth="1"/>
    <col min="10271" max="10271" width="9.140625" style="1" customWidth="1"/>
    <col min="10272" max="10272" width="105" style="1" customWidth="1"/>
    <col min="10273" max="10273" width="10.42578125" style="1" customWidth="1"/>
    <col min="10274" max="10274" width="13.28515625" style="1" customWidth="1"/>
    <col min="10275" max="10275" width="11.28515625" style="1" customWidth="1"/>
    <col min="10276" max="10276" width="13.28515625" style="1" customWidth="1"/>
    <col min="10277" max="10482" width="11.42578125" style="1"/>
    <col min="10483" max="10483" width="1.42578125" style="1" customWidth="1"/>
    <col min="10484" max="10484" width="24.7109375" style="1" customWidth="1"/>
    <col min="10485" max="10485" width="14.28515625" style="1" customWidth="1"/>
    <col min="10486" max="10486" width="11.140625" style="1" customWidth="1"/>
    <col min="10487" max="10487" width="12.5703125" style="1" customWidth="1"/>
    <col min="10488" max="10488" width="17.7109375" style="1" customWidth="1"/>
    <col min="10489" max="10489" width="17.140625" style="1" customWidth="1"/>
    <col min="10490" max="10490" width="11.5703125" style="1" customWidth="1"/>
    <col min="10491" max="10491" width="22.5703125" style="1" customWidth="1"/>
    <col min="10492" max="10492" width="9.7109375" style="1" customWidth="1"/>
    <col min="10493" max="10493" width="21.7109375" style="1" customWidth="1"/>
    <col min="10494" max="10494" width="24.42578125" style="1" customWidth="1"/>
    <col min="10495" max="10495" width="20.5703125" style="1" customWidth="1"/>
    <col min="10496" max="10496" width="10.5703125" style="1" customWidth="1"/>
    <col min="10497" max="10497" width="6.28515625" style="1" customWidth="1"/>
    <col min="10498" max="10501" width="8.5703125" style="1" customWidth="1"/>
    <col min="10502" max="10502" width="9.85546875" style="1" customWidth="1"/>
    <col min="10503" max="10503" width="15.140625" style="1" customWidth="1"/>
    <col min="10504" max="10504" width="19.85546875" style="1" customWidth="1"/>
    <col min="10505" max="10505" width="11.85546875" style="1" customWidth="1"/>
    <col min="10506" max="10506" width="10.85546875" style="1" customWidth="1"/>
    <col min="10507" max="10507" width="8.5703125" style="1" customWidth="1"/>
    <col min="10508" max="10519" width="6.7109375" style="1" customWidth="1"/>
    <col min="10520" max="10520" width="9.42578125" style="1" customWidth="1"/>
    <col min="10521" max="10521" width="6.7109375" style="1" customWidth="1"/>
    <col min="10522" max="10522" width="14.140625" style="1" customWidth="1"/>
    <col min="10523" max="10523" width="10" style="1" customWidth="1"/>
    <col min="10524" max="10524" width="6.140625" style="1" customWidth="1"/>
    <col min="10525" max="10526" width="8.5703125" style="1" customWidth="1"/>
    <col min="10527" max="10527" width="9.140625" style="1" customWidth="1"/>
    <col min="10528" max="10528" width="105" style="1" customWidth="1"/>
    <col min="10529" max="10529" width="10.42578125" style="1" customWidth="1"/>
    <col min="10530" max="10530" width="13.28515625" style="1" customWidth="1"/>
    <col min="10531" max="10531" width="11.28515625" style="1" customWidth="1"/>
    <col min="10532" max="10532" width="13.28515625" style="1" customWidth="1"/>
    <col min="10533" max="10738" width="11.42578125" style="1"/>
    <col min="10739" max="10739" width="1.42578125" style="1" customWidth="1"/>
    <col min="10740" max="10740" width="24.7109375" style="1" customWidth="1"/>
    <col min="10741" max="10741" width="14.28515625" style="1" customWidth="1"/>
    <col min="10742" max="10742" width="11.140625" style="1" customWidth="1"/>
    <col min="10743" max="10743" width="12.5703125" style="1" customWidth="1"/>
    <col min="10744" max="10744" width="17.7109375" style="1" customWidth="1"/>
    <col min="10745" max="10745" width="17.140625" style="1" customWidth="1"/>
    <col min="10746" max="10746" width="11.5703125" style="1" customWidth="1"/>
    <col min="10747" max="10747" width="22.5703125" style="1" customWidth="1"/>
    <col min="10748" max="10748" width="9.7109375" style="1" customWidth="1"/>
    <col min="10749" max="10749" width="21.7109375" style="1" customWidth="1"/>
    <col min="10750" max="10750" width="24.42578125" style="1" customWidth="1"/>
    <col min="10751" max="10751" width="20.5703125" style="1" customWidth="1"/>
    <col min="10752" max="10752" width="10.5703125" style="1" customWidth="1"/>
    <col min="10753" max="10753" width="6.28515625" style="1" customWidth="1"/>
    <col min="10754" max="10757" width="8.5703125" style="1" customWidth="1"/>
    <col min="10758" max="10758" width="9.85546875" style="1" customWidth="1"/>
    <col min="10759" max="10759" width="15.140625" style="1" customWidth="1"/>
    <col min="10760" max="10760" width="19.85546875" style="1" customWidth="1"/>
    <col min="10761" max="10761" width="11.85546875" style="1" customWidth="1"/>
    <col min="10762" max="10762" width="10.85546875" style="1" customWidth="1"/>
    <col min="10763" max="10763" width="8.5703125" style="1" customWidth="1"/>
    <col min="10764" max="10775" width="6.7109375" style="1" customWidth="1"/>
    <col min="10776" max="10776" width="9.42578125" style="1" customWidth="1"/>
    <col min="10777" max="10777" width="6.7109375" style="1" customWidth="1"/>
    <col min="10778" max="10778" width="14.140625" style="1" customWidth="1"/>
    <col min="10779" max="10779" width="10" style="1" customWidth="1"/>
    <col min="10780" max="10780" width="6.140625" style="1" customWidth="1"/>
    <col min="10781" max="10782" width="8.5703125" style="1" customWidth="1"/>
    <col min="10783" max="10783" width="9.140625" style="1" customWidth="1"/>
    <col min="10784" max="10784" width="105" style="1" customWidth="1"/>
    <col min="10785" max="10785" width="10.42578125" style="1" customWidth="1"/>
    <col min="10786" max="10786" width="13.28515625" style="1" customWidth="1"/>
    <col min="10787" max="10787" width="11.28515625" style="1" customWidth="1"/>
    <col min="10788" max="10788" width="13.28515625" style="1" customWidth="1"/>
    <col min="10789" max="10994" width="11.42578125" style="1"/>
    <col min="10995" max="10995" width="1.42578125" style="1" customWidth="1"/>
    <col min="10996" max="10996" width="24.7109375" style="1" customWidth="1"/>
    <col min="10997" max="10997" width="14.28515625" style="1" customWidth="1"/>
    <col min="10998" max="10998" width="11.140625" style="1" customWidth="1"/>
    <col min="10999" max="10999" width="12.5703125" style="1" customWidth="1"/>
    <col min="11000" max="11000" width="17.7109375" style="1" customWidth="1"/>
    <col min="11001" max="11001" width="17.140625" style="1" customWidth="1"/>
    <col min="11002" max="11002" width="11.5703125" style="1" customWidth="1"/>
    <col min="11003" max="11003" width="22.5703125" style="1" customWidth="1"/>
    <col min="11004" max="11004" width="9.7109375" style="1" customWidth="1"/>
    <col min="11005" max="11005" width="21.7109375" style="1" customWidth="1"/>
    <col min="11006" max="11006" width="24.42578125" style="1" customWidth="1"/>
    <col min="11007" max="11007" width="20.5703125" style="1" customWidth="1"/>
    <col min="11008" max="11008" width="10.5703125" style="1" customWidth="1"/>
    <col min="11009" max="11009" width="6.28515625" style="1" customWidth="1"/>
    <col min="11010" max="11013" width="8.5703125" style="1" customWidth="1"/>
    <col min="11014" max="11014" width="9.85546875" style="1" customWidth="1"/>
    <col min="11015" max="11015" width="15.140625" style="1" customWidth="1"/>
    <col min="11016" max="11016" width="19.85546875" style="1" customWidth="1"/>
    <col min="11017" max="11017" width="11.85546875" style="1" customWidth="1"/>
    <col min="11018" max="11018" width="10.85546875" style="1" customWidth="1"/>
    <col min="11019" max="11019" width="8.5703125" style="1" customWidth="1"/>
    <col min="11020" max="11031" width="6.7109375" style="1" customWidth="1"/>
    <col min="11032" max="11032" width="9.42578125" style="1" customWidth="1"/>
    <col min="11033" max="11033" width="6.7109375" style="1" customWidth="1"/>
    <col min="11034" max="11034" width="14.140625" style="1" customWidth="1"/>
    <col min="11035" max="11035" width="10" style="1" customWidth="1"/>
    <col min="11036" max="11036" width="6.140625" style="1" customWidth="1"/>
    <col min="11037" max="11038" width="8.5703125" style="1" customWidth="1"/>
    <col min="11039" max="11039" width="9.140625" style="1" customWidth="1"/>
    <col min="11040" max="11040" width="105" style="1" customWidth="1"/>
    <col min="11041" max="11041" width="10.42578125" style="1" customWidth="1"/>
    <col min="11042" max="11042" width="13.28515625" style="1" customWidth="1"/>
    <col min="11043" max="11043" width="11.28515625" style="1" customWidth="1"/>
    <col min="11044" max="11044" width="13.28515625" style="1" customWidth="1"/>
    <col min="11045" max="11250" width="11.42578125" style="1"/>
    <col min="11251" max="11251" width="1.42578125" style="1" customWidth="1"/>
    <col min="11252" max="11252" width="24.7109375" style="1" customWidth="1"/>
    <col min="11253" max="11253" width="14.28515625" style="1" customWidth="1"/>
    <col min="11254" max="11254" width="11.140625" style="1" customWidth="1"/>
    <col min="11255" max="11255" width="12.5703125" style="1" customWidth="1"/>
    <col min="11256" max="11256" width="17.7109375" style="1" customWidth="1"/>
    <col min="11257" max="11257" width="17.140625" style="1" customWidth="1"/>
    <col min="11258" max="11258" width="11.5703125" style="1" customWidth="1"/>
    <col min="11259" max="11259" width="22.5703125" style="1" customWidth="1"/>
    <col min="11260" max="11260" width="9.7109375" style="1" customWidth="1"/>
    <col min="11261" max="11261" width="21.7109375" style="1" customWidth="1"/>
    <col min="11262" max="11262" width="24.42578125" style="1" customWidth="1"/>
    <col min="11263" max="11263" width="20.5703125" style="1" customWidth="1"/>
    <col min="11264" max="11264" width="10.5703125" style="1" customWidth="1"/>
    <col min="11265" max="11265" width="6.28515625" style="1" customWidth="1"/>
    <col min="11266" max="11269" width="8.5703125" style="1" customWidth="1"/>
    <col min="11270" max="11270" width="9.85546875" style="1" customWidth="1"/>
    <col min="11271" max="11271" width="15.140625" style="1" customWidth="1"/>
    <col min="11272" max="11272" width="19.85546875" style="1" customWidth="1"/>
    <col min="11273" max="11273" width="11.85546875" style="1" customWidth="1"/>
    <col min="11274" max="11274" width="10.85546875" style="1" customWidth="1"/>
    <col min="11275" max="11275" width="8.5703125" style="1" customWidth="1"/>
    <col min="11276" max="11287" width="6.7109375" style="1" customWidth="1"/>
    <col min="11288" max="11288" width="9.42578125" style="1" customWidth="1"/>
    <col min="11289" max="11289" width="6.7109375" style="1" customWidth="1"/>
    <col min="11290" max="11290" width="14.140625" style="1" customWidth="1"/>
    <col min="11291" max="11291" width="10" style="1" customWidth="1"/>
    <col min="11292" max="11292" width="6.140625" style="1" customWidth="1"/>
    <col min="11293" max="11294" width="8.5703125" style="1" customWidth="1"/>
    <col min="11295" max="11295" width="9.140625" style="1" customWidth="1"/>
    <col min="11296" max="11296" width="105" style="1" customWidth="1"/>
    <col min="11297" max="11297" width="10.42578125" style="1" customWidth="1"/>
    <col min="11298" max="11298" width="13.28515625" style="1" customWidth="1"/>
    <col min="11299" max="11299" width="11.28515625" style="1" customWidth="1"/>
    <col min="11300" max="11300" width="13.28515625" style="1" customWidth="1"/>
    <col min="11301" max="11506" width="11.42578125" style="1"/>
    <col min="11507" max="11507" width="1.42578125" style="1" customWidth="1"/>
    <col min="11508" max="11508" width="24.7109375" style="1" customWidth="1"/>
    <col min="11509" max="11509" width="14.28515625" style="1" customWidth="1"/>
    <col min="11510" max="11510" width="11.140625" style="1" customWidth="1"/>
    <col min="11511" max="11511" width="12.5703125" style="1" customWidth="1"/>
    <col min="11512" max="11512" width="17.7109375" style="1" customWidth="1"/>
    <col min="11513" max="11513" width="17.140625" style="1" customWidth="1"/>
    <col min="11514" max="11514" width="11.5703125" style="1" customWidth="1"/>
    <col min="11515" max="11515" width="22.5703125" style="1" customWidth="1"/>
    <col min="11516" max="11516" width="9.7109375" style="1" customWidth="1"/>
    <col min="11517" max="11517" width="21.7109375" style="1" customWidth="1"/>
    <col min="11518" max="11518" width="24.42578125" style="1" customWidth="1"/>
    <col min="11519" max="11519" width="20.5703125" style="1" customWidth="1"/>
    <col min="11520" max="11520" width="10.5703125" style="1" customWidth="1"/>
    <col min="11521" max="11521" width="6.28515625" style="1" customWidth="1"/>
    <col min="11522" max="11525" width="8.5703125" style="1" customWidth="1"/>
    <col min="11526" max="11526" width="9.85546875" style="1" customWidth="1"/>
    <col min="11527" max="11527" width="15.140625" style="1" customWidth="1"/>
    <col min="11528" max="11528" width="19.85546875" style="1" customWidth="1"/>
    <col min="11529" max="11529" width="11.85546875" style="1" customWidth="1"/>
    <col min="11530" max="11530" width="10.85546875" style="1" customWidth="1"/>
    <col min="11531" max="11531" width="8.5703125" style="1" customWidth="1"/>
    <col min="11532" max="11543" width="6.7109375" style="1" customWidth="1"/>
    <col min="11544" max="11544" width="9.42578125" style="1" customWidth="1"/>
    <col min="11545" max="11545" width="6.7109375" style="1" customWidth="1"/>
    <col min="11546" max="11546" width="14.140625" style="1" customWidth="1"/>
    <col min="11547" max="11547" width="10" style="1" customWidth="1"/>
    <col min="11548" max="11548" width="6.140625" style="1" customWidth="1"/>
    <col min="11549" max="11550" width="8.5703125" style="1" customWidth="1"/>
    <col min="11551" max="11551" width="9.140625" style="1" customWidth="1"/>
    <col min="11552" max="11552" width="105" style="1" customWidth="1"/>
    <col min="11553" max="11553" width="10.42578125" style="1" customWidth="1"/>
    <col min="11554" max="11554" width="13.28515625" style="1" customWidth="1"/>
    <col min="11555" max="11555" width="11.28515625" style="1" customWidth="1"/>
    <col min="11556" max="11556" width="13.28515625" style="1" customWidth="1"/>
    <col min="11557" max="11762" width="11.42578125" style="1"/>
    <col min="11763" max="11763" width="1.42578125" style="1" customWidth="1"/>
    <col min="11764" max="11764" width="24.7109375" style="1" customWidth="1"/>
    <col min="11765" max="11765" width="14.28515625" style="1" customWidth="1"/>
    <col min="11766" max="11766" width="11.140625" style="1" customWidth="1"/>
    <col min="11767" max="11767" width="12.5703125" style="1" customWidth="1"/>
    <col min="11768" max="11768" width="17.7109375" style="1" customWidth="1"/>
    <col min="11769" max="11769" width="17.140625" style="1" customWidth="1"/>
    <col min="11770" max="11770" width="11.5703125" style="1" customWidth="1"/>
    <col min="11771" max="11771" width="22.5703125" style="1" customWidth="1"/>
    <col min="11772" max="11772" width="9.7109375" style="1" customWidth="1"/>
    <col min="11773" max="11773" width="21.7109375" style="1" customWidth="1"/>
    <col min="11774" max="11774" width="24.42578125" style="1" customWidth="1"/>
    <col min="11775" max="11775" width="20.5703125" style="1" customWidth="1"/>
    <col min="11776" max="11776" width="10.5703125" style="1" customWidth="1"/>
    <col min="11777" max="11777" width="6.28515625" style="1" customWidth="1"/>
    <col min="11778" max="11781" width="8.5703125" style="1" customWidth="1"/>
    <col min="11782" max="11782" width="9.85546875" style="1" customWidth="1"/>
    <col min="11783" max="11783" width="15.140625" style="1" customWidth="1"/>
    <col min="11784" max="11784" width="19.85546875" style="1" customWidth="1"/>
    <col min="11785" max="11785" width="11.85546875" style="1" customWidth="1"/>
    <col min="11786" max="11786" width="10.85546875" style="1" customWidth="1"/>
    <col min="11787" max="11787" width="8.5703125" style="1" customWidth="1"/>
    <col min="11788" max="11799" width="6.7109375" style="1" customWidth="1"/>
    <col min="11800" max="11800" width="9.42578125" style="1" customWidth="1"/>
    <col min="11801" max="11801" width="6.7109375" style="1" customWidth="1"/>
    <col min="11802" max="11802" width="14.140625" style="1" customWidth="1"/>
    <col min="11803" max="11803" width="10" style="1" customWidth="1"/>
    <col min="11804" max="11804" width="6.140625" style="1" customWidth="1"/>
    <col min="11805" max="11806" width="8.5703125" style="1" customWidth="1"/>
    <col min="11807" max="11807" width="9.140625" style="1" customWidth="1"/>
    <col min="11808" max="11808" width="105" style="1" customWidth="1"/>
    <col min="11809" max="11809" width="10.42578125" style="1" customWidth="1"/>
    <col min="11810" max="11810" width="13.28515625" style="1" customWidth="1"/>
    <col min="11811" max="11811" width="11.28515625" style="1" customWidth="1"/>
    <col min="11812" max="11812" width="13.28515625" style="1" customWidth="1"/>
    <col min="11813" max="12018" width="11.42578125" style="1"/>
    <col min="12019" max="12019" width="1.42578125" style="1" customWidth="1"/>
    <col min="12020" max="12020" width="24.7109375" style="1" customWidth="1"/>
    <col min="12021" max="12021" width="14.28515625" style="1" customWidth="1"/>
    <col min="12022" max="12022" width="11.140625" style="1" customWidth="1"/>
    <col min="12023" max="12023" width="12.5703125" style="1" customWidth="1"/>
    <col min="12024" max="12024" width="17.7109375" style="1" customWidth="1"/>
    <col min="12025" max="12025" width="17.140625" style="1" customWidth="1"/>
    <col min="12026" max="12026" width="11.5703125" style="1" customWidth="1"/>
    <col min="12027" max="12027" width="22.5703125" style="1" customWidth="1"/>
    <col min="12028" max="12028" width="9.7109375" style="1" customWidth="1"/>
    <col min="12029" max="12029" width="21.7109375" style="1" customWidth="1"/>
    <col min="12030" max="12030" width="24.42578125" style="1" customWidth="1"/>
    <col min="12031" max="12031" width="20.5703125" style="1" customWidth="1"/>
    <col min="12032" max="12032" width="10.5703125" style="1" customWidth="1"/>
    <col min="12033" max="12033" width="6.28515625" style="1" customWidth="1"/>
    <col min="12034" max="12037" width="8.5703125" style="1" customWidth="1"/>
    <col min="12038" max="12038" width="9.85546875" style="1" customWidth="1"/>
    <col min="12039" max="12039" width="15.140625" style="1" customWidth="1"/>
    <col min="12040" max="12040" width="19.85546875" style="1" customWidth="1"/>
    <col min="12041" max="12041" width="11.85546875" style="1" customWidth="1"/>
    <col min="12042" max="12042" width="10.85546875" style="1" customWidth="1"/>
    <col min="12043" max="12043" width="8.5703125" style="1" customWidth="1"/>
    <col min="12044" max="12055" width="6.7109375" style="1" customWidth="1"/>
    <col min="12056" max="12056" width="9.42578125" style="1" customWidth="1"/>
    <col min="12057" max="12057" width="6.7109375" style="1" customWidth="1"/>
    <col min="12058" max="12058" width="14.140625" style="1" customWidth="1"/>
    <col min="12059" max="12059" width="10" style="1" customWidth="1"/>
    <col min="12060" max="12060" width="6.140625" style="1" customWidth="1"/>
    <col min="12061" max="12062" width="8.5703125" style="1" customWidth="1"/>
    <col min="12063" max="12063" width="9.140625" style="1" customWidth="1"/>
    <col min="12064" max="12064" width="105" style="1" customWidth="1"/>
    <col min="12065" max="12065" width="10.42578125" style="1" customWidth="1"/>
    <col min="12066" max="12066" width="13.28515625" style="1" customWidth="1"/>
    <col min="12067" max="12067" width="11.28515625" style="1" customWidth="1"/>
    <col min="12068" max="12068" width="13.28515625" style="1" customWidth="1"/>
    <col min="12069" max="12274" width="11.42578125" style="1"/>
    <col min="12275" max="12275" width="1.42578125" style="1" customWidth="1"/>
    <col min="12276" max="12276" width="24.7109375" style="1" customWidth="1"/>
    <col min="12277" max="12277" width="14.28515625" style="1" customWidth="1"/>
    <col min="12278" max="12278" width="11.140625" style="1" customWidth="1"/>
    <col min="12279" max="12279" width="12.5703125" style="1" customWidth="1"/>
    <col min="12280" max="12280" width="17.7109375" style="1" customWidth="1"/>
    <col min="12281" max="12281" width="17.140625" style="1" customWidth="1"/>
    <col min="12282" max="12282" width="11.5703125" style="1" customWidth="1"/>
    <col min="12283" max="12283" width="22.5703125" style="1" customWidth="1"/>
    <col min="12284" max="12284" width="9.7109375" style="1" customWidth="1"/>
    <col min="12285" max="12285" width="21.7109375" style="1" customWidth="1"/>
    <col min="12286" max="12286" width="24.42578125" style="1" customWidth="1"/>
    <col min="12287" max="12287" width="20.5703125" style="1" customWidth="1"/>
    <col min="12288" max="12288" width="10.5703125" style="1" customWidth="1"/>
    <col min="12289" max="12289" width="6.28515625" style="1" customWidth="1"/>
    <col min="12290" max="12293" width="8.5703125" style="1" customWidth="1"/>
    <col min="12294" max="12294" width="9.85546875" style="1" customWidth="1"/>
    <col min="12295" max="12295" width="15.140625" style="1" customWidth="1"/>
    <col min="12296" max="12296" width="19.85546875" style="1" customWidth="1"/>
    <col min="12297" max="12297" width="11.85546875" style="1" customWidth="1"/>
    <col min="12298" max="12298" width="10.85546875" style="1" customWidth="1"/>
    <col min="12299" max="12299" width="8.5703125" style="1" customWidth="1"/>
    <col min="12300" max="12311" width="6.7109375" style="1" customWidth="1"/>
    <col min="12312" max="12312" width="9.42578125" style="1" customWidth="1"/>
    <col min="12313" max="12313" width="6.7109375" style="1" customWidth="1"/>
    <col min="12314" max="12314" width="14.140625" style="1" customWidth="1"/>
    <col min="12315" max="12315" width="10" style="1" customWidth="1"/>
    <col min="12316" max="12316" width="6.140625" style="1" customWidth="1"/>
    <col min="12317" max="12318" width="8.5703125" style="1" customWidth="1"/>
    <col min="12319" max="12319" width="9.140625" style="1" customWidth="1"/>
    <col min="12320" max="12320" width="105" style="1" customWidth="1"/>
    <col min="12321" max="12321" width="10.42578125" style="1" customWidth="1"/>
    <col min="12322" max="12322" width="13.28515625" style="1" customWidth="1"/>
    <col min="12323" max="12323" width="11.28515625" style="1" customWidth="1"/>
    <col min="12324" max="12324" width="13.28515625" style="1" customWidth="1"/>
    <col min="12325" max="12530" width="11.42578125" style="1"/>
    <col min="12531" max="12531" width="1.42578125" style="1" customWidth="1"/>
    <col min="12532" max="12532" width="24.7109375" style="1" customWidth="1"/>
    <col min="12533" max="12533" width="14.28515625" style="1" customWidth="1"/>
    <col min="12534" max="12534" width="11.140625" style="1" customWidth="1"/>
    <col min="12535" max="12535" width="12.5703125" style="1" customWidth="1"/>
    <col min="12536" max="12536" width="17.7109375" style="1" customWidth="1"/>
    <col min="12537" max="12537" width="17.140625" style="1" customWidth="1"/>
    <col min="12538" max="12538" width="11.5703125" style="1" customWidth="1"/>
    <col min="12539" max="12539" width="22.5703125" style="1" customWidth="1"/>
    <col min="12540" max="12540" width="9.7109375" style="1" customWidth="1"/>
    <col min="12541" max="12541" width="21.7109375" style="1" customWidth="1"/>
    <col min="12542" max="12542" width="24.42578125" style="1" customWidth="1"/>
    <col min="12543" max="12543" width="20.5703125" style="1" customWidth="1"/>
    <col min="12544" max="12544" width="10.5703125" style="1" customWidth="1"/>
    <col min="12545" max="12545" width="6.28515625" style="1" customWidth="1"/>
    <col min="12546" max="12549" width="8.5703125" style="1" customWidth="1"/>
    <col min="12550" max="12550" width="9.85546875" style="1" customWidth="1"/>
    <col min="12551" max="12551" width="15.140625" style="1" customWidth="1"/>
    <col min="12552" max="12552" width="19.85546875" style="1" customWidth="1"/>
    <col min="12553" max="12553" width="11.85546875" style="1" customWidth="1"/>
    <col min="12554" max="12554" width="10.85546875" style="1" customWidth="1"/>
    <col min="12555" max="12555" width="8.5703125" style="1" customWidth="1"/>
    <col min="12556" max="12567" width="6.7109375" style="1" customWidth="1"/>
    <col min="12568" max="12568" width="9.42578125" style="1" customWidth="1"/>
    <col min="12569" max="12569" width="6.7109375" style="1" customWidth="1"/>
    <col min="12570" max="12570" width="14.140625" style="1" customWidth="1"/>
    <col min="12571" max="12571" width="10" style="1" customWidth="1"/>
    <col min="12572" max="12572" width="6.140625" style="1" customWidth="1"/>
    <col min="12573" max="12574" width="8.5703125" style="1" customWidth="1"/>
    <col min="12575" max="12575" width="9.140625" style="1" customWidth="1"/>
    <col min="12576" max="12576" width="105" style="1" customWidth="1"/>
    <col min="12577" max="12577" width="10.42578125" style="1" customWidth="1"/>
    <col min="12578" max="12578" width="13.28515625" style="1" customWidth="1"/>
    <col min="12579" max="12579" width="11.28515625" style="1" customWidth="1"/>
    <col min="12580" max="12580" width="13.28515625" style="1" customWidth="1"/>
    <col min="12581" max="12786" width="11.42578125" style="1"/>
    <col min="12787" max="12787" width="1.42578125" style="1" customWidth="1"/>
    <col min="12788" max="12788" width="24.7109375" style="1" customWidth="1"/>
    <col min="12789" max="12789" width="14.28515625" style="1" customWidth="1"/>
    <col min="12790" max="12790" width="11.140625" style="1" customWidth="1"/>
    <col min="12791" max="12791" width="12.5703125" style="1" customWidth="1"/>
    <col min="12792" max="12792" width="17.7109375" style="1" customWidth="1"/>
    <col min="12793" max="12793" width="17.140625" style="1" customWidth="1"/>
    <col min="12794" max="12794" width="11.5703125" style="1" customWidth="1"/>
    <col min="12795" max="12795" width="22.5703125" style="1" customWidth="1"/>
    <col min="12796" max="12796" width="9.7109375" style="1" customWidth="1"/>
    <col min="12797" max="12797" width="21.7109375" style="1" customWidth="1"/>
    <col min="12798" max="12798" width="24.42578125" style="1" customWidth="1"/>
    <col min="12799" max="12799" width="20.5703125" style="1" customWidth="1"/>
    <col min="12800" max="12800" width="10.5703125" style="1" customWidth="1"/>
    <col min="12801" max="12801" width="6.28515625" style="1" customWidth="1"/>
    <col min="12802" max="12805" width="8.5703125" style="1" customWidth="1"/>
    <col min="12806" max="12806" width="9.85546875" style="1" customWidth="1"/>
    <col min="12807" max="12807" width="15.140625" style="1" customWidth="1"/>
    <col min="12808" max="12808" width="19.85546875" style="1" customWidth="1"/>
    <col min="12809" max="12809" width="11.85546875" style="1" customWidth="1"/>
    <col min="12810" max="12810" width="10.85546875" style="1" customWidth="1"/>
    <col min="12811" max="12811" width="8.5703125" style="1" customWidth="1"/>
    <col min="12812" max="12823" width="6.7109375" style="1" customWidth="1"/>
    <col min="12824" max="12824" width="9.42578125" style="1" customWidth="1"/>
    <col min="12825" max="12825" width="6.7109375" style="1" customWidth="1"/>
    <col min="12826" max="12826" width="14.140625" style="1" customWidth="1"/>
    <col min="12827" max="12827" width="10" style="1" customWidth="1"/>
    <col min="12828" max="12828" width="6.140625" style="1" customWidth="1"/>
    <col min="12829" max="12830" width="8.5703125" style="1" customWidth="1"/>
    <col min="12831" max="12831" width="9.140625" style="1" customWidth="1"/>
    <col min="12832" max="12832" width="105" style="1" customWidth="1"/>
    <col min="12833" max="12833" width="10.42578125" style="1" customWidth="1"/>
    <col min="12834" max="12834" width="13.28515625" style="1" customWidth="1"/>
    <col min="12835" max="12835" width="11.28515625" style="1" customWidth="1"/>
    <col min="12836" max="12836" width="13.28515625" style="1" customWidth="1"/>
    <col min="12837" max="13042" width="11.42578125" style="1"/>
    <col min="13043" max="13043" width="1.42578125" style="1" customWidth="1"/>
    <col min="13044" max="13044" width="24.7109375" style="1" customWidth="1"/>
    <col min="13045" max="13045" width="14.28515625" style="1" customWidth="1"/>
    <col min="13046" max="13046" width="11.140625" style="1" customWidth="1"/>
    <col min="13047" max="13047" width="12.5703125" style="1" customWidth="1"/>
    <col min="13048" max="13048" width="17.7109375" style="1" customWidth="1"/>
    <col min="13049" max="13049" width="17.140625" style="1" customWidth="1"/>
    <col min="13050" max="13050" width="11.5703125" style="1" customWidth="1"/>
    <col min="13051" max="13051" width="22.5703125" style="1" customWidth="1"/>
    <col min="13052" max="13052" width="9.7109375" style="1" customWidth="1"/>
    <col min="13053" max="13053" width="21.7109375" style="1" customWidth="1"/>
    <col min="13054" max="13054" width="24.42578125" style="1" customWidth="1"/>
    <col min="13055" max="13055" width="20.5703125" style="1" customWidth="1"/>
    <col min="13056" max="13056" width="10.5703125" style="1" customWidth="1"/>
    <col min="13057" max="13057" width="6.28515625" style="1" customWidth="1"/>
    <col min="13058" max="13061" width="8.5703125" style="1" customWidth="1"/>
    <col min="13062" max="13062" width="9.85546875" style="1" customWidth="1"/>
    <col min="13063" max="13063" width="15.140625" style="1" customWidth="1"/>
    <col min="13064" max="13064" width="19.85546875" style="1" customWidth="1"/>
    <col min="13065" max="13065" width="11.85546875" style="1" customWidth="1"/>
    <col min="13066" max="13066" width="10.85546875" style="1" customWidth="1"/>
    <col min="13067" max="13067" width="8.5703125" style="1" customWidth="1"/>
    <col min="13068" max="13079" width="6.7109375" style="1" customWidth="1"/>
    <col min="13080" max="13080" width="9.42578125" style="1" customWidth="1"/>
    <col min="13081" max="13081" width="6.7109375" style="1" customWidth="1"/>
    <col min="13082" max="13082" width="14.140625" style="1" customWidth="1"/>
    <col min="13083" max="13083" width="10" style="1" customWidth="1"/>
    <col min="13084" max="13084" width="6.140625" style="1" customWidth="1"/>
    <col min="13085" max="13086" width="8.5703125" style="1" customWidth="1"/>
    <col min="13087" max="13087" width="9.140625" style="1" customWidth="1"/>
    <col min="13088" max="13088" width="105" style="1" customWidth="1"/>
    <col min="13089" max="13089" width="10.42578125" style="1" customWidth="1"/>
    <col min="13090" max="13090" width="13.28515625" style="1" customWidth="1"/>
    <col min="13091" max="13091" width="11.28515625" style="1" customWidth="1"/>
    <col min="13092" max="13092" width="13.28515625" style="1" customWidth="1"/>
    <col min="13093" max="13298" width="11.42578125" style="1"/>
    <col min="13299" max="13299" width="1.42578125" style="1" customWidth="1"/>
    <col min="13300" max="13300" width="24.7109375" style="1" customWidth="1"/>
    <col min="13301" max="13301" width="14.28515625" style="1" customWidth="1"/>
    <col min="13302" max="13302" width="11.140625" style="1" customWidth="1"/>
    <col min="13303" max="13303" width="12.5703125" style="1" customWidth="1"/>
    <col min="13304" max="13304" width="17.7109375" style="1" customWidth="1"/>
    <col min="13305" max="13305" width="17.140625" style="1" customWidth="1"/>
    <col min="13306" max="13306" width="11.5703125" style="1" customWidth="1"/>
    <col min="13307" max="13307" width="22.5703125" style="1" customWidth="1"/>
    <col min="13308" max="13308" width="9.7109375" style="1" customWidth="1"/>
    <col min="13309" max="13309" width="21.7109375" style="1" customWidth="1"/>
    <col min="13310" max="13310" width="24.42578125" style="1" customWidth="1"/>
    <col min="13311" max="13311" width="20.5703125" style="1" customWidth="1"/>
    <col min="13312" max="13312" width="10.5703125" style="1" customWidth="1"/>
    <col min="13313" max="13313" width="6.28515625" style="1" customWidth="1"/>
    <col min="13314" max="13317" width="8.5703125" style="1" customWidth="1"/>
    <col min="13318" max="13318" width="9.85546875" style="1" customWidth="1"/>
    <col min="13319" max="13319" width="15.140625" style="1" customWidth="1"/>
    <col min="13320" max="13320" width="19.85546875" style="1" customWidth="1"/>
    <col min="13321" max="13321" width="11.85546875" style="1" customWidth="1"/>
    <col min="13322" max="13322" width="10.85546875" style="1" customWidth="1"/>
    <col min="13323" max="13323" width="8.5703125" style="1" customWidth="1"/>
    <col min="13324" max="13335" width="6.7109375" style="1" customWidth="1"/>
    <col min="13336" max="13336" width="9.42578125" style="1" customWidth="1"/>
    <col min="13337" max="13337" width="6.7109375" style="1" customWidth="1"/>
    <col min="13338" max="13338" width="14.140625" style="1" customWidth="1"/>
    <col min="13339" max="13339" width="10" style="1" customWidth="1"/>
    <col min="13340" max="13340" width="6.140625" style="1" customWidth="1"/>
    <col min="13341" max="13342" width="8.5703125" style="1" customWidth="1"/>
    <col min="13343" max="13343" width="9.140625" style="1" customWidth="1"/>
    <col min="13344" max="13344" width="105" style="1" customWidth="1"/>
    <col min="13345" max="13345" width="10.42578125" style="1" customWidth="1"/>
    <col min="13346" max="13346" width="13.28515625" style="1" customWidth="1"/>
    <col min="13347" max="13347" width="11.28515625" style="1" customWidth="1"/>
    <col min="13348" max="13348" width="13.28515625" style="1" customWidth="1"/>
    <col min="13349" max="13554" width="11.42578125" style="1"/>
    <col min="13555" max="13555" width="1.42578125" style="1" customWidth="1"/>
    <col min="13556" max="13556" width="24.7109375" style="1" customWidth="1"/>
    <col min="13557" max="13557" width="14.28515625" style="1" customWidth="1"/>
    <col min="13558" max="13558" width="11.140625" style="1" customWidth="1"/>
    <col min="13559" max="13559" width="12.5703125" style="1" customWidth="1"/>
    <col min="13560" max="13560" width="17.7109375" style="1" customWidth="1"/>
    <col min="13561" max="13561" width="17.140625" style="1" customWidth="1"/>
    <col min="13562" max="13562" width="11.5703125" style="1" customWidth="1"/>
    <col min="13563" max="13563" width="22.5703125" style="1" customWidth="1"/>
    <col min="13564" max="13564" width="9.7109375" style="1" customWidth="1"/>
    <col min="13565" max="13565" width="21.7109375" style="1" customWidth="1"/>
    <col min="13566" max="13566" width="24.42578125" style="1" customWidth="1"/>
    <col min="13567" max="13567" width="20.5703125" style="1" customWidth="1"/>
    <col min="13568" max="13568" width="10.5703125" style="1" customWidth="1"/>
    <col min="13569" max="13569" width="6.28515625" style="1" customWidth="1"/>
    <col min="13570" max="13573" width="8.5703125" style="1" customWidth="1"/>
    <col min="13574" max="13574" width="9.85546875" style="1" customWidth="1"/>
    <col min="13575" max="13575" width="15.140625" style="1" customWidth="1"/>
    <col min="13576" max="13576" width="19.85546875" style="1" customWidth="1"/>
    <col min="13577" max="13577" width="11.85546875" style="1" customWidth="1"/>
    <col min="13578" max="13578" width="10.85546875" style="1" customWidth="1"/>
    <col min="13579" max="13579" width="8.5703125" style="1" customWidth="1"/>
    <col min="13580" max="13591" width="6.7109375" style="1" customWidth="1"/>
    <col min="13592" max="13592" width="9.42578125" style="1" customWidth="1"/>
    <col min="13593" max="13593" width="6.7109375" style="1" customWidth="1"/>
    <col min="13594" max="13594" width="14.140625" style="1" customWidth="1"/>
    <col min="13595" max="13595" width="10" style="1" customWidth="1"/>
    <col min="13596" max="13596" width="6.140625" style="1" customWidth="1"/>
    <col min="13597" max="13598" width="8.5703125" style="1" customWidth="1"/>
    <col min="13599" max="13599" width="9.140625" style="1" customWidth="1"/>
    <col min="13600" max="13600" width="105" style="1" customWidth="1"/>
    <col min="13601" max="13601" width="10.42578125" style="1" customWidth="1"/>
    <col min="13602" max="13602" width="13.28515625" style="1" customWidth="1"/>
    <col min="13603" max="13603" width="11.28515625" style="1" customWidth="1"/>
    <col min="13604" max="13604" width="13.28515625" style="1" customWidth="1"/>
    <col min="13605" max="13810" width="11.42578125" style="1"/>
    <col min="13811" max="13811" width="1.42578125" style="1" customWidth="1"/>
    <col min="13812" max="13812" width="24.7109375" style="1" customWidth="1"/>
    <col min="13813" max="13813" width="14.28515625" style="1" customWidth="1"/>
    <col min="13814" max="13814" width="11.140625" style="1" customWidth="1"/>
    <col min="13815" max="13815" width="12.5703125" style="1" customWidth="1"/>
    <col min="13816" max="13816" width="17.7109375" style="1" customWidth="1"/>
    <col min="13817" max="13817" width="17.140625" style="1" customWidth="1"/>
    <col min="13818" max="13818" width="11.5703125" style="1" customWidth="1"/>
    <col min="13819" max="13819" width="22.5703125" style="1" customWidth="1"/>
    <col min="13820" max="13820" width="9.7109375" style="1" customWidth="1"/>
    <col min="13821" max="13821" width="21.7109375" style="1" customWidth="1"/>
    <col min="13822" max="13822" width="24.42578125" style="1" customWidth="1"/>
    <col min="13823" max="13823" width="20.5703125" style="1" customWidth="1"/>
    <col min="13824" max="13824" width="10.5703125" style="1" customWidth="1"/>
    <col min="13825" max="13825" width="6.28515625" style="1" customWidth="1"/>
    <col min="13826" max="13829" width="8.5703125" style="1" customWidth="1"/>
    <col min="13830" max="13830" width="9.85546875" style="1" customWidth="1"/>
    <col min="13831" max="13831" width="15.140625" style="1" customWidth="1"/>
    <col min="13832" max="13832" width="19.85546875" style="1" customWidth="1"/>
    <col min="13833" max="13833" width="11.85546875" style="1" customWidth="1"/>
    <col min="13834" max="13834" width="10.85546875" style="1" customWidth="1"/>
    <col min="13835" max="13835" width="8.5703125" style="1" customWidth="1"/>
    <col min="13836" max="13847" width="6.7109375" style="1" customWidth="1"/>
    <col min="13848" max="13848" width="9.42578125" style="1" customWidth="1"/>
    <col min="13849" max="13849" width="6.7109375" style="1" customWidth="1"/>
    <col min="13850" max="13850" width="14.140625" style="1" customWidth="1"/>
    <col min="13851" max="13851" width="10" style="1" customWidth="1"/>
    <col min="13852" max="13852" width="6.140625" style="1" customWidth="1"/>
    <col min="13853" max="13854" width="8.5703125" style="1" customWidth="1"/>
    <col min="13855" max="13855" width="9.140625" style="1" customWidth="1"/>
    <col min="13856" max="13856" width="105" style="1" customWidth="1"/>
    <col min="13857" max="13857" width="10.42578125" style="1" customWidth="1"/>
    <col min="13858" max="13858" width="13.28515625" style="1" customWidth="1"/>
    <col min="13859" max="13859" width="11.28515625" style="1" customWidth="1"/>
    <col min="13860" max="13860" width="13.28515625" style="1" customWidth="1"/>
    <col min="13861" max="14066" width="11.42578125" style="1"/>
    <col min="14067" max="14067" width="1.42578125" style="1" customWidth="1"/>
    <col min="14068" max="14068" width="24.7109375" style="1" customWidth="1"/>
    <col min="14069" max="14069" width="14.28515625" style="1" customWidth="1"/>
    <col min="14070" max="14070" width="11.140625" style="1" customWidth="1"/>
    <col min="14071" max="14071" width="12.5703125" style="1" customWidth="1"/>
    <col min="14072" max="14072" width="17.7109375" style="1" customWidth="1"/>
    <col min="14073" max="14073" width="17.140625" style="1" customWidth="1"/>
    <col min="14074" max="14074" width="11.5703125" style="1" customWidth="1"/>
    <col min="14075" max="14075" width="22.5703125" style="1" customWidth="1"/>
    <col min="14076" max="14076" width="9.7109375" style="1" customWidth="1"/>
    <col min="14077" max="14077" width="21.7109375" style="1" customWidth="1"/>
    <col min="14078" max="14078" width="24.42578125" style="1" customWidth="1"/>
    <col min="14079" max="14079" width="20.5703125" style="1" customWidth="1"/>
    <col min="14080" max="14080" width="10.5703125" style="1" customWidth="1"/>
    <col min="14081" max="14081" width="6.28515625" style="1" customWidth="1"/>
    <col min="14082" max="14085" width="8.5703125" style="1" customWidth="1"/>
    <col min="14086" max="14086" width="9.85546875" style="1" customWidth="1"/>
    <col min="14087" max="14087" width="15.140625" style="1" customWidth="1"/>
    <col min="14088" max="14088" width="19.85546875" style="1" customWidth="1"/>
    <col min="14089" max="14089" width="11.85546875" style="1" customWidth="1"/>
    <col min="14090" max="14090" width="10.85546875" style="1" customWidth="1"/>
    <col min="14091" max="14091" width="8.5703125" style="1" customWidth="1"/>
    <col min="14092" max="14103" width="6.7109375" style="1" customWidth="1"/>
    <col min="14104" max="14104" width="9.42578125" style="1" customWidth="1"/>
    <col min="14105" max="14105" width="6.7109375" style="1" customWidth="1"/>
    <col min="14106" max="14106" width="14.140625" style="1" customWidth="1"/>
    <col min="14107" max="14107" width="10" style="1" customWidth="1"/>
    <col min="14108" max="14108" width="6.140625" style="1" customWidth="1"/>
    <col min="14109" max="14110" width="8.5703125" style="1" customWidth="1"/>
    <col min="14111" max="14111" width="9.140625" style="1" customWidth="1"/>
    <col min="14112" max="14112" width="105" style="1" customWidth="1"/>
    <col min="14113" max="14113" width="10.42578125" style="1" customWidth="1"/>
    <col min="14114" max="14114" width="13.28515625" style="1" customWidth="1"/>
    <col min="14115" max="14115" width="11.28515625" style="1" customWidth="1"/>
    <col min="14116" max="14116" width="13.28515625" style="1" customWidth="1"/>
    <col min="14117" max="14322" width="11.42578125" style="1"/>
    <col min="14323" max="14323" width="1.42578125" style="1" customWidth="1"/>
    <col min="14324" max="14324" width="24.7109375" style="1" customWidth="1"/>
    <col min="14325" max="14325" width="14.28515625" style="1" customWidth="1"/>
    <col min="14326" max="14326" width="11.140625" style="1" customWidth="1"/>
    <col min="14327" max="14327" width="12.5703125" style="1" customWidth="1"/>
    <col min="14328" max="14328" width="17.7109375" style="1" customWidth="1"/>
    <col min="14329" max="14329" width="17.140625" style="1" customWidth="1"/>
    <col min="14330" max="14330" width="11.5703125" style="1" customWidth="1"/>
    <col min="14331" max="14331" width="22.5703125" style="1" customWidth="1"/>
    <col min="14332" max="14332" width="9.7109375" style="1" customWidth="1"/>
    <col min="14333" max="14333" width="21.7109375" style="1" customWidth="1"/>
    <col min="14334" max="14334" width="24.42578125" style="1" customWidth="1"/>
    <col min="14335" max="14335" width="20.5703125" style="1" customWidth="1"/>
    <col min="14336" max="14336" width="10.5703125" style="1" customWidth="1"/>
    <col min="14337" max="14337" width="6.28515625" style="1" customWidth="1"/>
    <col min="14338" max="14341" width="8.5703125" style="1" customWidth="1"/>
    <col min="14342" max="14342" width="9.85546875" style="1" customWidth="1"/>
    <col min="14343" max="14343" width="15.140625" style="1" customWidth="1"/>
    <col min="14344" max="14344" width="19.85546875" style="1" customWidth="1"/>
    <col min="14345" max="14345" width="11.85546875" style="1" customWidth="1"/>
    <col min="14346" max="14346" width="10.85546875" style="1" customWidth="1"/>
    <col min="14347" max="14347" width="8.5703125" style="1" customWidth="1"/>
    <col min="14348" max="14359" width="6.7109375" style="1" customWidth="1"/>
    <col min="14360" max="14360" width="9.42578125" style="1" customWidth="1"/>
    <col min="14361" max="14361" width="6.7109375" style="1" customWidth="1"/>
    <col min="14362" max="14362" width="14.140625" style="1" customWidth="1"/>
    <col min="14363" max="14363" width="10" style="1" customWidth="1"/>
    <col min="14364" max="14364" width="6.140625" style="1" customWidth="1"/>
    <col min="14365" max="14366" width="8.5703125" style="1" customWidth="1"/>
    <col min="14367" max="14367" width="9.140625" style="1" customWidth="1"/>
    <col min="14368" max="14368" width="105" style="1" customWidth="1"/>
    <col min="14369" max="14369" width="10.42578125" style="1" customWidth="1"/>
    <col min="14370" max="14370" width="13.28515625" style="1" customWidth="1"/>
    <col min="14371" max="14371" width="11.28515625" style="1" customWidth="1"/>
    <col min="14372" max="14372" width="13.28515625" style="1" customWidth="1"/>
    <col min="14373" max="14578" width="11.42578125" style="1"/>
    <col min="14579" max="14579" width="1.42578125" style="1" customWidth="1"/>
    <col min="14580" max="14580" width="24.7109375" style="1" customWidth="1"/>
    <col min="14581" max="14581" width="14.28515625" style="1" customWidth="1"/>
    <col min="14582" max="14582" width="11.140625" style="1" customWidth="1"/>
    <col min="14583" max="14583" width="12.5703125" style="1" customWidth="1"/>
    <col min="14584" max="14584" width="17.7109375" style="1" customWidth="1"/>
    <col min="14585" max="14585" width="17.140625" style="1" customWidth="1"/>
    <col min="14586" max="14586" width="11.5703125" style="1" customWidth="1"/>
    <col min="14587" max="14587" width="22.5703125" style="1" customWidth="1"/>
    <col min="14588" max="14588" width="9.7109375" style="1" customWidth="1"/>
    <col min="14589" max="14589" width="21.7109375" style="1" customWidth="1"/>
    <col min="14590" max="14590" width="24.42578125" style="1" customWidth="1"/>
    <col min="14591" max="14591" width="20.5703125" style="1" customWidth="1"/>
    <col min="14592" max="14592" width="10.5703125" style="1" customWidth="1"/>
    <col min="14593" max="14593" width="6.28515625" style="1" customWidth="1"/>
    <col min="14594" max="14597" width="8.5703125" style="1" customWidth="1"/>
    <col min="14598" max="14598" width="9.85546875" style="1" customWidth="1"/>
    <col min="14599" max="14599" width="15.140625" style="1" customWidth="1"/>
    <col min="14600" max="14600" width="19.85546875" style="1" customWidth="1"/>
    <col min="14601" max="14601" width="11.85546875" style="1" customWidth="1"/>
    <col min="14602" max="14602" width="10.85546875" style="1" customWidth="1"/>
    <col min="14603" max="14603" width="8.5703125" style="1" customWidth="1"/>
    <col min="14604" max="14615" width="6.7109375" style="1" customWidth="1"/>
    <col min="14616" max="14616" width="9.42578125" style="1" customWidth="1"/>
    <col min="14617" max="14617" width="6.7109375" style="1" customWidth="1"/>
    <col min="14618" max="14618" width="14.140625" style="1" customWidth="1"/>
    <col min="14619" max="14619" width="10" style="1" customWidth="1"/>
    <col min="14620" max="14620" width="6.140625" style="1" customWidth="1"/>
    <col min="14621" max="14622" width="8.5703125" style="1" customWidth="1"/>
    <col min="14623" max="14623" width="9.140625" style="1" customWidth="1"/>
    <col min="14624" max="14624" width="105" style="1" customWidth="1"/>
    <col min="14625" max="14625" width="10.42578125" style="1" customWidth="1"/>
    <col min="14626" max="14626" width="13.28515625" style="1" customWidth="1"/>
    <col min="14627" max="14627" width="11.28515625" style="1" customWidth="1"/>
    <col min="14628" max="14628" width="13.28515625" style="1" customWidth="1"/>
    <col min="14629" max="14834" width="11.42578125" style="1"/>
    <col min="14835" max="14835" width="1.42578125" style="1" customWidth="1"/>
    <col min="14836" max="14836" width="24.7109375" style="1" customWidth="1"/>
    <col min="14837" max="14837" width="14.28515625" style="1" customWidth="1"/>
    <col min="14838" max="14838" width="11.140625" style="1" customWidth="1"/>
    <col min="14839" max="14839" width="12.5703125" style="1" customWidth="1"/>
    <col min="14840" max="14840" width="17.7109375" style="1" customWidth="1"/>
    <col min="14841" max="14841" width="17.140625" style="1" customWidth="1"/>
    <col min="14842" max="14842" width="11.5703125" style="1" customWidth="1"/>
    <col min="14843" max="14843" width="22.5703125" style="1" customWidth="1"/>
    <col min="14844" max="14844" width="9.7109375" style="1" customWidth="1"/>
    <col min="14845" max="14845" width="21.7109375" style="1" customWidth="1"/>
    <col min="14846" max="14846" width="24.42578125" style="1" customWidth="1"/>
    <col min="14847" max="14847" width="20.5703125" style="1" customWidth="1"/>
    <col min="14848" max="14848" width="10.5703125" style="1" customWidth="1"/>
    <col min="14849" max="14849" width="6.28515625" style="1" customWidth="1"/>
    <col min="14850" max="14853" width="8.5703125" style="1" customWidth="1"/>
    <col min="14854" max="14854" width="9.85546875" style="1" customWidth="1"/>
    <col min="14855" max="14855" width="15.140625" style="1" customWidth="1"/>
    <col min="14856" max="14856" width="19.85546875" style="1" customWidth="1"/>
    <col min="14857" max="14857" width="11.85546875" style="1" customWidth="1"/>
    <col min="14858" max="14858" width="10.85546875" style="1" customWidth="1"/>
    <col min="14859" max="14859" width="8.5703125" style="1" customWidth="1"/>
    <col min="14860" max="14871" width="6.7109375" style="1" customWidth="1"/>
    <col min="14872" max="14872" width="9.42578125" style="1" customWidth="1"/>
    <col min="14873" max="14873" width="6.7109375" style="1" customWidth="1"/>
    <col min="14874" max="14874" width="14.140625" style="1" customWidth="1"/>
    <col min="14875" max="14875" width="10" style="1" customWidth="1"/>
    <col min="14876" max="14876" width="6.140625" style="1" customWidth="1"/>
    <col min="14877" max="14878" width="8.5703125" style="1" customWidth="1"/>
    <col min="14879" max="14879" width="9.140625" style="1" customWidth="1"/>
    <col min="14880" max="14880" width="105" style="1" customWidth="1"/>
    <col min="14881" max="14881" width="10.42578125" style="1" customWidth="1"/>
    <col min="14882" max="14882" width="13.28515625" style="1" customWidth="1"/>
    <col min="14883" max="14883" width="11.28515625" style="1" customWidth="1"/>
    <col min="14884" max="14884" width="13.28515625" style="1" customWidth="1"/>
    <col min="14885" max="15090" width="11.42578125" style="1"/>
    <col min="15091" max="15091" width="1.42578125" style="1" customWidth="1"/>
    <col min="15092" max="15092" width="24.7109375" style="1" customWidth="1"/>
    <col min="15093" max="15093" width="14.28515625" style="1" customWidth="1"/>
    <col min="15094" max="15094" width="11.140625" style="1" customWidth="1"/>
    <col min="15095" max="15095" width="12.5703125" style="1" customWidth="1"/>
    <col min="15096" max="15096" width="17.7109375" style="1" customWidth="1"/>
    <col min="15097" max="15097" width="17.140625" style="1" customWidth="1"/>
    <col min="15098" max="15098" width="11.5703125" style="1" customWidth="1"/>
    <col min="15099" max="15099" width="22.5703125" style="1" customWidth="1"/>
    <col min="15100" max="15100" width="9.7109375" style="1" customWidth="1"/>
    <col min="15101" max="15101" width="21.7109375" style="1" customWidth="1"/>
    <col min="15102" max="15102" width="24.42578125" style="1" customWidth="1"/>
    <col min="15103" max="15103" width="20.5703125" style="1" customWidth="1"/>
    <col min="15104" max="15104" width="10.5703125" style="1" customWidth="1"/>
    <col min="15105" max="15105" width="6.28515625" style="1" customWidth="1"/>
    <col min="15106" max="15109" width="8.5703125" style="1" customWidth="1"/>
    <col min="15110" max="15110" width="9.85546875" style="1" customWidth="1"/>
    <col min="15111" max="15111" width="15.140625" style="1" customWidth="1"/>
    <col min="15112" max="15112" width="19.85546875" style="1" customWidth="1"/>
    <col min="15113" max="15113" width="11.85546875" style="1" customWidth="1"/>
    <col min="15114" max="15114" width="10.85546875" style="1" customWidth="1"/>
    <col min="15115" max="15115" width="8.5703125" style="1" customWidth="1"/>
    <col min="15116" max="15127" width="6.7109375" style="1" customWidth="1"/>
    <col min="15128" max="15128" width="9.42578125" style="1" customWidth="1"/>
    <col min="15129" max="15129" width="6.7109375" style="1" customWidth="1"/>
    <col min="15130" max="15130" width="14.140625" style="1" customWidth="1"/>
    <col min="15131" max="15131" width="10" style="1" customWidth="1"/>
    <col min="15132" max="15132" width="6.140625" style="1" customWidth="1"/>
    <col min="15133" max="15134" width="8.5703125" style="1" customWidth="1"/>
    <col min="15135" max="15135" width="9.140625" style="1" customWidth="1"/>
    <col min="15136" max="15136" width="105" style="1" customWidth="1"/>
    <col min="15137" max="15137" width="10.42578125" style="1" customWidth="1"/>
    <col min="15138" max="15138" width="13.28515625" style="1" customWidth="1"/>
    <col min="15139" max="15139" width="11.28515625" style="1" customWidth="1"/>
    <col min="15140" max="15140" width="13.28515625" style="1" customWidth="1"/>
    <col min="15141" max="15346" width="11.42578125" style="1"/>
    <col min="15347" max="15347" width="1.42578125" style="1" customWidth="1"/>
    <col min="15348" max="15348" width="24.7109375" style="1" customWidth="1"/>
    <col min="15349" max="15349" width="14.28515625" style="1" customWidth="1"/>
    <col min="15350" max="15350" width="11.140625" style="1" customWidth="1"/>
    <col min="15351" max="15351" width="12.5703125" style="1" customWidth="1"/>
    <col min="15352" max="15352" width="17.7109375" style="1" customWidth="1"/>
    <col min="15353" max="15353" width="17.140625" style="1" customWidth="1"/>
    <col min="15354" max="15354" width="11.5703125" style="1" customWidth="1"/>
    <col min="15355" max="15355" width="22.5703125" style="1" customWidth="1"/>
    <col min="15356" max="15356" width="9.7109375" style="1" customWidth="1"/>
    <col min="15357" max="15357" width="21.7109375" style="1" customWidth="1"/>
    <col min="15358" max="15358" width="24.42578125" style="1" customWidth="1"/>
    <col min="15359" max="15359" width="20.5703125" style="1" customWidth="1"/>
    <col min="15360" max="15360" width="10.5703125" style="1" customWidth="1"/>
    <col min="15361" max="15361" width="6.28515625" style="1" customWidth="1"/>
    <col min="15362" max="15365" width="8.5703125" style="1" customWidth="1"/>
    <col min="15366" max="15366" width="9.85546875" style="1" customWidth="1"/>
    <col min="15367" max="15367" width="15.140625" style="1" customWidth="1"/>
    <col min="15368" max="15368" width="19.85546875" style="1" customWidth="1"/>
    <col min="15369" max="15369" width="11.85546875" style="1" customWidth="1"/>
    <col min="15370" max="15370" width="10.85546875" style="1" customWidth="1"/>
    <col min="15371" max="15371" width="8.5703125" style="1" customWidth="1"/>
    <col min="15372" max="15383" width="6.7109375" style="1" customWidth="1"/>
    <col min="15384" max="15384" width="9.42578125" style="1" customWidth="1"/>
    <col min="15385" max="15385" width="6.7109375" style="1" customWidth="1"/>
    <col min="15386" max="15386" width="14.140625" style="1" customWidth="1"/>
    <col min="15387" max="15387" width="10" style="1" customWidth="1"/>
    <col min="15388" max="15388" width="6.140625" style="1" customWidth="1"/>
    <col min="15389" max="15390" width="8.5703125" style="1" customWidth="1"/>
    <col min="15391" max="15391" width="9.140625" style="1" customWidth="1"/>
    <col min="15392" max="15392" width="105" style="1" customWidth="1"/>
    <col min="15393" max="15393" width="10.42578125" style="1" customWidth="1"/>
    <col min="15394" max="15394" width="13.28515625" style="1" customWidth="1"/>
    <col min="15395" max="15395" width="11.28515625" style="1" customWidth="1"/>
    <col min="15396" max="15396" width="13.28515625" style="1" customWidth="1"/>
    <col min="15397" max="15602" width="11.42578125" style="1"/>
    <col min="15603" max="15603" width="1.42578125" style="1" customWidth="1"/>
    <col min="15604" max="15604" width="24.7109375" style="1" customWidth="1"/>
    <col min="15605" max="15605" width="14.28515625" style="1" customWidth="1"/>
    <col min="15606" max="15606" width="11.140625" style="1" customWidth="1"/>
    <col min="15607" max="15607" width="12.5703125" style="1" customWidth="1"/>
    <col min="15608" max="15608" width="17.7109375" style="1" customWidth="1"/>
    <col min="15609" max="15609" width="17.140625" style="1" customWidth="1"/>
    <col min="15610" max="15610" width="11.5703125" style="1" customWidth="1"/>
    <col min="15611" max="15611" width="22.5703125" style="1" customWidth="1"/>
    <col min="15612" max="15612" width="9.7109375" style="1" customWidth="1"/>
    <col min="15613" max="15613" width="21.7109375" style="1" customWidth="1"/>
    <col min="15614" max="15614" width="24.42578125" style="1" customWidth="1"/>
    <col min="15615" max="15615" width="20.5703125" style="1" customWidth="1"/>
    <col min="15616" max="15616" width="10.5703125" style="1" customWidth="1"/>
    <col min="15617" max="15617" width="6.28515625" style="1" customWidth="1"/>
    <col min="15618" max="15621" width="8.5703125" style="1" customWidth="1"/>
    <col min="15622" max="15622" width="9.85546875" style="1" customWidth="1"/>
    <col min="15623" max="15623" width="15.140625" style="1" customWidth="1"/>
    <col min="15624" max="15624" width="19.85546875" style="1" customWidth="1"/>
    <col min="15625" max="15625" width="11.85546875" style="1" customWidth="1"/>
    <col min="15626" max="15626" width="10.85546875" style="1" customWidth="1"/>
    <col min="15627" max="15627" width="8.5703125" style="1" customWidth="1"/>
    <col min="15628" max="15639" width="6.7109375" style="1" customWidth="1"/>
    <col min="15640" max="15640" width="9.42578125" style="1" customWidth="1"/>
    <col min="15641" max="15641" width="6.7109375" style="1" customWidth="1"/>
    <col min="15642" max="15642" width="14.140625" style="1" customWidth="1"/>
    <col min="15643" max="15643" width="10" style="1" customWidth="1"/>
    <col min="15644" max="15644" width="6.140625" style="1" customWidth="1"/>
    <col min="15645" max="15646" width="8.5703125" style="1" customWidth="1"/>
    <col min="15647" max="15647" width="9.140625" style="1" customWidth="1"/>
    <col min="15648" max="15648" width="105" style="1" customWidth="1"/>
    <col min="15649" max="15649" width="10.42578125" style="1" customWidth="1"/>
    <col min="15650" max="15650" width="13.28515625" style="1" customWidth="1"/>
    <col min="15651" max="15651" width="11.28515625" style="1" customWidth="1"/>
    <col min="15652" max="15652" width="13.28515625" style="1" customWidth="1"/>
    <col min="15653" max="15858" width="11.42578125" style="1"/>
    <col min="15859" max="15859" width="1.42578125" style="1" customWidth="1"/>
    <col min="15860" max="15860" width="24.7109375" style="1" customWidth="1"/>
    <col min="15861" max="15861" width="14.28515625" style="1" customWidth="1"/>
    <col min="15862" max="15862" width="11.140625" style="1" customWidth="1"/>
    <col min="15863" max="15863" width="12.5703125" style="1" customWidth="1"/>
    <col min="15864" max="15864" width="17.7109375" style="1" customWidth="1"/>
    <col min="15865" max="15865" width="17.140625" style="1" customWidth="1"/>
    <col min="15866" max="15866" width="11.5703125" style="1" customWidth="1"/>
    <col min="15867" max="15867" width="22.5703125" style="1" customWidth="1"/>
    <col min="15868" max="15868" width="9.7109375" style="1" customWidth="1"/>
    <col min="15869" max="15869" width="21.7109375" style="1" customWidth="1"/>
    <col min="15870" max="15870" width="24.42578125" style="1" customWidth="1"/>
    <col min="15871" max="15871" width="20.5703125" style="1" customWidth="1"/>
    <col min="15872" max="15872" width="10.5703125" style="1" customWidth="1"/>
    <col min="15873" max="15873" width="6.28515625" style="1" customWidth="1"/>
    <col min="15874" max="15877" width="8.5703125" style="1" customWidth="1"/>
    <col min="15878" max="15878" width="9.85546875" style="1" customWidth="1"/>
    <col min="15879" max="15879" width="15.140625" style="1" customWidth="1"/>
    <col min="15880" max="15880" width="19.85546875" style="1" customWidth="1"/>
    <col min="15881" max="15881" width="11.85546875" style="1" customWidth="1"/>
    <col min="15882" max="15882" width="10.85546875" style="1" customWidth="1"/>
    <col min="15883" max="15883" width="8.5703125" style="1" customWidth="1"/>
    <col min="15884" max="15895" width="6.7109375" style="1" customWidth="1"/>
    <col min="15896" max="15896" width="9.42578125" style="1" customWidth="1"/>
    <col min="15897" max="15897" width="6.7109375" style="1" customWidth="1"/>
    <col min="15898" max="15898" width="14.140625" style="1" customWidth="1"/>
    <col min="15899" max="15899" width="10" style="1" customWidth="1"/>
    <col min="15900" max="15900" width="6.140625" style="1" customWidth="1"/>
    <col min="15901" max="15902" width="8.5703125" style="1" customWidth="1"/>
    <col min="15903" max="15903" width="9.140625" style="1" customWidth="1"/>
    <col min="15904" max="15904" width="105" style="1" customWidth="1"/>
    <col min="15905" max="15905" width="10.42578125" style="1" customWidth="1"/>
    <col min="15906" max="15906" width="13.28515625" style="1" customWidth="1"/>
    <col min="15907" max="15907" width="11.28515625" style="1" customWidth="1"/>
    <col min="15908" max="15908" width="13.28515625" style="1" customWidth="1"/>
    <col min="15909" max="16114" width="11.42578125" style="1"/>
    <col min="16115" max="16115" width="1.42578125" style="1" customWidth="1"/>
    <col min="16116" max="16116" width="24.7109375" style="1" customWidth="1"/>
    <col min="16117" max="16117" width="14.28515625" style="1" customWidth="1"/>
    <col min="16118" max="16118" width="11.140625" style="1" customWidth="1"/>
    <col min="16119" max="16119" width="12.5703125" style="1" customWidth="1"/>
    <col min="16120" max="16120" width="17.7109375" style="1" customWidth="1"/>
    <col min="16121" max="16121" width="17.140625" style="1" customWidth="1"/>
    <col min="16122" max="16122" width="11.5703125" style="1" customWidth="1"/>
    <col min="16123" max="16123" width="22.5703125" style="1" customWidth="1"/>
    <col min="16124" max="16124" width="9.7109375" style="1" customWidth="1"/>
    <col min="16125" max="16125" width="21.7109375" style="1" customWidth="1"/>
    <col min="16126" max="16126" width="24.42578125" style="1" customWidth="1"/>
    <col min="16127" max="16127" width="20.5703125" style="1" customWidth="1"/>
    <col min="16128" max="16128" width="10.5703125" style="1" customWidth="1"/>
    <col min="16129" max="16129" width="6.28515625" style="1" customWidth="1"/>
    <col min="16130" max="16133" width="8.5703125" style="1" customWidth="1"/>
    <col min="16134" max="16134" width="9.85546875" style="1" customWidth="1"/>
    <col min="16135" max="16135" width="15.140625" style="1" customWidth="1"/>
    <col min="16136" max="16136" width="19.85546875" style="1" customWidth="1"/>
    <col min="16137" max="16137" width="11.85546875" style="1" customWidth="1"/>
    <col min="16138" max="16138" width="10.85546875" style="1" customWidth="1"/>
    <col min="16139" max="16139" width="8.5703125" style="1" customWidth="1"/>
    <col min="16140" max="16151" width="6.7109375" style="1" customWidth="1"/>
    <col min="16152" max="16152" width="9.42578125" style="1" customWidth="1"/>
    <col min="16153" max="16153" width="6.7109375" style="1" customWidth="1"/>
    <col min="16154" max="16154" width="14.140625" style="1" customWidth="1"/>
    <col min="16155" max="16155" width="10" style="1" customWidth="1"/>
    <col min="16156" max="16156" width="6.140625" style="1" customWidth="1"/>
    <col min="16157" max="16158" width="8.5703125" style="1" customWidth="1"/>
    <col min="16159" max="16159" width="9.140625" style="1" customWidth="1"/>
    <col min="16160" max="16160" width="105" style="1" customWidth="1"/>
    <col min="16161" max="16161" width="10.42578125" style="1" customWidth="1"/>
    <col min="16162" max="16162" width="13.28515625" style="1" customWidth="1"/>
    <col min="16163" max="16163" width="11.28515625" style="1" customWidth="1"/>
    <col min="16164" max="16164" width="13.28515625" style="1" customWidth="1"/>
    <col min="16165" max="16384" width="11.42578125" style="1"/>
  </cols>
  <sheetData>
    <row r="1" spans="1:51" x14ac:dyDescent="0.25">
      <c r="C1" s="1"/>
      <c r="D1" s="2"/>
      <c r="E1" s="1"/>
      <c r="F1" s="3"/>
      <c r="J1" s="2"/>
      <c r="K1" s="3"/>
      <c r="P1" s="2"/>
      <c r="T1" s="4"/>
      <c r="V1" s="18"/>
      <c r="Z1" s="712" t="s">
        <v>98</v>
      </c>
      <c r="AA1" s="713"/>
      <c r="AB1" s="714"/>
      <c r="AC1" s="81"/>
      <c r="AD1" s="81"/>
      <c r="AE1" s="81"/>
      <c r="AF1" s="81"/>
      <c r="AG1" s="81"/>
      <c r="AH1" s="81"/>
      <c r="AI1" s="81"/>
      <c r="AJ1" s="81"/>
      <c r="AK1" s="81"/>
      <c r="AL1" s="81"/>
      <c r="AM1" s="82"/>
      <c r="AN1" s="10"/>
      <c r="AO1" s="10"/>
      <c r="AP1" s="10"/>
      <c r="AQ1" s="10"/>
      <c r="AR1" s="10"/>
      <c r="AS1" s="10"/>
      <c r="AT1" s="10"/>
      <c r="AU1" s="10"/>
      <c r="AV1" s="10"/>
      <c r="AW1" s="10"/>
    </row>
    <row r="2" spans="1:51" ht="12.75" thickBot="1" x14ac:dyDescent="0.3">
      <c r="C2" s="1"/>
      <c r="D2" s="2"/>
      <c r="E2" s="1"/>
      <c r="F2" s="3"/>
      <c r="J2" s="2"/>
      <c r="K2" s="3"/>
      <c r="P2" s="2"/>
      <c r="T2" s="4"/>
      <c r="V2" s="18"/>
      <c r="Z2" s="136" t="s">
        <v>99</v>
      </c>
      <c r="AA2" s="137" t="s">
        <v>100</v>
      </c>
      <c r="AB2" s="138" t="s">
        <v>101</v>
      </c>
      <c r="AC2" s="81"/>
      <c r="AD2" s="81"/>
      <c r="AE2" s="81"/>
      <c r="AF2" s="81"/>
      <c r="AG2" s="81"/>
      <c r="AH2" s="81"/>
      <c r="AI2" s="81"/>
      <c r="AJ2" s="81"/>
      <c r="AK2" s="129"/>
      <c r="AL2" s="129"/>
      <c r="AM2" s="129"/>
      <c r="AN2" s="10"/>
      <c r="AO2" s="10"/>
      <c r="AP2" s="10"/>
      <c r="AQ2" s="10"/>
      <c r="AR2" s="10"/>
      <c r="AS2" s="10"/>
      <c r="AT2" s="10"/>
      <c r="AU2" s="10"/>
      <c r="AV2" s="10"/>
      <c r="AW2" s="10"/>
    </row>
    <row r="3" spans="1:51" x14ac:dyDescent="0.25">
      <c r="C3" s="1"/>
      <c r="D3" s="2"/>
      <c r="E3" s="1"/>
      <c r="F3" s="3"/>
      <c r="J3" s="2"/>
      <c r="K3" s="3"/>
      <c r="P3" s="2"/>
      <c r="T3" s="4"/>
      <c r="V3" s="18"/>
      <c r="Z3" s="139">
        <v>0</v>
      </c>
      <c r="AA3" s="140">
        <v>0.65</v>
      </c>
      <c r="AB3" s="141" t="s">
        <v>102</v>
      </c>
      <c r="AC3" s="81"/>
      <c r="AD3" s="81"/>
      <c r="AE3" s="81"/>
      <c r="AF3" s="81"/>
      <c r="AG3" s="81"/>
      <c r="AH3" s="81"/>
      <c r="AI3" s="81"/>
      <c r="AJ3" s="81"/>
      <c r="AK3" s="129"/>
      <c r="AL3" s="129"/>
      <c r="AM3" s="129"/>
      <c r="AN3" s="10"/>
      <c r="AO3" s="10"/>
      <c r="AP3" s="10"/>
      <c r="AQ3" s="10"/>
      <c r="AR3" s="10"/>
      <c r="AS3" s="10"/>
      <c r="AT3" s="10"/>
      <c r="AU3" s="10"/>
      <c r="AV3" s="10"/>
      <c r="AW3" s="10"/>
    </row>
    <row r="4" spans="1:51" ht="24" x14ac:dyDescent="0.25">
      <c r="C4" s="1"/>
      <c r="D4" s="2"/>
      <c r="E4" s="1"/>
      <c r="F4" s="3"/>
      <c r="J4" s="2"/>
      <c r="K4" s="3"/>
      <c r="L4" s="715" t="s">
        <v>231</v>
      </c>
      <c r="M4" s="715"/>
      <c r="N4" s="715"/>
      <c r="O4" s="715"/>
      <c r="P4" s="715"/>
      <c r="Q4" s="715"/>
      <c r="R4" s="715"/>
      <c r="S4" s="715"/>
      <c r="T4" s="715"/>
      <c r="U4" s="715"/>
      <c r="V4" s="715"/>
      <c r="W4" s="715"/>
      <c r="X4" s="715"/>
      <c r="Y4" s="716"/>
      <c r="Z4" s="76">
        <v>0.65010000000000001</v>
      </c>
      <c r="AA4" s="45">
        <v>0.85</v>
      </c>
      <c r="AB4" s="77" t="s">
        <v>104</v>
      </c>
      <c r="AC4" s="81"/>
      <c r="AD4" s="81"/>
      <c r="AE4" s="81"/>
      <c r="AF4" s="81"/>
      <c r="AG4" s="81"/>
      <c r="AH4" s="81"/>
      <c r="AI4" s="81"/>
      <c r="AJ4" s="81"/>
      <c r="AK4" s="81"/>
      <c r="AL4" s="81"/>
      <c r="AM4" s="82"/>
      <c r="AN4" s="10"/>
      <c r="AO4" s="10"/>
      <c r="AP4" s="10"/>
      <c r="AQ4" s="10"/>
      <c r="AR4" s="10"/>
      <c r="AS4" s="10"/>
      <c r="AT4" s="10"/>
      <c r="AU4" s="10"/>
      <c r="AV4" s="10"/>
      <c r="AW4" s="10"/>
    </row>
    <row r="5" spans="1:51" ht="24" x14ac:dyDescent="0.25">
      <c r="A5" s="46"/>
      <c r="B5" s="46"/>
      <c r="C5" s="47" t="s">
        <v>103</v>
      </c>
      <c r="D5" s="33"/>
      <c r="E5" s="33"/>
      <c r="F5" s="33"/>
      <c r="G5" s="33"/>
      <c r="H5" s="33"/>
      <c r="I5" s="33"/>
      <c r="J5" s="33"/>
      <c r="K5" s="33"/>
      <c r="L5" s="33"/>
      <c r="M5" s="33"/>
      <c r="N5" s="33"/>
      <c r="O5" s="33"/>
      <c r="P5" s="33"/>
      <c r="Q5" s="33"/>
      <c r="R5" s="33"/>
      <c r="S5" s="33"/>
      <c r="T5" s="33"/>
      <c r="U5" s="48" t="s">
        <v>46</v>
      </c>
      <c r="V5" s="48" t="s">
        <v>46</v>
      </c>
      <c r="W5" s="33"/>
      <c r="X5" s="33"/>
      <c r="Y5" s="49"/>
      <c r="Z5" s="178">
        <v>0.85009999999999997</v>
      </c>
      <c r="AA5" s="179">
        <v>1</v>
      </c>
      <c r="AB5" s="180" t="s">
        <v>105</v>
      </c>
      <c r="AC5" s="83"/>
      <c r="AD5" s="83"/>
      <c r="AE5" s="83"/>
      <c r="AF5" s="83"/>
      <c r="AG5" s="83"/>
      <c r="AH5" s="83"/>
      <c r="AI5" s="83"/>
      <c r="AJ5" s="83"/>
      <c r="AK5" s="81"/>
      <c r="AL5" s="81"/>
      <c r="AM5" s="82"/>
      <c r="AN5" s="10"/>
      <c r="AO5" s="10"/>
      <c r="AP5" s="10"/>
      <c r="AQ5" s="10"/>
      <c r="AR5" s="10"/>
      <c r="AS5" s="10"/>
      <c r="AT5" s="10"/>
      <c r="AU5" s="10"/>
      <c r="AV5" s="10"/>
      <c r="AW5" s="10"/>
    </row>
    <row r="6" spans="1:51" x14ac:dyDescent="0.25">
      <c r="C6" s="1"/>
      <c r="D6" s="2"/>
      <c r="E6" s="1"/>
      <c r="F6" s="3"/>
      <c r="J6" s="2"/>
      <c r="K6" s="3"/>
      <c r="P6" s="2"/>
      <c r="T6" s="4"/>
      <c r="V6" s="18"/>
      <c r="Z6" s="3"/>
      <c r="AA6" s="81"/>
      <c r="AB6" s="81"/>
      <c r="AC6" s="81"/>
      <c r="AD6" s="81"/>
      <c r="AE6" s="81"/>
      <c r="AF6" s="81"/>
      <c r="AG6" s="81"/>
      <c r="AH6" s="81"/>
      <c r="AI6" s="81"/>
      <c r="AJ6" s="81"/>
      <c r="AK6" s="81"/>
      <c r="AL6" s="81"/>
      <c r="AM6" s="82"/>
      <c r="AN6" s="10"/>
      <c r="AO6" s="10"/>
      <c r="AP6" s="10"/>
      <c r="AQ6" s="10"/>
      <c r="AR6" s="10"/>
      <c r="AS6" s="10"/>
      <c r="AT6" s="10"/>
      <c r="AU6" s="10"/>
      <c r="AV6" s="10"/>
      <c r="AW6" s="10"/>
    </row>
    <row r="7" spans="1:51" ht="12" customHeight="1" x14ac:dyDescent="0.25">
      <c r="C7" s="717" t="s">
        <v>106</v>
      </c>
      <c r="D7" s="717"/>
      <c r="E7" s="717"/>
      <c r="F7" s="717"/>
      <c r="G7" s="717"/>
      <c r="H7" s="717"/>
      <c r="I7" s="717"/>
      <c r="J7" s="717"/>
      <c r="K7" s="717"/>
      <c r="L7" s="717"/>
      <c r="M7" s="717"/>
      <c r="N7" s="717"/>
      <c r="O7" s="717"/>
      <c r="P7" s="717"/>
      <c r="Q7" s="717"/>
      <c r="R7" s="717"/>
      <c r="S7" s="717"/>
      <c r="T7" s="717"/>
      <c r="U7" s="717"/>
      <c r="V7" s="717"/>
      <c r="W7" s="717"/>
      <c r="X7" s="717"/>
      <c r="Y7" s="717"/>
      <c r="Z7" s="717"/>
      <c r="AA7" s="717"/>
      <c r="AB7" s="717"/>
      <c r="AC7" s="717"/>
      <c r="AD7" s="717"/>
      <c r="AE7" s="717"/>
      <c r="AF7" s="717"/>
      <c r="AG7" s="717"/>
      <c r="AH7" s="717"/>
      <c r="AI7" s="717"/>
      <c r="AJ7" s="717"/>
      <c r="AK7" s="717"/>
      <c r="AL7" s="717"/>
      <c r="AM7" s="717"/>
      <c r="AN7" s="717"/>
      <c r="AO7" s="717"/>
      <c r="AP7" s="717"/>
      <c r="AQ7" s="717"/>
      <c r="AR7" s="717"/>
      <c r="AS7" s="717"/>
      <c r="AT7" s="717"/>
      <c r="AU7" s="717"/>
      <c r="AV7" s="717"/>
      <c r="AW7" s="717"/>
    </row>
    <row r="8" spans="1:51" ht="12" customHeight="1" thickBot="1" x14ac:dyDescent="0.3">
      <c r="C8" s="1"/>
      <c r="D8" s="2"/>
      <c r="E8" s="1"/>
      <c r="F8" s="3"/>
      <c r="J8" s="2"/>
      <c r="K8" s="3"/>
      <c r="P8" s="2"/>
      <c r="R8" s="8"/>
      <c r="S8" s="8"/>
      <c r="T8" s="8"/>
      <c r="V8" s="18"/>
      <c r="Z8" s="3"/>
      <c r="AA8" s="81"/>
      <c r="AB8" s="81"/>
      <c r="AC8" s="81"/>
      <c r="AD8" s="81"/>
      <c r="AE8" s="81"/>
      <c r="AF8" s="81"/>
      <c r="AG8" s="81"/>
      <c r="AH8" s="81"/>
      <c r="AI8" s="181" t="s">
        <v>227</v>
      </c>
      <c r="AJ8" s="181" t="s">
        <v>228</v>
      </c>
      <c r="AK8" s="181">
        <v>3</v>
      </c>
      <c r="AL8" s="81"/>
      <c r="AM8" s="82"/>
      <c r="AN8" s="10">
        <v>3</v>
      </c>
      <c r="AO8" s="10">
        <f>+AN8+1</f>
        <v>4</v>
      </c>
      <c r="AP8" s="10">
        <f t="shared" ref="AP8:AW8" si="0">+AO8+1</f>
        <v>5</v>
      </c>
      <c r="AQ8" s="10">
        <f t="shared" si="0"/>
        <v>6</v>
      </c>
      <c r="AR8" s="10">
        <f t="shared" si="0"/>
        <v>7</v>
      </c>
      <c r="AS8" s="10">
        <f t="shared" si="0"/>
        <v>8</v>
      </c>
      <c r="AT8" s="10">
        <f t="shared" si="0"/>
        <v>9</v>
      </c>
      <c r="AU8" s="10">
        <f t="shared" si="0"/>
        <v>10</v>
      </c>
      <c r="AV8" s="10">
        <f t="shared" si="0"/>
        <v>11</v>
      </c>
      <c r="AW8" s="10">
        <f t="shared" si="0"/>
        <v>12</v>
      </c>
    </row>
    <row r="9" spans="1:51" s="5" customFormat="1" ht="12" customHeight="1" x14ac:dyDescent="0.25">
      <c r="C9" s="723" t="s">
        <v>107</v>
      </c>
      <c r="D9" s="723" t="s">
        <v>108</v>
      </c>
      <c r="E9" s="723" t="s">
        <v>109</v>
      </c>
      <c r="F9" s="723" t="s">
        <v>110</v>
      </c>
      <c r="G9" s="725" t="s">
        <v>90</v>
      </c>
      <c r="H9" s="725" t="s">
        <v>0</v>
      </c>
      <c r="I9" s="729" t="s">
        <v>1</v>
      </c>
      <c r="J9" s="731" t="s">
        <v>2</v>
      </c>
      <c r="K9" s="671" t="s">
        <v>3</v>
      </c>
      <c r="L9" s="671" t="s">
        <v>4</v>
      </c>
      <c r="M9" s="671" t="s">
        <v>5</v>
      </c>
      <c r="N9" s="671" t="s">
        <v>6</v>
      </c>
      <c r="O9" s="671" t="s">
        <v>7</v>
      </c>
      <c r="P9" s="671"/>
      <c r="Q9" s="718" t="s">
        <v>8</v>
      </c>
      <c r="R9" s="718" t="s">
        <v>9</v>
      </c>
      <c r="S9" s="718" t="s">
        <v>10</v>
      </c>
      <c r="T9" s="718" t="s">
        <v>11</v>
      </c>
      <c r="U9" s="727" t="s">
        <v>12</v>
      </c>
      <c r="V9" s="718" t="s">
        <v>13</v>
      </c>
      <c r="W9" s="718" t="s">
        <v>14</v>
      </c>
      <c r="X9" s="718" t="s">
        <v>15</v>
      </c>
      <c r="Y9" s="720" t="s">
        <v>16</v>
      </c>
      <c r="Z9" s="720"/>
      <c r="AA9" s="720" t="s">
        <v>261</v>
      </c>
      <c r="AB9" s="720"/>
      <c r="AC9" s="720"/>
      <c r="AD9" s="720"/>
      <c r="AE9" s="720"/>
      <c r="AF9" s="720"/>
      <c r="AG9" s="720"/>
      <c r="AH9" s="720"/>
      <c r="AI9" s="720"/>
      <c r="AJ9" s="720"/>
      <c r="AK9" s="720"/>
      <c r="AL9" s="720"/>
      <c r="AM9" s="182"/>
      <c r="AN9" s="720" t="s">
        <v>262</v>
      </c>
      <c r="AO9" s="720"/>
      <c r="AP9" s="720"/>
      <c r="AQ9" s="720"/>
      <c r="AR9" s="720"/>
      <c r="AS9" s="720"/>
      <c r="AT9" s="720"/>
      <c r="AU9" s="720"/>
      <c r="AV9" s="720"/>
      <c r="AW9" s="722"/>
      <c r="AX9" s="176"/>
    </row>
    <row r="10" spans="1:51" s="33" customFormat="1" ht="24.75" thickBot="1" x14ac:dyDescent="0.3">
      <c r="C10" s="724"/>
      <c r="D10" s="724"/>
      <c r="E10" s="724"/>
      <c r="F10" s="724"/>
      <c r="G10" s="726"/>
      <c r="H10" s="726"/>
      <c r="I10" s="730"/>
      <c r="J10" s="732"/>
      <c r="K10" s="672"/>
      <c r="L10" s="672"/>
      <c r="M10" s="672"/>
      <c r="N10" s="672"/>
      <c r="O10" s="177" t="s">
        <v>18</v>
      </c>
      <c r="P10" s="177" t="s">
        <v>19</v>
      </c>
      <c r="Q10" s="719"/>
      <c r="R10" s="719"/>
      <c r="S10" s="719"/>
      <c r="T10" s="719"/>
      <c r="U10" s="728"/>
      <c r="V10" s="719"/>
      <c r="W10" s="719"/>
      <c r="X10" s="719"/>
      <c r="Y10" s="721"/>
      <c r="Z10" s="721"/>
      <c r="AA10" s="143" t="s">
        <v>20</v>
      </c>
      <c r="AB10" s="143" t="s">
        <v>21</v>
      </c>
      <c r="AC10" s="143" t="s">
        <v>22</v>
      </c>
      <c r="AD10" s="134" t="s">
        <v>23</v>
      </c>
      <c r="AE10" s="134" t="s">
        <v>24</v>
      </c>
      <c r="AF10" s="134" t="s">
        <v>25</v>
      </c>
      <c r="AG10" s="134" t="s">
        <v>26</v>
      </c>
      <c r="AH10" s="134" t="s">
        <v>27</v>
      </c>
      <c r="AI10" s="134" t="s">
        <v>28</v>
      </c>
      <c r="AJ10" s="134" t="s">
        <v>29</v>
      </c>
      <c r="AK10" s="134" t="s">
        <v>30</v>
      </c>
      <c r="AL10" s="134" t="s">
        <v>31</v>
      </c>
      <c r="AM10" s="183" t="s">
        <v>17</v>
      </c>
      <c r="AN10" s="143" t="s">
        <v>187</v>
      </c>
      <c r="AO10" s="143" t="s">
        <v>23</v>
      </c>
      <c r="AP10" s="143" t="s">
        <v>188</v>
      </c>
      <c r="AQ10" s="143" t="s">
        <v>189</v>
      </c>
      <c r="AR10" s="143" t="s">
        <v>190</v>
      </c>
      <c r="AS10" s="143" t="s">
        <v>191</v>
      </c>
      <c r="AT10" s="143" t="s">
        <v>192</v>
      </c>
      <c r="AU10" s="143" t="s">
        <v>193</v>
      </c>
      <c r="AV10" s="143" t="s">
        <v>194</v>
      </c>
      <c r="AW10" s="135" t="s">
        <v>195</v>
      </c>
    </row>
    <row r="11" spans="1:51" s="33" customFormat="1" x14ac:dyDescent="0.25">
      <c r="C11" s="108"/>
      <c r="D11" s="108"/>
      <c r="E11" s="108"/>
      <c r="F11" s="162"/>
      <c r="G11" s="155"/>
      <c r="H11" s="155"/>
      <c r="I11" s="155"/>
      <c r="J11" s="155"/>
      <c r="K11" s="162"/>
      <c r="L11" s="162"/>
      <c r="M11" s="130"/>
      <c r="N11" s="108"/>
      <c r="O11" s="108"/>
      <c r="P11" s="108"/>
      <c r="Q11" s="175"/>
      <c r="R11" s="175"/>
      <c r="S11" s="175"/>
      <c r="T11" s="175"/>
      <c r="U11" s="131"/>
      <c r="V11" s="175"/>
      <c r="W11" s="175"/>
      <c r="X11" s="175"/>
      <c r="Y11" s="132"/>
      <c r="Z11" s="174"/>
      <c r="AA11" s="184"/>
      <c r="AB11" s="184"/>
      <c r="AC11" s="184"/>
      <c r="AD11" s="184"/>
      <c r="AE11" s="184"/>
      <c r="AF11" s="184"/>
      <c r="AG11" s="184"/>
      <c r="AH11" s="184"/>
      <c r="AI11" s="184"/>
      <c r="AJ11" s="184"/>
      <c r="AK11" s="184"/>
      <c r="AL11" s="184"/>
      <c r="AM11" s="133"/>
      <c r="AN11" s="132"/>
      <c r="AO11" s="132"/>
      <c r="AP11" s="132"/>
      <c r="AQ11" s="132"/>
      <c r="AR11" s="132"/>
      <c r="AS11" s="132"/>
      <c r="AT11" s="132"/>
      <c r="AU11" s="132"/>
      <c r="AV11" s="132"/>
      <c r="AW11" s="132"/>
    </row>
    <row r="12" spans="1:51" s="33" customFormat="1" ht="12" customHeight="1" x14ac:dyDescent="0.25">
      <c r="C12" s="707" t="s">
        <v>111</v>
      </c>
      <c r="D12" s="685" t="s">
        <v>112</v>
      </c>
      <c r="E12" s="682">
        <v>0.7</v>
      </c>
      <c r="F12" s="710" t="s">
        <v>113</v>
      </c>
      <c r="G12" s="710" t="s">
        <v>32</v>
      </c>
      <c r="H12" s="710" t="s">
        <v>33</v>
      </c>
      <c r="I12" s="711">
        <v>0.2</v>
      </c>
      <c r="J12" s="692" t="s">
        <v>34</v>
      </c>
      <c r="K12" s="699">
        <v>0.5</v>
      </c>
      <c r="L12" s="700" t="s">
        <v>35</v>
      </c>
      <c r="M12" s="693" t="s">
        <v>36</v>
      </c>
      <c r="N12" s="685" t="s">
        <v>37</v>
      </c>
      <c r="O12" s="685" t="s">
        <v>38</v>
      </c>
      <c r="P12" s="685">
        <f>+SUM(P101:P107)</f>
        <v>7667</v>
      </c>
      <c r="Q12" s="682">
        <v>1</v>
      </c>
      <c r="R12" s="696">
        <v>1</v>
      </c>
      <c r="S12" s="696">
        <v>1</v>
      </c>
      <c r="T12" s="696">
        <v>1</v>
      </c>
      <c r="U12" s="682">
        <v>1</v>
      </c>
      <c r="V12" s="685" t="s">
        <v>215</v>
      </c>
      <c r="W12" s="685" t="s">
        <v>214</v>
      </c>
      <c r="X12" s="685" t="s">
        <v>39</v>
      </c>
      <c r="Y12" s="673" t="s">
        <v>40</v>
      </c>
      <c r="Z12" s="7" t="s">
        <v>41</v>
      </c>
      <c r="AA12" s="34"/>
      <c r="AB12" s="34">
        <v>1</v>
      </c>
      <c r="AC12" s="34">
        <v>1</v>
      </c>
      <c r="AD12" s="34">
        <v>1</v>
      </c>
      <c r="AE12" s="34"/>
      <c r="AF12" s="34"/>
      <c r="AG12" s="34"/>
      <c r="AH12" s="34">
        <v>1</v>
      </c>
      <c r="AI12" s="34"/>
      <c r="AJ12" s="34"/>
      <c r="AK12" s="34">
        <v>1</v>
      </c>
      <c r="AL12" s="34"/>
      <c r="AM12" s="689">
        <f>SUM(AA12:AL12)</f>
        <v>5</v>
      </c>
      <c r="AN12" s="34">
        <f>IF(AN$8&lt;=$AJ$8,IF(SUM($Z12:AC12)=0,"",SUM($Z12:AC12)),"")</f>
        <v>2</v>
      </c>
      <c r="AO12" s="34">
        <f>IF(AO$8&lt;=$AJ$8,IF(SUM($Z12:AD12)=0,"",SUM($Z12:AD12)),"")</f>
        <v>3</v>
      </c>
      <c r="AP12" s="34">
        <f>IF(AP$8&lt;=$AJ$8,IF(SUM($Z12:AE12)=0,"",SUM($Z12:AE12)),"")</f>
        <v>3</v>
      </c>
      <c r="AQ12" s="34">
        <f>IF(AQ$8&lt;=$AJ$8,IF(SUM($Z12:AF12)=0,"",SUM($Z12:AF12)),"")</f>
        <v>3</v>
      </c>
      <c r="AR12" s="34">
        <f>IF(AR$8&lt;=$AJ$8,IF(SUM($Z12:AG12)=0,"",SUM($Z12:AG12)),"")</f>
        <v>3</v>
      </c>
      <c r="AS12" s="34">
        <f>IF(AS$8&lt;=$AJ$8,IF(SUM($Z12:AH12)=0,"",SUM($Z12:AH12)),"")</f>
        <v>4</v>
      </c>
      <c r="AT12" s="34">
        <f>IF(AT$8&lt;=$AJ$8,IF(SUM($Z12:AI12)=0,"",SUM($Z12:AI12)),"")</f>
        <v>4</v>
      </c>
      <c r="AU12" s="34">
        <f>IF(AU$8&lt;=$AJ$8,IF(SUM($Z12:AJ12)=0,"",SUM($Z12:AJ12)),"")</f>
        <v>4</v>
      </c>
      <c r="AV12" s="34">
        <f>IF(AV$8&lt;=$AJ$8,IF(SUM($Z12:AK12)=0,"",SUM($Z12:AK12)),"")</f>
        <v>5</v>
      </c>
      <c r="AW12" s="34">
        <f>IF(AW$8&lt;=$AJ$8,IF(SUM($Z12:AL12)=0,"",SUM($Z12:AL12)),"")</f>
        <v>5</v>
      </c>
    </row>
    <row r="13" spans="1:51" s="33" customFormat="1" ht="24" x14ac:dyDescent="0.25">
      <c r="C13" s="708"/>
      <c r="D13" s="686"/>
      <c r="E13" s="683"/>
      <c r="F13" s="710"/>
      <c r="G13" s="710"/>
      <c r="H13" s="710"/>
      <c r="I13" s="711"/>
      <c r="J13" s="692"/>
      <c r="K13" s="699"/>
      <c r="L13" s="700"/>
      <c r="M13" s="694"/>
      <c r="N13" s="686"/>
      <c r="O13" s="686"/>
      <c r="P13" s="686"/>
      <c r="Q13" s="683"/>
      <c r="R13" s="697"/>
      <c r="S13" s="697"/>
      <c r="T13" s="697"/>
      <c r="U13" s="683"/>
      <c r="V13" s="686"/>
      <c r="W13" s="686"/>
      <c r="X13" s="686"/>
      <c r="Y13" s="674"/>
      <c r="Z13" s="7" t="s">
        <v>42</v>
      </c>
      <c r="AA13" s="34"/>
      <c r="AB13" s="34"/>
      <c r="AC13" s="34"/>
      <c r="AD13" s="84"/>
      <c r="AE13" s="84"/>
      <c r="AF13" s="84"/>
      <c r="AG13" s="84"/>
      <c r="AH13" s="84"/>
      <c r="AI13" s="84"/>
      <c r="AJ13" s="84"/>
      <c r="AK13" s="84"/>
      <c r="AL13" s="104"/>
      <c r="AM13" s="690"/>
      <c r="AN13" s="34">
        <f>IF(AN$8&lt;=$AJ$8,SUM($Z13:AC13),"")</f>
        <v>0</v>
      </c>
      <c r="AO13" s="34">
        <f>IF(AO$8&lt;=$AJ$8,SUM($Z13:AD13),"")</f>
        <v>0</v>
      </c>
      <c r="AP13" s="34">
        <f>IF(AP$8&lt;=$AJ$8,SUM($Z13:AE13),"")</f>
        <v>0</v>
      </c>
      <c r="AQ13" s="34">
        <f>IF(AQ$8&lt;=$AJ$8,SUM($Z13:AF13),"")</f>
        <v>0</v>
      </c>
      <c r="AR13" s="34">
        <f>IF(AR$8&lt;=$AJ$8,SUM($Z13:AG13),"")</f>
        <v>0</v>
      </c>
      <c r="AS13" s="34">
        <f>IF(AS$8&lt;=$AJ$8,SUM($Z13:AH13),"")</f>
        <v>0</v>
      </c>
      <c r="AT13" s="34">
        <f>IF(AT$8&lt;=$AJ$8,SUM($Z13:AI13),"")</f>
        <v>0</v>
      </c>
      <c r="AU13" s="34">
        <f>IF(AU$8&lt;=$AJ$8,SUM($Z13:AJ13),"")</f>
        <v>0</v>
      </c>
      <c r="AV13" s="34">
        <f>IF(AV$8&lt;=$AJ$8,SUM($Z13:AK13),"")</f>
        <v>0</v>
      </c>
      <c r="AW13" s="34">
        <f>IF(AW$8&lt;=$AJ$8,SUM($Z13:AL13),"")</f>
        <v>0</v>
      </c>
    </row>
    <row r="14" spans="1:51" s="33" customFormat="1" ht="18" customHeight="1" x14ac:dyDescent="0.25">
      <c r="C14" s="708"/>
      <c r="D14" s="686"/>
      <c r="E14" s="683"/>
      <c r="F14" s="710"/>
      <c r="G14" s="710"/>
      <c r="H14" s="710"/>
      <c r="I14" s="711"/>
      <c r="J14" s="692"/>
      <c r="K14" s="699"/>
      <c r="L14" s="700"/>
      <c r="M14" s="694"/>
      <c r="N14" s="686"/>
      <c r="O14" s="686"/>
      <c r="P14" s="686"/>
      <c r="Q14" s="683"/>
      <c r="R14" s="697"/>
      <c r="S14" s="697"/>
      <c r="T14" s="697"/>
      <c r="U14" s="683"/>
      <c r="V14" s="686"/>
      <c r="W14" s="686"/>
      <c r="X14" s="686"/>
      <c r="Y14" s="675"/>
      <c r="Z14" s="7" t="s">
        <v>43</v>
      </c>
      <c r="AA14" s="105" t="str">
        <f t="shared" ref="AA14" si="1">IF(AA12=0,"",AA13/AA12)</f>
        <v/>
      </c>
      <c r="AB14" s="105"/>
      <c r="AC14" s="105"/>
      <c r="AD14" s="105"/>
      <c r="AE14" s="105"/>
      <c r="AF14" s="105"/>
      <c r="AG14" s="105"/>
      <c r="AH14" s="105"/>
      <c r="AI14" s="105"/>
      <c r="AJ14" s="105"/>
      <c r="AK14" s="105"/>
      <c r="AL14" s="105"/>
      <c r="AM14" s="691"/>
      <c r="AN14" s="109">
        <f>IF(AN$8&lt;=$AJ$8,IF(OR(AN12="",AN13=""),"",AN13/AN12),"")</f>
        <v>0</v>
      </c>
      <c r="AO14" s="109">
        <f t="shared" ref="AO14:AW14" si="2">IF(AO$8&lt;=$AJ$8,IF(OR(AO12="",AO13=""),"",AO13/AO12),"")</f>
        <v>0</v>
      </c>
      <c r="AP14" s="109">
        <f t="shared" si="2"/>
        <v>0</v>
      </c>
      <c r="AQ14" s="109">
        <f t="shared" si="2"/>
        <v>0</v>
      </c>
      <c r="AR14" s="109">
        <f t="shared" si="2"/>
        <v>0</v>
      </c>
      <c r="AS14" s="109">
        <f t="shared" si="2"/>
        <v>0</v>
      </c>
      <c r="AT14" s="109">
        <f t="shared" si="2"/>
        <v>0</v>
      </c>
      <c r="AU14" s="109">
        <f t="shared" si="2"/>
        <v>0</v>
      </c>
      <c r="AV14" s="109">
        <f t="shared" si="2"/>
        <v>0</v>
      </c>
      <c r="AW14" s="109">
        <f t="shared" si="2"/>
        <v>0</v>
      </c>
      <c r="AY14" s="33" t="str">
        <f>+IF(AN8=$AJ$8,"","")</f>
        <v/>
      </c>
    </row>
    <row r="15" spans="1:51" s="33" customFormat="1" ht="23.25" customHeight="1" x14ac:dyDescent="0.25">
      <c r="C15" s="708"/>
      <c r="D15" s="686"/>
      <c r="E15" s="683"/>
      <c r="F15" s="710"/>
      <c r="G15" s="710"/>
      <c r="H15" s="710"/>
      <c r="I15" s="711"/>
      <c r="J15" s="692"/>
      <c r="K15" s="699"/>
      <c r="L15" s="700"/>
      <c r="M15" s="694"/>
      <c r="N15" s="686"/>
      <c r="O15" s="686"/>
      <c r="P15" s="686"/>
      <c r="Q15" s="683"/>
      <c r="R15" s="697"/>
      <c r="S15" s="697"/>
      <c r="T15" s="697"/>
      <c r="U15" s="683"/>
      <c r="V15" s="686"/>
      <c r="W15" s="686"/>
      <c r="X15" s="686"/>
      <c r="Y15" s="673" t="s">
        <v>44</v>
      </c>
      <c r="Z15" s="7" t="s">
        <v>41</v>
      </c>
      <c r="AA15" s="84"/>
      <c r="AB15" s="84"/>
      <c r="AC15" s="84">
        <v>1</v>
      </c>
      <c r="AD15" s="84"/>
      <c r="AE15" s="84"/>
      <c r="AF15" s="84">
        <v>2</v>
      </c>
      <c r="AG15" s="84"/>
      <c r="AH15" s="84"/>
      <c r="AI15" s="84">
        <v>2</v>
      </c>
      <c r="AJ15" s="84"/>
      <c r="AK15" s="84"/>
      <c r="AL15" s="84">
        <v>1</v>
      </c>
      <c r="AM15" s="689">
        <f>SUM(AA15:AL15)</f>
        <v>6</v>
      </c>
      <c r="AN15" s="34">
        <f>IF(AN$8&lt;=$AJ$8,IF(SUM($Z15:AC15)=0,"",SUM($Z15:AC15)),"")</f>
        <v>1</v>
      </c>
      <c r="AO15" s="34">
        <f>IF(AO$8&lt;=$AJ$8,IF(SUM($Z15:AD15)=0,"",SUM($Z15:AD15)),"")</f>
        <v>1</v>
      </c>
      <c r="AP15" s="34">
        <f>IF(AP$8&lt;=$AJ$8,IF(SUM($Z15:AE15)=0,"",SUM($Z15:AE15)),"")</f>
        <v>1</v>
      </c>
      <c r="AQ15" s="34">
        <f>IF(AQ$8&lt;=$AJ$8,IF(SUM($Z15:AF15)=0,"",SUM($Z15:AF15)),"")</f>
        <v>3</v>
      </c>
      <c r="AR15" s="34">
        <f>IF(AR$8&lt;=$AJ$8,IF(SUM($Z15:AG15)=0,"",SUM($Z15:AG15)),"")</f>
        <v>3</v>
      </c>
      <c r="AS15" s="34">
        <f>IF(AS$8&lt;=$AJ$8,IF(SUM($Z15:AH15)=0,"",SUM($Z15:AH15)),"")</f>
        <v>3</v>
      </c>
      <c r="AT15" s="34">
        <f>IF(AT$8&lt;=$AJ$8,IF(SUM($Z15:AI15)=0,"",SUM($Z15:AI15)),"")</f>
        <v>5</v>
      </c>
      <c r="AU15" s="34">
        <f>IF(AU$8&lt;=$AJ$8,IF(SUM($Z15:AJ15)=0,"",SUM($Z15:AJ15)),"")</f>
        <v>5</v>
      </c>
      <c r="AV15" s="34">
        <f>IF(AV$8&lt;=$AJ$8,IF(SUM($Z15:AK15)=0,"",SUM($Z15:AK15)),"")</f>
        <v>5</v>
      </c>
      <c r="AW15" s="34">
        <f>IF(AW$8&lt;=$AJ$8,IF(SUM($Z15:AL15)=0,"",SUM($Z15:AL15)),"")</f>
        <v>6</v>
      </c>
    </row>
    <row r="16" spans="1:51" s="33" customFormat="1" ht="24" x14ac:dyDescent="0.25">
      <c r="C16" s="708"/>
      <c r="D16" s="686"/>
      <c r="E16" s="683"/>
      <c r="F16" s="710"/>
      <c r="G16" s="710"/>
      <c r="H16" s="710"/>
      <c r="I16" s="711"/>
      <c r="J16" s="692"/>
      <c r="K16" s="699"/>
      <c r="L16" s="700"/>
      <c r="M16" s="694"/>
      <c r="N16" s="686"/>
      <c r="O16" s="686"/>
      <c r="P16" s="686"/>
      <c r="Q16" s="683"/>
      <c r="R16" s="697"/>
      <c r="S16" s="697"/>
      <c r="T16" s="697"/>
      <c r="U16" s="683"/>
      <c r="V16" s="686"/>
      <c r="W16" s="686"/>
      <c r="X16" s="686"/>
      <c r="Y16" s="674"/>
      <c r="Z16" s="7" t="s">
        <v>42</v>
      </c>
      <c r="AA16" s="84"/>
      <c r="AB16" s="84"/>
      <c r="AC16" s="84"/>
      <c r="AD16" s="84"/>
      <c r="AE16" s="84"/>
      <c r="AF16" s="84"/>
      <c r="AG16" s="84"/>
      <c r="AH16" s="84"/>
      <c r="AI16" s="84"/>
      <c r="AJ16" s="84"/>
      <c r="AK16" s="84"/>
      <c r="AL16" s="104"/>
      <c r="AM16" s="690"/>
      <c r="AN16" s="34">
        <f>IF(AN$8&lt;=$AJ$8,SUM($Z16:AC16),"")</f>
        <v>0</v>
      </c>
      <c r="AO16" s="34">
        <f>IF(AO$8&lt;=$AJ$8,SUM($Z16:AD16),"")</f>
        <v>0</v>
      </c>
      <c r="AP16" s="34">
        <f>IF(AP$8&lt;=$AJ$8,SUM($Z16:AE16),"")</f>
        <v>0</v>
      </c>
      <c r="AQ16" s="34">
        <f>IF(AQ$8&lt;=$AJ$8,SUM($Z16:AF16),"")</f>
        <v>0</v>
      </c>
      <c r="AR16" s="34">
        <f>IF(AR$8&lt;=$AJ$8,SUM($Z16:AG16),"")</f>
        <v>0</v>
      </c>
      <c r="AS16" s="34">
        <f>IF(AS$8&lt;=$AJ$8,SUM($Z16:AH16),"")</f>
        <v>0</v>
      </c>
      <c r="AT16" s="34">
        <f>IF(AT$8&lt;=$AJ$8,SUM($Z16:AI16),"")</f>
        <v>0</v>
      </c>
      <c r="AU16" s="34">
        <f>IF(AU$8&lt;=$AJ$8,SUM($Z16:AJ16),"")</f>
        <v>0</v>
      </c>
      <c r="AV16" s="34">
        <f>IF(AV$8&lt;=$AJ$8,SUM($Z16:AK16),"")</f>
        <v>0</v>
      </c>
      <c r="AW16" s="34">
        <f>IF(AW$8&lt;=$AJ$8,SUM($Z16:AL16),"")</f>
        <v>0</v>
      </c>
    </row>
    <row r="17" spans="3:49" s="33" customFormat="1" ht="24" x14ac:dyDescent="0.25">
      <c r="C17" s="708"/>
      <c r="D17" s="686"/>
      <c r="E17" s="683"/>
      <c r="F17" s="710"/>
      <c r="G17" s="710"/>
      <c r="H17" s="710"/>
      <c r="I17" s="711"/>
      <c r="J17" s="692"/>
      <c r="K17" s="699"/>
      <c r="L17" s="700"/>
      <c r="M17" s="694"/>
      <c r="N17" s="686"/>
      <c r="O17" s="686"/>
      <c r="P17" s="686"/>
      <c r="Q17" s="683"/>
      <c r="R17" s="697"/>
      <c r="S17" s="697"/>
      <c r="T17" s="697"/>
      <c r="U17" s="683"/>
      <c r="V17" s="686"/>
      <c r="W17" s="686"/>
      <c r="X17" s="686"/>
      <c r="Y17" s="675"/>
      <c r="Z17" s="7" t="s">
        <v>43</v>
      </c>
      <c r="AA17" s="105"/>
      <c r="AB17" s="105"/>
      <c r="AC17" s="105"/>
      <c r="AD17" s="105"/>
      <c r="AE17" s="105"/>
      <c r="AF17" s="105"/>
      <c r="AG17" s="105"/>
      <c r="AH17" s="105"/>
      <c r="AI17" s="105"/>
      <c r="AJ17" s="105"/>
      <c r="AK17" s="105"/>
      <c r="AL17" s="105"/>
      <c r="AM17" s="691"/>
      <c r="AN17" s="109">
        <f t="shared" ref="AN17:AW17" si="3">IF(AN$8&lt;=$AJ$8,IF(OR(AN15="",AN16=""),"",AN16/AN15),"")</f>
        <v>0</v>
      </c>
      <c r="AO17" s="109">
        <f t="shared" si="3"/>
        <v>0</v>
      </c>
      <c r="AP17" s="109">
        <f t="shared" si="3"/>
        <v>0</v>
      </c>
      <c r="AQ17" s="109">
        <f t="shared" si="3"/>
        <v>0</v>
      </c>
      <c r="AR17" s="109">
        <f t="shared" si="3"/>
        <v>0</v>
      </c>
      <c r="AS17" s="109">
        <f t="shared" si="3"/>
        <v>0</v>
      </c>
      <c r="AT17" s="109">
        <f t="shared" si="3"/>
        <v>0</v>
      </c>
      <c r="AU17" s="109">
        <f t="shared" si="3"/>
        <v>0</v>
      </c>
      <c r="AV17" s="109">
        <f t="shared" si="3"/>
        <v>0</v>
      </c>
      <c r="AW17" s="109">
        <f t="shared" si="3"/>
        <v>0</v>
      </c>
    </row>
    <row r="18" spans="3:49" s="33" customFormat="1" ht="24" x14ac:dyDescent="0.25">
      <c r="C18" s="708"/>
      <c r="D18" s="686"/>
      <c r="E18" s="683"/>
      <c r="F18" s="710"/>
      <c r="G18" s="710"/>
      <c r="H18" s="710"/>
      <c r="I18" s="711"/>
      <c r="J18" s="692"/>
      <c r="K18" s="699"/>
      <c r="L18" s="700"/>
      <c r="M18" s="694"/>
      <c r="N18" s="686"/>
      <c r="O18" s="686"/>
      <c r="P18" s="686"/>
      <c r="Q18" s="683"/>
      <c r="R18" s="697"/>
      <c r="S18" s="697"/>
      <c r="T18" s="697"/>
      <c r="U18" s="683"/>
      <c r="V18" s="686"/>
      <c r="W18" s="686"/>
      <c r="X18" s="686"/>
      <c r="Y18" s="673" t="s">
        <v>45</v>
      </c>
      <c r="Z18" s="7" t="s">
        <v>41</v>
      </c>
      <c r="AA18" s="84"/>
      <c r="AB18" s="84"/>
      <c r="AC18" s="84">
        <v>3</v>
      </c>
      <c r="AD18" s="84"/>
      <c r="AE18" s="84"/>
      <c r="AF18" s="84">
        <v>3</v>
      </c>
      <c r="AG18" s="84"/>
      <c r="AH18" s="84"/>
      <c r="AI18" s="84">
        <v>3</v>
      </c>
      <c r="AJ18" s="84"/>
      <c r="AK18" s="84"/>
      <c r="AL18" s="84">
        <v>1</v>
      </c>
      <c r="AM18" s="689">
        <f>SUM(AA18:AL18)</f>
        <v>10</v>
      </c>
      <c r="AN18" s="34">
        <f>IF(AN$8&lt;=$AJ$8,IF(SUM($Z18:AC18)=0,"",SUM($Z18:AC18)),"")</f>
        <v>3</v>
      </c>
      <c r="AO18" s="34">
        <f>IF(AO$8&lt;=$AJ$8,IF(SUM($Z18:AD18)=0,"",SUM($Z18:AD18)),"")</f>
        <v>3</v>
      </c>
      <c r="AP18" s="34">
        <f>IF(AP$8&lt;=$AJ$8,IF(SUM($Z18:AE18)=0,"",SUM($Z18:AE18)),"")</f>
        <v>3</v>
      </c>
      <c r="AQ18" s="34">
        <f>IF(AQ$8&lt;=$AJ$8,IF(SUM($Z18:AF18)=0,"",SUM($Z18:AF18)),"")</f>
        <v>6</v>
      </c>
      <c r="AR18" s="34">
        <f>IF(AR$8&lt;=$AJ$8,IF(SUM($Z18:AG18)=0,"",SUM($Z18:AG18)),"")</f>
        <v>6</v>
      </c>
      <c r="AS18" s="34">
        <f>IF(AS$8&lt;=$AJ$8,IF(SUM($Z18:AH18)=0,"",SUM($Z18:AH18)),"")</f>
        <v>6</v>
      </c>
      <c r="AT18" s="34">
        <f>IF(AT$8&lt;=$AJ$8,IF(SUM($Z18:AI18)=0,"",SUM($Z18:AI18)),"")</f>
        <v>9</v>
      </c>
      <c r="AU18" s="34">
        <f>IF(AU$8&lt;=$AJ$8,IF(SUM($Z18:AJ18)=0,"",SUM($Z18:AJ18)),"")</f>
        <v>9</v>
      </c>
      <c r="AV18" s="34">
        <f>IF(AV$8&lt;=$AJ$8,IF(SUM($Z18:AK18)=0,"",SUM($Z18:AK18)),"")</f>
        <v>9</v>
      </c>
      <c r="AW18" s="34">
        <f>IF(AW$8&lt;=$AJ$8,IF(SUM($Z18:AL18)=0,"",SUM($Z18:AL18)),"")</f>
        <v>10</v>
      </c>
    </row>
    <row r="19" spans="3:49" s="33" customFormat="1" ht="24" x14ac:dyDescent="0.25">
      <c r="C19" s="708"/>
      <c r="D19" s="686"/>
      <c r="E19" s="683"/>
      <c r="F19" s="710"/>
      <c r="G19" s="710"/>
      <c r="H19" s="710"/>
      <c r="I19" s="711"/>
      <c r="J19" s="692"/>
      <c r="K19" s="699"/>
      <c r="L19" s="700"/>
      <c r="M19" s="694"/>
      <c r="N19" s="686"/>
      <c r="O19" s="686"/>
      <c r="P19" s="686"/>
      <c r="Q19" s="683"/>
      <c r="R19" s="697"/>
      <c r="S19" s="697"/>
      <c r="T19" s="697"/>
      <c r="U19" s="683"/>
      <c r="V19" s="686"/>
      <c r="W19" s="686"/>
      <c r="X19" s="686"/>
      <c r="Y19" s="674"/>
      <c r="Z19" s="7" t="s">
        <v>42</v>
      </c>
      <c r="AA19" s="84"/>
      <c r="AB19" s="84"/>
      <c r="AC19" s="84"/>
      <c r="AD19" s="84"/>
      <c r="AE19" s="84"/>
      <c r="AF19" s="84"/>
      <c r="AG19" s="84"/>
      <c r="AH19" s="84"/>
      <c r="AI19" s="84"/>
      <c r="AJ19" s="84"/>
      <c r="AK19" s="84"/>
      <c r="AL19" s="104"/>
      <c r="AM19" s="690"/>
      <c r="AN19" s="34">
        <f>IF(AN$8&lt;=$AJ$8,SUM($Z19:AC19),"")</f>
        <v>0</v>
      </c>
      <c r="AO19" s="34">
        <f>IF(AO$8&lt;=$AJ$8,SUM($Z19:AD19),"")</f>
        <v>0</v>
      </c>
      <c r="AP19" s="34">
        <f>IF(AP$8&lt;=$AJ$8,SUM($Z19:AE19),"")</f>
        <v>0</v>
      </c>
      <c r="AQ19" s="34">
        <f>IF(AQ$8&lt;=$AJ$8,SUM($Z19:AF19),"")</f>
        <v>0</v>
      </c>
      <c r="AR19" s="34">
        <f>IF(AR$8&lt;=$AJ$8,SUM($Z19:AG19),"")</f>
        <v>0</v>
      </c>
      <c r="AS19" s="34">
        <f>IF(AS$8&lt;=$AJ$8,SUM($Z19:AH19),"")</f>
        <v>0</v>
      </c>
      <c r="AT19" s="34">
        <f>IF(AT$8&lt;=$AJ$8,SUM($Z19:AI19),"")</f>
        <v>0</v>
      </c>
      <c r="AU19" s="34">
        <f>IF(AU$8&lt;=$AJ$8,SUM($Z19:AJ19),"")</f>
        <v>0</v>
      </c>
      <c r="AV19" s="34">
        <f>IF(AV$8&lt;=$AJ$8,SUM($Z19:AK19),"")</f>
        <v>0</v>
      </c>
      <c r="AW19" s="34">
        <f>IF(AW$8&lt;=$AJ$8,SUM($Z19:AL19),"")</f>
        <v>0</v>
      </c>
    </row>
    <row r="20" spans="3:49" s="33" customFormat="1" ht="24" x14ac:dyDescent="0.25">
      <c r="C20" s="708"/>
      <c r="D20" s="686"/>
      <c r="E20" s="683"/>
      <c r="F20" s="710"/>
      <c r="G20" s="710"/>
      <c r="H20" s="710"/>
      <c r="I20" s="711"/>
      <c r="J20" s="692"/>
      <c r="K20" s="699"/>
      <c r="L20" s="700"/>
      <c r="M20" s="695"/>
      <c r="N20" s="687"/>
      <c r="O20" s="687"/>
      <c r="P20" s="687"/>
      <c r="Q20" s="684"/>
      <c r="R20" s="698"/>
      <c r="S20" s="698"/>
      <c r="T20" s="698"/>
      <c r="U20" s="684"/>
      <c r="V20" s="687"/>
      <c r="W20" s="687"/>
      <c r="X20" s="687"/>
      <c r="Y20" s="675"/>
      <c r="Z20" s="164" t="s">
        <v>43</v>
      </c>
      <c r="AA20" s="105"/>
      <c r="AB20" s="105"/>
      <c r="AC20" s="105"/>
      <c r="AD20" s="185"/>
      <c r="AE20" s="185"/>
      <c r="AF20" s="105" t="s">
        <v>46</v>
      </c>
      <c r="AG20" s="185"/>
      <c r="AH20" s="185"/>
      <c r="AI20" s="105" t="s">
        <v>46</v>
      </c>
      <c r="AJ20" s="185"/>
      <c r="AK20" s="185"/>
      <c r="AL20" s="105">
        <f t="shared" ref="AL20" si="4">IF(AL18=0,"",AL19/AL18)</f>
        <v>0</v>
      </c>
      <c r="AM20" s="691"/>
      <c r="AN20" s="109">
        <f t="shared" ref="AN20:AW20" si="5">IF(AN$8&lt;=$AJ$8,IF(OR(AN18="",AN19=""),"",AN19/AN18),"")</f>
        <v>0</v>
      </c>
      <c r="AO20" s="109">
        <f t="shared" si="5"/>
        <v>0</v>
      </c>
      <c r="AP20" s="109">
        <f t="shared" si="5"/>
        <v>0</v>
      </c>
      <c r="AQ20" s="109">
        <f t="shared" si="5"/>
        <v>0</v>
      </c>
      <c r="AR20" s="109">
        <f t="shared" si="5"/>
        <v>0</v>
      </c>
      <c r="AS20" s="109">
        <f t="shared" si="5"/>
        <v>0</v>
      </c>
      <c r="AT20" s="109">
        <f t="shared" si="5"/>
        <v>0</v>
      </c>
      <c r="AU20" s="109">
        <f t="shared" si="5"/>
        <v>0</v>
      </c>
      <c r="AV20" s="109">
        <f t="shared" si="5"/>
        <v>0</v>
      </c>
      <c r="AW20" s="109">
        <f t="shared" si="5"/>
        <v>0</v>
      </c>
    </row>
    <row r="21" spans="3:49" s="33" customFormat="1" x14ac:dyDescent="0.25">
      <c r="C21" s="708"/>
      <c r="D21" s="686"/>
      <c r="E21" s="683"/>
      <c r="F21" s="710"/>
      <c r="G21" s="710"/>
      <c r="H21" s="710"/>
      <c r="I21" s="711"/>
      <c r="J21" s="171"/>
      <c r="K21" s="142"/>
      <c r="L21" s="172"/>
      <c r="M21" s="147"/>
      <c r="N21" s="147"/>
      <c r="O21" s="147"/>
      <c r="P21" s="147"/>
      <c r="Q21" s="20"/>
      <c r="R21" s="50"/>
      <c r="S21" s="50"/>
      <c r="T21" s="50"/>
      <c r="U21" s="20"/>
      <c r="V21" s="20"/>
      <c r="W21" s="147"/>
      <c r="X21" s="147"/>
      <c r="Y21" s="688"/>
      <c r="Z21" s="688"/>
      <c r="AA21" s="186"/>
      <c r="AB21" s="186"/>
      <c r="AC21" s="186"/>
      <c r="AD21" s="186"/>
      <c r="AE21" s="186"/>
      <c r="AF21" s="186"/>
      <c r="AG21" s="186"/>
      <c r="AH21" s="186"/>
      <c r="AI21" s="186"/>
      <c r="AJ21" s="186"/>
      <c r="AK21" s="186"/>
      <c r="AL21" s="186"/>
      <c r="AM21" s="187"/>
      <c r="AN21" s="21"/>
      <c r="AO21" s="21"/>
      <c r="AP21" s="21"/>
      <c r="AQ21" s="21"/>
      <c r="AR21" s="21"/>
      <c r="AS21" s="21"/>
      <c r="AT21" s="21"/>
      <c r="AU21" s="21"/>
      <c r="AV21" s="21"/>
      <c r="AW21" s="21"/>
    </row>
    <row r="22" spans="3:49" ht="12" customHeight="1" x14ac:dyDescent="0.25">
      <c r="C22" s="708"/>
      <c r="D22" s="686"/>
      <c r="E22" s="683"/>
      <c r="F22" s="710"/>
      <c r="G22" s="710"/>
      <c r="H22" s="710"/>
      <c r="I22" s="711"/>
      <c r="J22" s="692" t="s">
        <v>47</v>
      </c>
      <c r="K22" s="699">
        <v>0.5</v>
      </c>
      <c r="L22" s="692" t="s">
        <v>48</v>
      </c>
      <c r="M22" s="693" t="s">
        <v>36</v>
      </c>
      <c r="N22" s="685" t="s">
        <v>37</v>
      </c>
      <c r="O22" s="685" t="s">
        <v>38</v>
      </c>
      <c r="P22" s="685">
        <v>3</v>
      </c>
      <c r="Q22" s="676">
        <v>3</v>
      </c>
      <c r="R22" s="679">
        <v>1</v>
      </c>
      <c r="S22" s="679">
        <v>1</v>
      </c>
      <c r="T22" s="679">
        <v>1</v>
      </c>
      <c r="U22" s="682">
        <v>0.25</v>
      </c>
      <c r="V22" s="682" t="s">
        <v>196</v>
      </c>
      <c r="W22" s="685" t="s">
        <v>49</v>
      </c>
      <c r="X22" s="685" t="s">
        <v>39</v>
      </c>
      <c r="Y22" s="673" t="s">
        <v>40</v>
      </c>
      <c r="Z22" s="7" t="s">
        <v>41</v>
      </c>
      <c r="AA22" s="35">
        <v>2</v>
      </c>
      <c r="AB22" s="35">
        <v>1</v>
      </c>
      <c r="AC22" s="35">
        <v>6</v>
      </c>
      <c r="AD22" s="35">
        <v>3</v>
      </c>
      <c r="AE22" s="35">
        <v>3</v>
      </c>
      <c r="AF22" s="35">
        <v>3</v>
      </c>
      <c r="AG22" s="35">
        <v>3</v>
      </c>
      <c r="AH22" s="34">
        <v>3</v>
      </c>
      <c r="AI22" s="34">
        <v>3</v>
      </c>
      <c r="AJ22" s="35">
        <v>4</v>
      </c>
      <c r="AK22" s="35">
        <v>4</v>
      </c>
      <c r="AL22" s="34">
        <v>1</v>
      </c>
      <c r="AM22" s="689">
        <f>SUM(AA22:AL22)</f>
        <v>36</v>
      </c>
      <c r="AN22" s="34">
        <f>IF(AN$8&lt;=$AJ$8,IF(SUM($Z22:AC22)=0,"",SUM($Z22:AC22)),"")</f>
        <v>9</v>
      </c>
      <c r="AO22" s="34">
        <f>IF(AO$8&lt;=$AJ$8,IF(SUM($Z22:AD22)=0,"",SUM($Z22:AD22)),"")</f>
        <v>12</v>
      </c>
      <c r="AP22" s="34">
        <f>IF(AP$8&lt;=$AJ$8,IF(SUM($Z22:AE22)=0,"",SUM($Z22:AE22)),"")</f>
        <v>15</v>
      </c>
      <c r="AQ22" s="34">
        <f>IF(AQ$8&lt;=$AJ$8,IF(SUM($Z22:AF22)=0,"",SUM($Z22:AF22)),"")</f>
        <v>18</v>
      </c>
      <c r="AR22" s="34">
        <f>IF(AR$8&lt;=$AJ$8,IF(SUM($Z22:AG22)=0,"",SUM($Z22:AG22)),"")</f>
        <v>21</v>
      </c>
      <c r="AS22" s="34">
        <f>IF(AS$8&lt;=$AJ$8,IF(SUM($Z22:AH22)=0,"",SUM($Z22:AH22)),"")</f>
        <v>24</v>
      </c>
      <c r="AT22" s="34">
        <f>IF(AT$8&lt;=$AJ$8,IF(SUM($Z22:AI22)=0,"",SUM($Z22:AI22)),"")</f>
        <v>27</v>
      </c>
      <c r="AU22" s="34">
        <f>IF(AU$8&lt;=$AJ$8,IF(SUM($Z22:AJ22)=0,"",SUM($Z22:AJ22)),"")</f>
        <v>31</v>
      </c>
      <c r="AV22" s="34">
        <f>IF(AV$8&lt;=$AJ$8,IF(SUM($Z22:AK22)=0,"",SUM($Z22:AK22)),"")</f>
        <v>35</v>
      </c>
      <c r="AW22" s="34">
        <f>IF(AW$8&lt;=$AJ$8,IF(SUM($Z22:AL22)=0,"",SUM($Z22:AL22)),"")</f>
        <v>36</v>
      </c>
    </row>
    <row r="23" spans="3:49" ht="24" x14ac:dyDescent="0.25">
      <c r="C23" s="708"/>
      <c r="D23" s="686"/>
      <c r="E23" s="683"/>
      <c r="F23" s="710"/>
      <c r="G23" s="710"/>
      <c r="H23" s="710"/>
      <c r="I23" s="711"/>
      <c r="J23" s="692"/>
      <c r="K23" s="699"/>
      <c r="L23" s="692"/>
      <c r="M23" s="694"/>
      <c r="N23" s="686"/>
      <c r="O23" s="686"/>
      <c r="P23" s="686"/>
      <c r="Q23" s="677"/>
      <c r="R23" s="680"/>
      <c r="S23" s="680"/>
      <c r="T23" s="680"/>
      <c r="U23" s="683"/>
      <c r="V23" s="683"/>
      <c r="W23" s="686"/>
      <c r="X23" s="686"/>
      <c r="Y23" s="674"/>
      <c r="Z23" s="7" t="s">
        <v>42</v>
      </c>
      <c r="AA23" s="19"/>
      <c r="AB23" s="19"/>
      <c r="AC23" s="19"/>
      <c r="AD23" s="188"/>
      <c r="AE23" s="188"/>
      <c r="AF23" s="188"/>
      <c r="AG23" s="188"/>
      <c r="AH23" s="189"/>
      <c r="AI23" s="190"/>
      <c r="AJ23" s="191"/>
      <c r="AK23" s="191"/>
      <c r="AL23" s="192"/>
      <c r="AM23" s="690"/>
      <c r="AN23" s="34">
        <f>IF(AN$8&lt;=$AJ$8,SUM($Z23:AC23),"")</f>
        <v>0</v>
      </c>
      <c r="AO23" s="34">
        <f>IF(AO$8&lt;=$AJ$8,SUM($Z23:AD23),"")</f>
        <v>0</v>
      </c>
      <c r="AP23" s="34">
        <f>IF(AP$8&lt;=$AJ$8,SUM($Z23:AE23),"")</f>
        <v>0</v>
      </c>
      <c r="AQ23" s="34">
        <f>IF(AQ$8&lt;=$AJ$8,SUM($Z23:AF23),"")</f>
        <v>0</v>
      </c>
      <c r="AR23" s="34">
        <f>IF(AR$8&lt;=$AJ$8,SUM($Z23:AG23),"")</f>
        <v>0</v>
      </c>
      <c r="AS23" s="34">
        <f>IF(AS$8&lt;=$AJ$8,SUM($Z23:AH23),"")</f>
        <v>0</v>
      </c>
      <c r="AT23" s="34">
        <f>IF(AT$8&lt;=$AJ$8,SUM($Z23:AI23),"")</f>
        <v>0</v>
      </c>
      <c r="AU23" s="34">
        <f>IF(AU$8&lt;=$AJ$8,SUM($Z23:AJ23),"")</f>
        <v>0</v>
      </c>
      <c r="AV23" s="34">
        <f>IF(AV$8&lt;=$AJ$8,SUM($Z23:AK23),"")</f>
        <v>0</v>
      </c>
      <c r="AW23" s="34">
        <f>IF(AW$8&lt;=$AJ$8,SUM($Z23:AL23),"")</f>
        <v>0</v>
      </c>
    </row>
    <row r="24" spans="3:49" ht="24" x14ac:dyDescent="0.25">
      <c r="C24" s="708"/>
      <c r="D24" s="686"/>
      <c r="E24" s="683"/>
      <c r="F24" s="710"/>
      <c r="G24" s="710"/>
      <c r="H24" s="710"/>
      <c r="I24" s="711"/>
      <c r="J24" s="692"/>
      <c r="K24" s="699"/>
      <c r="L24" s="692"/>
      <c r="M24" s="694"/>
      <c r="N24" s="686"/>
      <c r="O24" s="686"/>
      <c r="P24" s="686"/>
      <c r="Q24" s="677"/>
      <c r="R24" s="680"/>
      <c r="S24" s="680"/>
      <c r="T24" s="680"/>
      <c r="U24" s="683"/>
      <c r="V24" s="683"/>
      <c r="W24" s="686"/>
      <c r="X24" s="686"/>
      <c r="Y24" s="675"/>
      <c r="Z24" s="7" t="s">
        <v>43</v>
      </c>
      <c r="AA24" s="87"/>
      <c r="AB24" s="87"/>
      <c r="AC24" s="87"/>
      <c r="AD24" s="87"/>
      <c r="AE24" s="87"/>
      <c r="AF24" s="87"/>
      <c r="AG24" s="87"/>
      <c r="AH24" s="87"/>
      <c r="AI24" s="87"/>
      <c r="AJ24" s="87"/>
      <c r="AK24" s="87"/>
      <c r="AL24" s="87"/>
      <c r="AM24" s="691"/>
      <c r="AN24" s="109">
        <f>IF(AN$8&lt;=$AJ$8,IF(OR(AN22="",AN23=""),"",AN23/AN22),"")</f>
        <v>0</v>
      </c>
      <c r="AO24" s="109">
        <f t="shared" ref="AO24:AW24" si="6">IF(AO$8&lt;=$AJ$8,IF(OR(AO22="",AO23=""),"",AO23/AO22),"")</f>
        <v>0</v>
      </c>
      <c r="AP24" s="109">
        <f t="shared" si="6"/>
        <v>0</v>
      </c>
      <c r="AQ24" s="109">
        <f t="shared" si="6"/>
        <v>0</v>
      </c>
      <c r="AR24" s="109">
        <f t="shared" si="6"/>
        <v>0</v>
      </c>
      <c r="AS24" s="109">
        <f t="shared" si="6"/>
        <v>0</v>
      </c>
      <c r="AT24" s="109">
        <f t="shared" si="6"/>
        <v>0</v>
      </c>
      <c r="AU24" s="109">
        <f t="shared" si="6"/>
        <v>0</v>
      </c>
      <c r="AV24" s="109">
        <f t="shared" si="6"/>
        <v>0</v>
      </c>
      <c r="AW24" s="109">
        <f t="shared" si="6"/>
        <v>0</v>
      </c>
    </row>
    <row r="25" spans="3:49" ht="24" x14ac:dyDescent="0.25">
      <c r="C25" s="708"/>
      <c r="D25" s="686"/>
      <c r="E25" s="683"/>
      <c r="F25" s="710"/>
      <c r="G25" s="710"/>
      <c r="H25" s="710"/>
      <c r="I25" s="711"/>
      <c r="J25" s="692"/>
      <c r="K25" s="699"/>
      <c r="L25" s="692"/>
      <c r="M25" s="694"/>
      <c r="N25" s="686"/>
      <c r="O25" s="686"/>
      <c r="P25" s="686"/>
      <c r="Q25" s="677"/>
      <c r="R25" s="680"/>
      <c r="S25" s="680"/>
      <c r="T25" s="680"/>
      <c r="U25" s="683"/>
      <c r="V25" s="683"/>
      <c r="W25" s="686"/>
      <c r="X25" s="686"/>
      <c r="Y25" s="673" t="s">
        <v>44</v>
      </c>
      <c r="Z25" s="7" t="s">
        <v>41</v>
      </c>
      <c r="AA25" s="89">
        <v>3</v>
      </c>
      <c r="AB25" s="89">
        <v>5</v>
      </c>
      <c r="AC25" s="89">
        <v>3</v>
      </c>
      <c r="AD25" s="89">
        <v>3</v>
      </c>
      <c r="AE25" s="89">
        <v>3</v>
      </c>
      <c r="AF25" s="89">
        <v>3</v>
      </c>
      <c r="AG25" s="89">
        <v>4</v>
      </c>
      <c r="AH25" s="89">
        <v>3</v>
      </c>
      <c r="AI25" s="89">
        <v>3</v>
      </c>
      <c r="AJ25" s="89">
        <v>3</v>
      </c>
      <c r="AK25" s="89">
        <v>3</v>
      </c>
      <c r="AL25" s="88"/>
      <c r="AM25" s="689">
        <f>SUM(AA25:AL25)</f>
        <v>36</v>
      </c>
      <c r="AN25" s="34">
        <f>IF(AN$8&lt;=$AJ$8,IF(SUM($Z25:AC25)=0,"",SUM($Z25:AC25)),"")</f>
        <v>11</v>
      </c>
      <c r="AO25" s="34">
        <f>IF(AO$8&lt;=$AJ$8,IF(SUM($Z25:AD25)=0,"",SUM($Z25:AD25)),"")</f>
        <v>14</v>
      </c>
      <c r="AP25" s="34">
        <f>IF(AP$8&lt;=$AJ$8,IF(SUM($Z25:AE25)=0,"",SUM($Z25:AE25)),"")</f>
        <v>17</v>
      </c>
      <c r="AQ25" s="34">
        <f>IF(AQ$8&lt;=$AJ$8,IF(SUM($Z25:AF25)=0,"",SUM($Z25:AF25)),"")</f>
        <v>20</v>
      </c>
      <c r="AR25" s="34">
        <f>IF(AR$8&lt;=$AJ$8,IF(SUM($Z25:AG25)=0,"",SUM($Z25:AG25)),"")</f>
        <v>24</v>
      </c>
      <c r="AS25" s="34">
        <f>IF(AS$8&lt;=$AJ$8,IF(SUM($Z25:AH25)=0,"",SUM($Z25:AH25)),"")</f>
        <v>27</v>
      </c>
      <c r="AT25" s="34">
        <f>IF(AT$8&lt;=$AJ$8,IF(SUM($Z25:AI25)=0,"",SUM($Z25:AI25)),"")</f>
        <v>30</v>
      </c>
      <c r="AU25" s="34">
        <f>IF(AU$8&lt;=$AJ$8,IF(SUM($Z25:AJ25)=0,"",SUM($Z25:AJ25)),"")</f>
        <v>33</v>
      </c>
      <c r="AV25" s="34">
        <f>IF(AV$8&lt;=$AJ$8,IF(SUM($Z25:AK25)=0,"",SUM($Z25:AK25)),"")</f>
        <v>36</v>
      </c>
      <c r="AW25" s="34">
        <f>IF(AW$8&lt;=$AJ$8,IF(SUM($Z25:AL25)=0,"",SUM($Z25:AL25)),"")</f>
        <v>36</v>
      </c>
    </row>
    <row r="26" spans="3:49" ht="24" x14ac:dyDescent="0.25">
      <c r="C26" s="708"/>
      <c r="D26" s="686"/>
      <c r="E26" s="683"/>
      <c r="F26" s="710"/>
      <c r="G26" s="710"/>
      <c r="H26" s="710"/>
      <c r="I26" s="711"/>
      <c r="J26" s="692"/>
      <c r="K26" s="699"/>
      <c r="L26" s="692"/>
      <c r="M26" s="694"/>
      <c r="N26" s="686"/>
      <c r="O26" s="686"/>
      <c r="P26" s="686"/>
      <c r="Q26" s="677"/>
      <c r="R26" s="680"/>
      <c r="S26" s="680"/>
      <c r="T26" s="680"/>
      <c r="U26" s="683"/>
      <c r="V26" s="683"/>
      <c r="W26" s="686"/>
      <c r="X26" s="686"/>
      <c r="Y26" s="674"/>
      <c r="Z26" s="7" t="s">
        <v>42</v>
      </c>
      <c r="AA26" s="89"/>
      <c r="AB26" s="89"/>
      <c r="AC26" s="89"/>
      <c r="AD26" s="89"/>
      <c r="AE26" s="89"/>
      <c r="AF26" s="89"/>
      <c r="AG26" s="89"/>
      <c r="AH26" s="188"/>
      <c r="AI26" s="188"/>
      <c r="AJ26" s="188"/>
      <c r="AK26" s="188"/>
      <c r="AL26" s="193"/>
      <c r="AM26" s="690"/>
      <c r="AN26" s="34">
        <f>IF(AN$8&lt;=$AJ$8,SUM($Z26:AC26),"")</f>
        <v>0</v>
      </c>
      <c r="AO26" s="34">
        <f>IF(AO$8&lt;=$AJ$8,SUM($Z26:AD26),"")</f>
        <v>0</v>
      </c>
      <c r="AP26" s="34">
        <f>IF(AP$8&lt;=$AJ$8,SUM($Z26:AE26),"")</f>
        <v>0</v>
      </c>
      <c r="AQ26" s="34">
        <f>IF(AQ$8&lt;=$AJ$8,SUM($Z26:AF26),"")</f>
        <v>0</v>
      </c>
      <c r="AR26" s="34">
        <f>IF(AR$8&lt;=$AJ$8,SUM($Z26:AG26),"")</f>
        <v>0</v>
      </c>
      <c r="AS26" s="34">
        <f>IF(AS$8&lt;=$AJ$8,SUM($Z26:AH26),"")</f>
        <v>0</v>
      </c>
      <c r="AT26" s="34">
        <f>IF(AT$8&lt;=$AJ$8,SUM($Z26:AI26),"")</f>
        <v>0</v>
      </c>
      <c r="AU26" s="34">
        <f>IF(AU$8&lt;=$AJ$8,SUM($Z26:AJ26),"")</f>
        <v>0</v>
      </c>
      <c r="AV26" s="34">
        <f>IF(AV$8&lt;=$AJ$8,SUM($Z26:AK26),"")</f>
        <v>0</v>
      </c>
      <c r="AW26" s="34">
        <f>IF(AW$8&lt;=$AJ$8,SUM($Z26:AL26),"")</f>
        <v>0</v>
      </c>
    </row>
    <row r="27" spans="3:49" ht="24" x14ac:dyDescent="0.25">
      <c r="C27" s="708"/>
      <c r="D27" s="686"/>
      <c r="E27" s="683"/>
      <c r="F27" s="710"/>
      <c r="G27" s="710"/>
      <c r="H27" s="710"/>
      <c r="I27" s="711"/>
      <c r="J27" s="692"/>
      <c r="K27" s="699"/>
      <c r="L27" s="692"/>
      <c r="M27" s="694"/>
      <c r="N27" s="686"/>
      <c r="O27" s="686"/>
      <c r="P27" s="686"/>
      <c r="Q27" s="677"/>
      <c r="R27" s="680"/>
      <c r="S27" s="680"/>
      <c r="T27" s="680"/>
      <c r="U27" s="683"/>
      <c r="V27" s="683"/>
      <c r="W27" s="686"/>
      <c r="X27" s="686"/>
      <c r="Y27" s="675"/>
      <c r="Z27" s="7" t="s">
        <v>43</v>
      </c>
      <c r="AA27" s="87"/>
      <c r="AB27" s="87"/>
      <c r="AC27" s="87"/>
      <c r="AD27" s="87"/>
      <c r="AE27" s="87"/>
      <c r="AF27" s="87"/>
      <c r="AG27" s="87"/>
      <c r="AH27" s="87"/>
      <c r="AI27" s="87"/>
      <c r="AJ27" s="87"/>
      <c r="AK27" s="87"/>
      <c r="AL27" s="87" t="str">
        <f t="shared" ref="AL27" si="7">IF(AL25=0,"",AL26/AL25)</f>
        <v/>
      </c>
      <c r="AM27" s="691"/>
      <c r="AN27" s="109">
        <f t="shared" ref="AN27:AW27" si="8">IF(AN$8&lt;=$AJ$8,IF(OR(AN25="",AN26=""),"",AN26/AN25),"")</f>
        <v>0</v>
      </c>
      <c r="AO27" s="109">
        <f t="shared" si="8"/>
        <v>0</v>
      </c>
      <c r="AP27" s="109">
        <f t="shared" si="8"/>
        <v>0</v>
      </c>
      <c r="AQ27" s="109">
        <f t="shared" si="8"/>
        <v>0</v>
      </c>
      <c r="AR27" s="109">
        <f t="shared" si="8"/>
        <v>0</v>
      </c>
      <c r="AS27" s="109">
        <f t="shared" si="8"/>
        <v>0</v>
      </c>
      <c r="AT27" s="109">
        <f t="shared" si="8"/>
        <v>0</v>
      </c>
      <c r="AU27" s="109">
        <f t="shared" si="8"/>
        <v>0</v>
      </c>
      <c r="AV27" s="109">
        <f t="shared" si="8"/>
        <v>0</v>
      </c>
      <c r="AW27" s="109">
        <f t="shared" si="8"/>
        <v>0</v>
      </c>
    </row>
    <row r="28" spans="3:49" ht="24" x14ac:dyDescent="0.25">
      <c r="C28" s="708"/>
      <c r="D28" s="686"/>
      <c r="E28" s="683"/>
      <c r="F28" s="710"/>
      <c r="G28" s="710"/>
      <c r="H28" s="710"/>
      <c r="I28" s="711"/>
      <c r="J28" s="692"/>
      <c r="K28" s="699"/>
      <c r="L28" s="692"/>
      <c r="M28" s="694"/>
      <c r="N28" s="686"/>
      <c r="O28" s="686"/>
      <c r="P28" s="686"/>
      <c r="Q28" s="677"/>
      <c r="R28" s="680"/>
      <c r="S28" s="680"/>
      <c r="T28" s="680"/>
      <c r="U28" s="683"/>
      <c r="V28" s="683"/>
      <c r="W28" s="686"/>
      <c r="X28" s="686"/>
      <c r="Y28" s="673" t="s">
        <v>45</v>
      </c>
      <c r="Z28" s="7" t="s">
        <v>41</v>
      </c>
      <c r="AA28" s="88"/>
      <c r="AB28" s="95"/>
      <c r="AC28" s="89">
        <v>9</v>
      </c>
      <c r="AD28" s="89">
        <v>6</v>
      </c>
      <c r="AE28" s="89">
        <v>6</v>
      </c>
      <c r="AF28" s="89">
        <v>6</v>
      </c>
      <c r="AG28" s="89">
        <v>9</v>
      </c>
      <c r="AH28" s="89">
        <v>6</v>
      </c>
      <c r="AI28" s="89">
        <v>6</v>
      </c>
      <c r="AJ28" s="89">
        <v>6</v>
      </c>
      <c r="AK28" s="89">
        <v>6</v>
      </c>
      <c r="AL28" s="89"/>
      <c r="AM28" s="689">
        <f>SUM(AA28:AL28)</f>
        <v>60</v>
      </c>
      <c r="AN28" s="34">
        <f>IF(AN$8&lt;=$AJ$8,IF(SUM($Z28:AC28)=0,"",SUM($Z28:AC28)),"")</f>
        <v>9</v>
      </c>
      <c r="AO28" s="34">
        <f>IF(AO$8&lt;=$AJ$8,IF(SUM($Z28:AD28)=0,"",SUM($Z28:AD28)),"")</f>
        <v>15</v>
      </c>
      <c r="AP28" s="34">
        <f>IF(AP$8&lt;=$AJ$8,IF(SUM($Z28:AE28)=0,"",SUM($Z28:AE28)),"")</f>
        <v>21</v>
      </c>
      <c r="AQ28" s="34">
        <f>IF(AQ$8&lt;=$AJ$8,IF(SUM($Z28:AF28)=0,"",SUM($Z28:AF28)),"")</f>
        <v>27</v>
      </c>
      <c r="AR28" s="34">
        <f>IF(AR$8&lt;=$AJ$8,IF(SUM($Z28:AG28)=0,"",SUM($Z28:AG28)),"")</f>
        <v>36</v>
      </c>
      <c r="AS28" s="34">
        <f>IF(AS$8&lt;=$AJ$8,IF(SUM($Z28:AH28)=0,"",SUM($Z28:AH28)),"")</f>
        <v>42</v>
      </c>
      <c r="AT28" s="34">
        <f>IF(AT$8&lt;=$AJ$8,IF(SUM($Z28:AI28)=0,"",SUM($Z28:AI28)),"")</f>
        <v>48</v>
      </c>
      <c r="AU28" s="34">
        <f>IF(AU$8&lt;=$AJ$8,IF(SUM($Z28:AJ28)=0,"",SUM($Z28:AJ28)),"")</f>
        <v>54</v>
      </c>
      <c r="AV28" s="34">
        <f>IF(AV$8&lt;=$AJ$8,IF(SUM($Z28:AK28)=0,"",SUM($Z28:AK28)),"")</f>
        <v>60</v>
      </c>
      <c r="AW28" s="34">
        <f>IF(AW$8&lt;=$AJ$8,IF(SUM($Z28:AL28)=0,"",SUM($Z28:AL28)),"")</f>
        <v>60</v>
      </c>
    </row>
    <row r="29" spans="3:49" ht="24" x14ac:dyDescent="0.25">
      <c r="C29" s="708"/>
      <c r="D29" s="686"/>
      <c r="E29" s="683"/>
      <c r="F29" s="710"/>
      <c r="G29" s="710"/>
      <c r="H29" s="710"/>
      <c r="I29" s="711"/>
      <c r="J29" s="692"/>
      <c r="K29" s="699"/>
      <c r="L29" s="692"/>
      <c r="M29" s="694"/>
      <c r="N29" s="686"/>
      <c r="O29" s="686"/>
      <c r="P29" s="686"/>
      <c r="Q29" s="677"/>
      <c r="R29" s="680"/>
      <c r="S29" s="680"/>
      <c r="T29" s="680"/>
      <c r="U29" s="683"/>
      <c r="V29" s="683"/>
      <c r="W29" s="686"/>
      <c r="X29" s="686"/>
      <c r="Y29" s="674"/>
      <c r="Z29" s="7" t="s">
        <v>42</v>
      </c>
      <c r="AA29" s="89"/>
      <c r="AB29" s="95"/>
      <c r="AC29" s="89" t="s">
        <v>46</v>
      </c>
      <c r="AD29" s="89"/>
      <c r="AE29" s="89"/>
      <c r="AF29" s="89"/>
      <c r="AG29" s="89"/>
      <c r="AH29" s="89"/>
      <c r="AI29" s="89"/>
      <c r="AJ29" s="89"/>
      <c r="AK29" s="89"/>
      <c r="AL29" s="96"/>
      <c r="AM29" s="690"/>
      <c r="AN29" s="34">
        <f>IF(AN$8&lt;=$AJ$8,SUM($Z29:AC29),"")</f>
        <v>0</v>
      </c>
      <c r="AO29" s="34">
        <f>IF(AO$8&lt;=$AJ$8,SUM($Z29:AD29),"")</f>
        <v>0</v>
      </c>
      <c r="AP29" s="34">
        <f>IF(AP$8&lt;=$AJ$8,SUM($Z29:AE29),"")</f>
        <v>0</v>
      </c>
      <c r="AQ29" s="34">
        <f>IF(AQ$8&lt;=$AJ$8,SUM($Z29:AF29),"")</f>
        <v>0</v>
      </c>
      <c r="AR29" s="34">
        <f>IF(AR$8&lt;=$AJ$8,SUM($Z29:AG29),"")</f>
        <v>0</v>
      </c>
      <c r="AS29" s="34">
        <f>IF(AS$8&lt;=$AJ$8,SUM($Z29:AH29),"")</f>
        <v>0</v>
      </c>
      <c r="AT29" s="34">
        <f>IF(AT$8&lt;=$AJ$8,SUM($Z29:AI29),"")</f>
        <v>0</v>
      </c>
      <c r="AU29" s="34">
        <f>IF(AU$8&lt;=$AJ$8,SUM($Z29:AJ29),"")</f>
        <v>0</v>
      </c>
      <c r="AV29" s="34">
        <f>IF(AV$8&lt;=$AJ$8,SUM($Z29:AK29),"")</f>
        <v>0</v>
      </c>
      <c r="AW29" s="34">
        <f>IF(AW$8&lt;=$AJ$8,SUM($Z29:AL29),"")</f>
        <v>0</v>
      </c>
    </row>
    <row r="30" spans="3:49" ht="24" x14ac:dyDescent="0.25">
      <c r="C30" s="708"/>
      <c r="D30" s="686"/>
      <c r="E30" s="683"/>
      <c r="F30" s="710"/>
      <c r="G30" s="710"/>
      <c r="H30" s="710"/>
      <c r="I30" s="711"/>
      <c r="J30" s="692"/>
      <c r="K30" s="699"/>
      <c r="L30" s="692"/>
      <c r="M30" s="695"/>
      <c r="N30" s="687"/>
      <c r="O30" s="687"/>
      <c r="P30" s="687"/>
      <c r="Q30" s="678"/>
      <c r="R30" s="681"/>
      <c r="S30" s="681"/>
      <c r="T30" s="681"/>
      <c r="U30" s="684"/>
      <c r="V30" s="684"/>
      <c r="W30" s="687"/>
      <c r="X30" s="687"/>
      <c r="Y30" s="675"/>
      <c r="Z30" s="164" t="s">
        <v>43</v>
      </c>
      <c r="AA30" s="87"/>
      <c r="AB30" s="87"/>
      <c r="AC30" s="97"/>
      <c r="AD30" s="97"/>
      <c r="AE30" s="97"/>
      <c r="AF30" s="97"/>
      <c r="AG30" s="97"/>
      <c r="AH30" s="97"/>
      <c r="AI30" s="97"/>
      <c r="AJ30" s="97"/>
      <c r="AK30" s="97"/>
      <c r="AL30" s="97" t="s">
        <v>46</v>
      </c>
      <c r="AM30" s="691"/>
      <c r="AN30" s="109">
        <f t="shared" ref="AN30:AW30" si="9">IF(AN$8&lt;=$AJ$8,IF(OR(AN28="",AN29=""),"",AN29/AN28),"")</f>
        <v>0</v>
      </c>
      <c r="AO30" s="109">
        <f t="shared" si="9"/>
        <v>0</v>
      </c>
      <c r="AP30" s="109">
        <f t="shared" si="9"/>
        <v>0</v>
      </c>
      <c r="AQ30" s="109">
        <f t="shared" si="9"/>
        <v>0</v>
      </c>
      <c r="AR30" s="109">
        <f t="shared" si="9"/>
        <v>0</v>
      </c>
      <c r="AS30" s="109">
        <f t="shared" si="9"/>
        <v>0</v>
      </c>
      <c r="AT30" s="109">
        <f t="shared" si="9"/>
        <v>0</v>
      </c>
      <c r="AU30" s="109">
        <f t="shared" si="9"/>
        <v>0</v>
      </c>
      <c r="AV30" s="109">
        <f t="shared" si="9"/>
        <v>0</v>
      </c>
      <c r="AW30" s="109">
        <f t="shared" si="9"/>
        <v>0</v>
      </c>
    </row>
    <row r="31" spans="3:49" ht="12" customHeight="1" x14ac:dyDescent="0.25">
      <c r="C31" s="708"/>
      <c r="D31" s="686"/>
      <c r="E31" s="683"/>
      <c r="F31" s="710"/>
      <c r="G31" s="710"/>
      <c r="H31" s="710"/>
      <c r="I31" s="711"/>
      <c r="J31" s="692"/>
      <c r="K31" s="699"/>
      <c r="L31" s="692" t="s">
        <v>50</v>
      </c>
      <c r="M31" s="693" t="s">
        <v>36</v>
      </c>
      <c r="N31" s="685" t="s">
        <v>37</v>
      </c>
      <c r="O31" s="685" t="s">
        <v>38</v>
      </c>
      <c r="P31" s="685">
        <f>+SUM(P101:P107)</f>
        <v>7667</v>
      </c>
      <c r="Q31" s="704">
        <v>0.75</v>
      </c>
      <c r="R31" s="704">
        <v>1</v>
      </c>
      <c r="S31" s="704">
        <v>1</v>
      </c>
      <c r="T31" s="704">
        <v>1</v>
      </c>
      <c r="U31" s="682">
        <v>0.25</v>
      </c>
      <c r="V31" s="682" t="s">
        <v>207</v>
      </c>
      <c r="W31" s="701" t="s">
        <v>208</v>
      </c>
      <c r="X31" s="685" t="s">
        <v>39</v>
      </c>
      <c r="Y31" s="673" t="s">
        <v>40</v>
      </c>
      <c r="Z31" s="7" t="s">
        <v>41</v>
      </c>
      <c r="AA31" s="34"/>
      <c r="AB31" s="34"/>
      <c r="AC31" s="34">
        <v>1</v>
      </c>
      <c r="AD31" s="34"/>
      <c r="AE31" s="34">
        <v>1</v>
      </c>
      <c r="AF31" s="34">
        <v>1</v>
      </c>
      <c r="AG31" s="34"/>
      <c r="AH31" s="34">
        <v>1</v>
      </c>
      <c r="AI31" s="34"/>
      <c r="AJ31" s="34"/>
      <c r="AK31" s="34">
        <v>1</v>
      </c>
      <c r="AL31" s="34"/>
      <c r="AM31" s="689">
        <f>SUM(AA31:AL31)</f>
        <v>5</v>
      </c>
      <c r="AN31" s="34">
        <f>IF(AN$8&lt;=$AJ$8,IF(SUM($Z31:AC31)=0,"",SUM($Z31:AC31)),"")</f>
        <v>1</v>
      </c>
      <c r="AO31" s="34">
        <f>IF(AO$8&lt;=$AJ$8,IF(SUM($Z31:AD31)=0,"",SUM($Z31:AD31)),"")</f>
        <v>1</v>
      </c>
      <c r="AP31" s="34">
        <f>IF(AP$8&lt;=$AJ$8,IF(SUM($Z31:AE31)=0,"",SUM($Z31:AE31)),"")</f>
        <v>2</v>
      </c>
      <c r="AQ31" s="34">
        <f>IF(AQ$8&lt;=$AJ$8,IF(SUM($Z31:AF31)=0,"",SUM($Z31:AF31)),"")</f>
        <v>3</v>
      </c>
      <c r="AR31" s="34">
        <f>IF(AR$8&lt;=$AJ$8,IF(SUM($Z31:AG31)=0,"",SUM($Z31:AG31)),"")</f>
        <v>3</v>
      </c>
      <c r="AS31" s="34">
        <f>IF(AS$8&lt;=$AJ$8,IF(SUM($Z31:AH31)=0,"",SUM($Z31:AH31)),"")</f>
        <v>4</v>
      </c>
      <c r="AT31" s="34">
        <f>IF(AT$8&lt;=$AJ$8,IF(SUM($Z31:AI31)=0,"",SUM($Z31:AI31)),"")</f>
        <v>4</v>
      </c>
      <c r="AU31" s="34">
        <f>IF(AU$8&lt;=$AJ$8,IF(SUM($Z31:AJ31)=0,"",SUM($Z31:AJ31)),"")</f>
        <v>4</v>
      </c>
      <c r="AV31" s="34">
        <f>IF(AV$8&lt;=$AJ$8,IF(SUM($Z31:AK31)=0,"",SUM($Z31:AK31)),"")</f>
        <v>5</v>
      </c>
      <c r="AW31" s="34">
        <f>IF(AW$8&lt;=$AJ$8,IF(SUM($Z31:AL31)=0,"",SUM($Z31:AL31)),"")</f>
        <v>5</v>
      </c>
    </row>
    <row r="32" spans="3:49" ht="24" x14ac:dyDescent="0.25">
      <c r="C32" s="708"/>
      <c r="D32" s="686"/>
      <c r="E32" s="683"/>
      <c r="F32" s="710"/>
      <c r="G32" s="710"/>
      <c r="H32" s="710"/>
      <c r="I32" s="711"/>
      <c r="J32" s="692"/>
      <c r="K32" s="699"/>
      <c r="L32" s="692"/>
      <c r="M32" s="694"/>
      <c r="N32" s="686"/>
      <c r="O32" s="686"/>
      <c r="P32" s="686"/>
      <c r="Q32" s="705"/>
      <c r="R32" s="705"/>
      <c r="S32" s="705"/>
      <c r="T32" s="705"/>
      <c r="U32" s="683"/>
      <c r="V32" s="683"/>
      <c r="W32" s="702"/>
      <c r="X32" s="686"/>
      <c r="Y32" s="674"/>
      <c r="Z32" s="7" t="s">
        <v>42</v>
      </c>
      <c r="AA32" s="85"/>
      <c r="AB32" s="85"/>
      <c r="AC32" s="85"/>
      <c r="AD32" s="191"/>
      <c r="AE32" s="191"/>
      <c r="AF32" s="191"/>
      <c r="AG32" s="191"/>
      <c r="AH32" s="191"/>
      <c r="AI32" s="191"/>
      <c r="AJ32" s="191"/>
      <c r="AK32" s="191"/>
      <c r="AL32" s="192"/>
      <c r="AM32" s="690"/>
      <c r="AN32" s="34">
        <f>IF(AN$8&lt;=$AJ$8,SUM($Z32:AC32),"")</f>
        <v>0</v>
      </c>
      <c r="AO32" s="34">
        <f>IF(AO$8&lt;=$AJ$8,SUM($Z32:AD32),"")</f>
        <v>0</v>
      </c>
      <c r="AP32" s="34">
        <f>IF(AP$8&lt;=$AJ$8,SUM($Z32:AE32),"")</f>
        <v>0</v>
      </c>
      <c r="AQ32" s="34">
        <f>IF(AQ$8&lt;=$AJ$8,SUM($Z32:AF32),"")</f>
        <v>0</v>
      </c>
      <c r="AR32" s="34">
        <f>IF(AR$8&lt;=$AJ$8,SUM($Z32:AG32),"")</f>
        <v>0</v>
      </c>
      <c r="AS32" s="34">
        <f>IF(AS$8&lt;=$AJ$8,SUM($Z32:AH32),"")</f>
        <v>0</v>
      </c>
      <c r="AT32" s="34">
        <f>IF(AT$8&lt;=$AJ$8,SUM($Z32:AI32),"")</f>
        <v>0</v>
      </c>
      <c r="AU32" s="34">
        <f>IF(AU$8&lt;=$AJ$8,SUM($Z32:AJ32),"")</f>
        <v>0</v>
      </c>
      <c r="AV32" s="34">
        <f>IF(AV$8&lt;=$AJ$8,SUM($Z32:AK32),"")</f>
        <v>0</v>
      </c>
      <c r="AW32" s="34">
        <f>IF(AW$8&lt;=$AJ$8,SUM($Z32:AL32),"")</f>
        <v>0</v>
      </c>
    </row>
    <row r="33" spans="3:49" ht="24" x14ac:dyDescent="0.25">
      <c r="C33" s="708"/>
      <c r="D33" s="686"/>
      <c r="E33" s="683"/>
      <c r="F33" s="710"/>
      <c r="G33" s="710"/>
      <c r="H33" s="710"/>
      <c r="I33" s="711"/>
      <c r="J33" s="692"/>
      <c r="K33" s="699"/>
      <c r="L33" s="692"/>
      <c r="M33" s="694"/>
      <c r="N33" s="686"/>
      <c r="O33" s="686"/>
      <c r="P33" s="686"/>
      <c r="Q33" s="705"/>
      <c r="R33" s="705"/>
      <c r="S33" s="705"/>
      <c r="T33" s="705"/>
      <c r="U33" s="683"/>
      <c r="V33" s="683"/>
      <c r="W33" s="702"/>
      <c r="X33" s="686"/>
      <c r="Y33" s="675"/>
      <c r="Z33" s="7" t="s">
        <v>43</v>
      </c>
      <c r="AA33" s="87"/>
      <c r="AB33" s="87"/>
      <c r="AC33" s="87"/>
      <c r="AD33" s="194"/>
      <c r="AE33" s="87"/>
      <c r="AF33" s="87"/>
      <c r="AG33" s="194"/>
      <c r="AH33" s="87"/>
      <c r="AI33" s="194"/>
      <c r="AJ33" s="194"/>
      <c r="AK33" s="87"/>
      <c r="AL33" s="194"/>
      <c r="AM33" s="691"/>
      <c r="AN33" s="109">
        <f>IF(AN$8&lt;=$AJ$8,IF(OR(AN31="",AN32=""),"",AN32/AN31),"")</f>
        <v>0</v>
      </c>
      <c r="AO33" s="109">
        <f t="shared" ref="AO33:AW33" si="10">IF(AO$8&lt;=$AJ$8,IF(OR(AO31="",AO32=""),"",AO32/AO31),"")</f>
        <v>0</v>
      </c>
      <c r="AP33" s="109">
        <f t="shared" si="10"/>
        <v>0</v>
      </c>
      <c r="AQ33" s="109">
        <f t="shared" si="10"/>
        <v>0</v>
      </c>
      <c r="AR33" s="109">
        <f t="shared" si="10"/>
        <v>0</v>
      </c>
      <c r="AS33" s="109">
        <f t="shared" si="10"/>
        <v>0</v>
      </c>
      <c r="AT33" s="109">
        <f t="shared" si="10"/>
        <v>0</v>
      </c>
      <c r="AU33" s="109">
        <f t="shared" si="10"/>
        <v>0</v>
      </c>
      <c r="AV33" s="109">
        <f t="shared" si="10"/>
        <v>0</v>
      </c>
      <c r="AW33" s="109">
        <f t="shared" si="10"/>
        <v>0</v>
      </c>
    </row>
    <row r="34" spans="3:49" ht="24" x14ac:dyDescent="0.25">
      <c r="C34" s="708"/>
      <c r="D34" s="686"/>
      <c r="E34" s="683"/>
      <c r="F34" s="710"/>
      <c r="G34" s="710"/>
      <c r="H34" s="710"/>
      <c r="I34" s="711"/>
      <c r="J34" s="692"/>
      <c r="K34" s="699"/>
      <c r="L34" s="692"/>
      <c r="M34" s="694"/>
      <c r="N34" s="686"/>
      <c r="O34" s="686"/>
      <c r="P34" s="686"/>
      <c r="Q34" s="705"/>
      <c r="R34" s="705"/>
      <c r="S34" s="705"/>
      <c r="T34" s="705"/>
      <c r="U34" s="683"/>
      <c r="V34" s="683"/>
      <c r="W34" s="702"/>
      <c r="X34" s="686"/>
      <c r="Y34" s="673" t="s">
        <v>44</v>
      </c>
      <c r="Z34" s="7" t="s">
        <v>41</v>
      </c>
      <c r="AA34" s="84">
        <v>1</v>
      </c>
      <c r="AB34" s="84">
        <v>2</v>
      </c>
      <c r="AC34" s="84">
        <v>7</v>
      </c>
      <c r="AD34" s="84">
        <v>3</v>
      </c>
      <c r="AE34" s="84">
        <v>7</v>
      </c>
      <c r="AF34" s="84">
        <v>3</v>
      </c>
      <c r="AG34" s="84">
        <v>3</v>
      </c>
      <c r="AH34" s="84">
        <v>7</v>
      </c>
      <c r="AI34" s="84">
        <v>7</v>
      </c>
      <c r="AJ34" s="84">
        <v>3</v>
      </c>
      <c r="AK34" s="84">
        <v>2</v>
      </c>
      <c r="AL34" s="84">
        <v>1</v>
      </c>
      <c r="AM34" s="689">
        <f>SUM(AA34:AL34)</f>
        <v>46</v>
      </c>
      <c r="AN34" s="34">
        <f>IF(AN$8&lt;=$AJ$8,IF(SUM($Z34:AC34)=0,"",SUM($Z34:AC34)),"")</f>
        <v>10</v>
      </c>
      <c r="AO34" s="34">
        <f>IF(AO$8&lt;=$AJ$8,IF(SUM($Z34:AD34)=0,"",SUM($Z34:AD34)),"")</f>
        <v>13</v>
      </c>
      <c r="AP34" s="34">
        <f>IF(AP$8&lt;=$AJ$8,IF(SUM($Z34:AE34)=0,"",SUM($Z34:AE34)),"")</f>
        <v>20</v>
      </c>
      <c r="AQ34" s="34">
        <f>IF(AQ$8&lt;=$AJ$8,IF(SUM($Z34:AF34)=0,"",SUM($Z34:AF34)),"")</f>
        <v>23</v>
      </c>
      <c r="AR34" s="34">
        <f>IF(AR$8&lt;=$AJ$8,IF(SUM($Z34:AG34)=0,"",SUM($Z34:AG34)),"")</f>
        <v>26</v>
      </c>
      <c r="AS34" s="34">
        <f>IF(AS$8&lt;=$AJ$8,IF(SUM($Z34:AH34)=0,"",SUM($Z34:AH34)),"")</f>
        <v>33</v>
      </c>
      <c r="AT34" s="34">
        <f>IF(AT$8&lt;=$AJ$8,IF(SUM($Z34:AI34)=0,"",SUM($Z34:AI34)),"")</f>
        <v>40</v>
      </c>
      <c r="AU34" s="34">
        <f>IF(AU$8&lt;=$AJ$8,IF(SUM($Z34:AJ34)=0,"",SUM($Z34:AJ34)),"")</f>
        <v>43</v>
      </c>
      <c r="AV34" s="34">
        <f>IF(AV$8&lt;=$AJ$8,IF(SUM($Z34:AK34)=0,"",SUM($Z34:AK34)),"")</f>
        <v>45</v>
      </c>
      <c r="AW34" s="34">
        <f>IF(AW$8&lt;=$AJ$8,IF(SUM($Z34:AL34)=0,"",SUM($Z34:AL34)),"")</f>
        <v>46</v>
      </c>
    </row>
    <row r="35" spans="3:49" ht="24" x14ac:dyDescent="0.25">
      <c r="C35" s="708"/>
      <c r="D35" s="686"/>
      <c r="E35" s="683"/>
      <c r="F35" s="710"/>
      <c r="G35" s="710"/>
      <c r="H35" s="710"/>
      <c r="I35" s="711"/>
      <c r="J35" s="692"/>
      <c r="K35" s="699"/>
      <c r="L35" s="692"/>
      <c r="M35" s="694"/>
      <c r="N35" s="686"/>
      <c r="O35" s="686"/>
      <c r="P35" s="686"/>
      <c r="Q35" s="705"/>
      <c r="R35" s="705"/>
      <c r="S35" s="705"/>
      <c r="T35" s="705"/>
      <c r="U35" s="683"/>
      <c r="V35" s="683"/>
      <c r="W35" s="702"/>
      <c r="X35" s="686"/>
      <c r="Y35" s="674"/>
      <c r="Z35" s="7" t="s">
        <v>42</v>
      </c>
      <c r="AA35" s="85"/>
      <c r="AB35" s="85"/>
      <c r="AC35" s="85"/>
      <c r="AD35" s="191"/>
      <c r="AE35" s="191"/>
      <c r="AF35" s="191"/>
      <c r="AG35" s="191"/>
      <c r="AH35" s="191"/>
      <c r="AI35" s="191"/>
      <c r="AJ35" s="191"/>
      <c r="AK35" s="191"/>
      <c r="AL35" s="192"/>
      <c r="AM35" s="690"/>
      <c r="AN35" s="34">
        <f>IF(AN$8&lt;=$AJ$8,SUM($Z35:AC35),"")</f>
        <v>0</v>
      </c>
      <c r="AO35" s="34">
        <f>IF(AO$8&lt;=$AJ$8,SUM($Z35:AD35),"")</f>
        <v>0</v>
      </c>
      <c r="AP35" s="34">
        <f>IF(AP$8&lt;=$AJ$8,SUM($Z35:AE35),"")</f>
        <v>0</v>
      </c>
      <c r="AQ35" s="34">
        <f>IF(AQ$8&lt;=$AJ$8,SUM($Z35:AF35),"")</f>
        <v>0</v>
      </c>
      <c r="AR35" s="34">
        <f>IF(AR$8&lt;=$AJ$8,SUM($Z35:AG35),"")</f>
        <v>0</v>
      </c>
      <c r="AS35" s="34">
        <f>IF(AS$8&lt;=$AJ$8,SUM($Z35:AH35),"")</f>
        <v>0</v>
      </c>
      <c r="AT35" s="34">
        <f>IF(AT$8&lt;=$AJ$8,SUM($Z35:AI35),"")</f>
        <v>0</v>
      </c>
      <c r="AU35" s="34">
        <f>IF(AU$8&lt;=$AJ$8,SUM($Z35:AJ35),"")</f>
        <v>0</v>
      </c>
      <c r="AV35" s="34">
        <f>IF(AV$8&lt;=$AJ$8,SUM($Z35:AK35),"")</f>
        <v>0</v>
      </c>
      <c r="AW35" s="34">
        <f>IF(AW$8&lt;=$AJ$8,SUM($Z35:AL35),"")</f>
        <v>0</v>
      </c>
    </row>
    <row r="36" spans="3:49" ht="24" x14ac:dyDescent="0.25">
      <c r="C36" s="708"/>
      <c r="D36" s="686"/>
      <c r="E36" s="683"/>
      <c r="F36" s="710"/>
      <c r="G36" s="710"/>
      <c r="H36" s="710"/>
      <c r="I36" s="711"/>
      <c r="J36" s="692"/>
      <c r="K36" s="699"/>
      <c r="L36" s="692"/>
      <c r="M36" s="694"/>
      <c r="N36" s="686"/>
      <c r="O36" s="686"/>
      <c r="P36" s="686"/>
      <c r="Q36" s="705"/>
      <c r="R36" s="705"/>
      <c r="S36" s="705"/>
      <c r="T36" s="705"/>
      <c r="U36" s="683"/>
      <c r="V36" s="683"/>
      <c r="W36" s="702"/>
      <c r="X36" s="686"/>
      <c r="Y36" s="675"/>
      <c r="Z36" s="7" t="s">
        <v>43</v>
      </c>
      <c r="AA36" s="87"/>
      <c r="AB36" s="87"/>
      <c r="AC36" s="87"/>
      <c r="AD36" s="87"/>
      <c r="AE36" s="87"/>
      <c r="AF36" s="87"/>
      <c r="AG36" s="87"/>
      <c r="AH36" s="87"/>
      <c r="AI36" s="87"/>
      <c r="AJ36" s="87"/>
      <c r="AK36" s="87"/>
      <c r="AL36" s="87"/>
      <c r="AM36" s="691"/>
      <c r="AN36" s="109">
        <f t="shared" ref="AN36:AW36" si="11">IF(AN$8&lt;=$AJ$8,IF(OR(AN34="",AN35=""),"",AN35/AN34),"")</f>
        <v>0</v>
      </c>
      <c r="AO36" s="109">
        <f t="shared" si="11"/>
        <v>0</v>
      </c>
      <c r="AP36" s="109">
        <f t="shared" si="11"/>
        <v>0</v>
      </c>
      <c r="AQ36" s="109">
        <f t="shared" si="11"/>
        <v>0</v>
      </c>
      <c r="AR36" s="109">
        <f t="shared" si="11"/>
        <v>0</v>
      </c>
      <c r="AS36" s="109">
        <f t="shared" si="11"/>
        <v>0</v>
      </c>
      <c r="AT36" s="109">
        <f t="shared" si="11"/>
        <v>0</v>
      </c>
      <c r="AU36" s="109">
        <f t="shared" si="11"/>
        <v>0</v>
      </c>
      <c r="AV36" s="109">
        <f t="shared" si="11"/>
        <v>0</v>
      </c>
      <c r="AW36" s="109">
        <f t="shared" si="11"/>
        <v>0</v>
      </c>
    </row>
    <row r="37" spans="3:49" ht="24" x14ac:dyDescent="0.25">
      <c r="C37" s="708"/>
      <c r="D37" s="686"/>
      <c r="E37" s="683"/>
      <c r="F37" s="710"/>
      <c r="G37" s="710"/>
      <c r="H37" s="710"/>
      <c r="I37" s="711"/>
      <c r="J37" s="692"/>
      <c r="K37" s="699"/>
      <c r="L37" s="692"/>
      <c r="M37" s="694"/>
      <c r="N37" s="686"/>
      <c r="O37" s="686"/>
      <c r="P37" s="686"/>
      <c r="Q37" s="705"/>
      <c r="R37" s="705"/>
      <c r="S37" s="705"/>
      <c r="T37" s="705"/>
      <c r="U37" s="683"/>
      <c r="V37" s="683"/>
      <c r="W37" s="702"/>
      <c r="X37" s="686"/>
      <c r="Y37" s="673" t="s">
        <v>45</v>
      </c>
      <c r="Z37" s="7" t="s">
        <v>41</v>
      </c>
      <c r="AA37" s="85"/>
      <c r="AB37" s="85"/>
      <c r="AC37" s="85">
        <v>3</v>
      </c>
      <c r="AD37" s="191"/>
      <c r="AE37" s="191"/>
      <c r="AF37" s="191">
        <v>3</v>
      </c>
      <c r="AG37" s="191"/>
      <c r="AH37" s="191"/>
      <c r="AI37" s="191">
        <v>3</v>
      </c>
      <c r="AJ37" s="191"/>
      <c r="AK37" s="191"/>
      <c r="AL37" s="191">
        <v>1</v>
      </c>
      <c r="AM37" s="689">
        <f>SUM(AA37:AL37)</f>
        <v>10</v>
      </c>
      <c r="AN37" s="34">
        <f>IF(AN$8&lt;=$AJ$8,IF(SUM($Z37:AC37)=0,"",SUM($Z37:AC37)),"")</f>
        <v>3</v>
      </c>
      <c r="AO37" s="34">
        <f>IF(AO$8&lt;=$AJ$8,IF(SUM($Z37:AD37)=0,"",SUM($Z37:AD37)),"")</f>
        <v>3</v>
      </c>
      <c r="AP37" s="34">
        <f>IF(AP$8&lt;=$AJ$8,IF(SUM($Z37:AE37)=0,"",SUM($Z37:AE37)),"")</f>
        <v>3</v>
      </c>
      <c r="AQ37" s="34">
        <f>IF(AQ$8&lt;=$AJ$8,IF(SUM($Z37:AF37)=0,"",SUM($Z37:AF37)),"")</f>
        <v>6</v>
      </c>
      <c r="AR37" s="34">
        <f>IF(AR$8&lt;=$AJ$8,IF(SUM($Z37:AG37)=0,"",SUM($Z37:AG37)),"")</f>
        <v>6</v>
      </c>
      <c r="AS37" s="34">
        <f>IF(AS$8&lt;=$AJ$8,IF(SUM($Z37:AH37)=0,"",SUM($Z37:AH37)),"")</f>
        <v>6</v>
      </c>
      <c r="AT37" s="34">
        <f>IF(AT$8&lt;=$AJ$8,IF(SUM($Z37:AI37)=0,"",SUM($Z37:AI37)),"")</f>
        <v>9</v>
      </c>
      <c r="AU37" s="34">
        <f>IF(AU$8&lt;=$AJ$8,IF(SUM($Z37:AJ37)=0,"",SUM($Z37:AJ37)),"")</f>
        <v>9</v>
      </c>
      <c r="AV37" s="34">
        <f>IF(AV$8&lt;=$AJ$8,IF(SUM($Z37:AK37)=0,"",SUM($Z37:AK37)),"")</f>
        <v>9</v>
      </c>
      <c r="AW37" s="34">
        <f>IF(AW$8&lt;=$AJ$8,IF(SUM($Z37:AL37)=0,"",SUM($Z37:AL37)),"")</f>
        <v>10</v>
      </c>
    </row>
    <row r="38" spans="3:49" ht="24" x14ac:dyDescent="0.25">
      <c r="C38" s="708"/>
      <c r="D38" s="686"/>
      <c r="E38" s="683"/>
      <c r="F38" s="710"/>
      <c r="G38" s="710"/>
      <c r="H38" s="710"/>
      <c r="I38" s="711"/>
      <c r="J38" s="692"/>
      <c r="K38" s="699"/>
      <c r="L38" s="692"/>
      <c r="M38" s="694"/>
      <c r="N38" s="686"/>
      <c r="O38" s="686"/>
      <c r="P38" s="686"/>
      <c r="Q38" s="705"/>
      <c r="R38" s="705"/>
      <c r="S38" s="705"/>
      <c r="T38" s="705"/>
      <c r="U38" s="683"/>
      <c r="V38" s="683"/>
      <c r="W38" s="702"/>
      <c r="X38" s="686"/>
      <c r="Y38" s="674"/>
      <c r="Z38" s="7" t="s">
        <v>42</v>
      </c>
      <c r="AA38" s="85"/>
      <c r="AB38" s="85"/>
      <c r="AC38" s="85"/>
      <c r="AD38" s="85"/>
      <c r="AE38" s="85"/>
      <c r="AF38" s="85"/>
      <c r="AG38" s="85"/>
      <c r="AH38" s="85"/>
      <c r="AI38" s="85"/>
      <c r="AJ38" s="85"/>
      <c r="AK38" s="85"/>
      <c r="AL38" s="85"/>
      <c r="AM38" s="690"/>
      <c r="AN38" s="34">
        <f>IF(AN$8&lt;=$AJ$8,SUM($Z38:AC38),"")</f>
        <v>0</v>
      </c>
      <c r="AO38" s="34">
        <f>IF(AO$8&lt;=$AJ$8,SUM($Z38:AD38),"")</f>
        <v>0</v>
      </c>
      <c r="AP38" s="34">
        <f>IF(AP$8&lt;=$AJ$8,SUM($Z38:AE38),"")</f>
        <v>0</v>
      </c>
      <c r="AQ38" s="34">
        <f>IF(AQ$8&lt;=$AJ$8,SUM($Z38:AF38),"")</f>
        <v>0</v>
      </c>
      <c r="AR38" s="34">
        <f>IF(AR$8&lt;=$AJ$8,SUM($Z38:AG38),"")</f>
        <v>0</v>
      </c>
      <c r="AS38" s="34">
        <f>IF(AS$8&lt;=$AJ$8,SUM($Z38:AH38),"")</f>
        <v>0</v>
      </c>
      <c r="AT38" s="34">
        <f>IF(AT$8&lt;=$AJ$8,SUM($Z38:AI38),"")</f>
        <v>0</v>
      </c>
      <c r="AU38" s="34">
        <f>IF(AU$8&lt;=$AJ$8,SUM($Z38:AJ38),"")</f>
        <v>0</v>
      </c>
      <c r="AV38" s="34">
        <f>IF(AV$8&lt;=$AJ$8,SUM($Z38:AK38),"")</f>
        <v>0</v>
      </c>
      <c r="AW38" s="34">
        <f>IF(AW$8&lt;=$AJ$8,SUM($Z38:AL38),"")</f>
        <v>0</v>
      </c>
    </row>
    <row r="39" spans="3:49" ht="24" x14ac:dyDescent="0.25">
      <c r="C39" s="708"/>
      <c r="D39" s="686"/>
      <c r="E39" s="683"/>
      <c r="F39" s="710"/>
      <c r="G39" s="710"/>
      <c r="H39" s="710"/>
      <c r="I39" s="711"/>
      <c r="J39" s="692"/>
      <c r="K39" s="699"/>
      <c r="L39" s="692"/>
      <c r="M39" s="695"/>
      <c r="N39" s="687"/>
      <c r="O39" s="687"/>
      <c r="P39" s="687"/>
      <c r="Q39" s="706"/>
      <c r="R39" s="706"/>
      <c r="S39" s="706"/>
      <c r="T39" s="706"/>
      <c r="U39" s="684"/>
      <c r="V39" s="684"/>
      <c r="W39" s="703"/>
      <c r="X39" s="687"/>
      <c r="Y39" s="675"/>
      <c r="Z39" s="7" t="s">
        <v>43</v>
      </c>
      <c r="AA39" s="87" t="str">
        <f t="shared" ref="AA39:AB39" si="12">IF(AA37=0,"",AA38/AA37)</f>
        <v/>
      </c>
      <c r="AB39" s="87" t="str">
        <f t="shared" si="12"/>
        <v/>
      </c>
      <c r="AC39" s="87" t="s">
        <v>46</v>
      </c>
      <c r="AD39" s="194"/>
      <c r="AE39" s="194"/>
      <c r="AF39" s="87"/>
      <c r="AG39" s="194"/>
      <c r="AH39" s="194"/>
      <c r="AI39" s="87"/>
      <c r="AJ39" s="194"/>
      <c r="AK39" s="194"/>
      <c r="AL39" s="87"/>
      <c r="AM39" s="691"/>
      <c r="AN39" s="109">
        <f t="shared" ref="AN39:AW39" si="13">IF(AN$8&lt;=$AJ$8,IF(OR(AN37="",AN38=""),"",AN38/AN37),"")</f>
        <v>0</v>
      </c>
      <c r="AO39" s="109">
        <f t="shared" si="13"/>
        <v>0</v>
      </c>
      <c r="AP39" s="109">
        <f t="shared" si="13"/>
        <v>0</v>
      </c>
      <c r="AQ39" s="109">
        <f t="shared" si="13"/>
        <v>0</v>
      </c>
      <c r="AR39" s="109">
        <f t="shared" si="13"/>
        <v>0</v>
      </c>
      <c r="AS39" s="109">
        <f t="shared" si="13"/>
        <v>0</v>
      </c>
      <c r="AT39" s="109">
        <f t="shared" si="13"/>
        <v>0</v>
      </c>
      <c r="AU39" s="109">
        <f t="shared" si="13"/>
        <v>0</v>
      </c>
      <c r="AV39" s="109">
        <f t="shared" si="13"/>
        <v>0</v>
      </c>
      <c r="AW39" s="109">
        <f t="shared" si="13"/>
        <v>0</v>
      </c>
    </row>
    <row r="40" spans="3:49" ht="12" customHeight="1" x14ac:dyDescent="0.25">
      <c r="C40" s="708"/>
      <c r="D40" s="686"/>
      <c r="E40" s="683"/>
      <c r="F40" s="710"/>
      <c r="G40" s="710"/>
      <c r="H40" s="710"/>
      <c r="I40" s="711"/>
      <c r="J40" s="692"/>
      <c r="K40" s="699"/>
      <c r="L40" s="692" t="s">
        <v>51</v>
      </c>
      <c r="M40" s="693" t="s">
        <v>36</v>
      </c>
      <c r="N40" s="685" t="s">
        <v>37</v>
      </c>
      <c r="O40" s="685" t="s">
        <v>38</v>
      </c>
      <c r="P40" s="685">
        <v>177</v>
      </c>
      <c r="Q40" s="682">
        <v>1</v>
      </c>
      <c r="R40" s="696">
        <v>1</v>
      </c>
      <c r="S40" s="696">
        <v>1</v>
      </c>
      <c r="T40" s="696">
        <v>1</v>
      </c>
      <c r="U40" s="682">
        <v>0.25</v>
      </c>
      <c r="V40" s="682" t="s">
        <v>209</v>
      </c>
      <c r="W40" s="685" t="s">
        <v>52</v>
      </c>
      <c r="X40" s="685" t="s">
        <v>39</v>
      </c>
      <c r="Y40" s="673" t="s">
        <v>40</v>
      </c>
      <c r="Z40" s="7" t="s">
        <v>41</v>
      </c>
      <c r="AA40" s="34" t="s">
        <v>46</v>
      </c>
      <c r="AB40" s="34">
        <f>26+42</f>
        <v>68</v>
      </c>
      <c r="AC40" s="34">
        <v>4</v>
      </c>
      <c r="AD40" s="34"/>
      <c r="AE40" s="34"/>
      <c r="AF40" s="34"/>
      <c r="AG40" s="34"/>
      <c r="AH40" s="34"/>
      <c r="AI40" s="34"/>
      <c r="AJ40" s="34"/>
      <c r="AK40" s="34"/>
      <c r="AL40" s="34"/>
      <c r="AM40" s="689">
        <f>SUM(AA40:AL40)</f>
        <v>72</v>
      </c>
      <c r="AN40" s="34">
        <f>IF(AN$8&lt;=$AJ$8,IF(SUM($Z40:AC40)=0,"",SUM($Z40:AC40)),"")</f>
        <v>72</v>
      </c>
      <c r="AO40" s="34">
        <f>IF(AO$8&lt;=$AJ$8,IF(SUM($Z40:AD40)=0,"",SUM($Z40:AD40)),"")</f>
        <v>72</v>
      </c>
      <c r="AP40" s="34">
        <f>IF(AP$8&lt;=$AJ$8,IF(SUM($Z40:AE40)=0,"",SUM($Z40:AE40)),"")</f>
        <v>72</v>
      </c>
      <c r="AQ40" s="34">
        <f>IF(AQ$8&lt;=$AJ$8,IF(SUM($Z40:AF40)=0,"",SUM($Z40:AF40)),"")</f>
        <v>72</v>
      </c>
      <c r="AR40" s="34">
        <f>IF(AR$8&lt;=$AJ$8,IF(SUM($Z40:AG40)=0,"",SUM($Z40:AG40)),"")</f>
        <v>72</v>
      </c>
      <c r="AS40" s="34">
        <f>IF(AS$8&lt;=$AJ$8,IF(SUM($Z40:AH40)=0,"",SUM($Z40:AH40)),"")</f>
        <v>72</v>
      </c>
      <c r="AT40" s="34">
        <f>IF(AT$8&lt;=$AJ$8,IF(SUM($Z40:AI40)=0,"",SUM($Z40:AI40)),"")</f>
        <v>72</v>
      </c>
      <c r="AU40" s="34">
        <f>IF(AU$8&lt;=$AJ$8,IF(SUM($Z40:AJ40)=0,"",SUM($Z40:AJ40)),"")</f>
        <v>72</v>
      </c>
      <c r="AV40" s="34">
        <f>IF(AV$8&lt;=$AJ$8,IF(SUM($Z40:AK40)=0,"",SUM($Z40:AK40)),"")</f>
        <v>72</v>
      </c>
      <c r="AW40" s="34">
        <f>IF(AW$8&lt;=$AJ$8,IF(SUM($Z40:AL40)=0,"",SUM($Z40:AL40)),"")</f>
        <v>72</v>
      </c>
    </row>
    <row r="41" spans="3:49" ht="24" x14ac:dyDescent="0.25">
      <c r="C41" s="708"/>
      <c r="D41" s="686"/>
      <c r="E41" s="683"/>
      <c r="F41" s="710"/>
      <c r="G41" s="710"/>
      <c r="H41" s="710"/>
      <c r="I41" s="711"/>
      <c r="J41" s="692"/>
      <c r="K41" s="699"/>
      <c r="L41" s="692"/>
      <c r="M41" s="694"/>
      <c r="N41" s="686"/>
      <c r="O41" s="686"/>
      <c r="P41" s="686"/>
      <c r="Q41" s="683"/>
      <c r="R41" s="697"/>
      <c r="S41" s="697"/>
      <c r="T41" s="697"/>
      <c r="U41" s="683"/>
      <c r="V41" s="683"/>
      <c r="W41" s="686"/>
      <c r="X41" s="686"/>
      <c r="Y41" s="674"/>
      <c r="Z41" s="7" t="s">
        <v>42</v>
      </c>
      <c r="AA41" s="15"/>
      <c r="AB41" s="15"/>
      <c r="AC41" s="15"/>
      <c r="AD41" s="191"/>
      <c r="AE41" s="191"/>
      <c r="AF41" s="191"/>
      <c r="AG41" s="191"/>
      <c r="AH41" s="191"/>
      <c r="AI41" s="191"/>
      <c r="AJ41" s="191"/>
      <c r="AK41" s="191"/>
      <c r="AL41" s="192"/>
      <c r="AM41" s="690"/>
      <c r="AN41" s="34">
        <f>IF(AN$8&lt;=$AJ$8,SUM($Z41:AC41),"")</f>
        <v>0</v>
      </c>
      <c r="AO41" s="34">
        <f>IF(AO$8&lt;=$AJ$8,SUM($Z41:AD41),"")</f>
        <v>0</v>
      </c>
      <c r="AP41" s="34">
        <f>IF(AP$8&lt;=$AJ$8,SUM($Z41:AE41),"")</f>
        <v>0</v>
      </c>
      <c r="AQ41" s="34">
        <f>IF(AQ$8&lt;=$AJ$8,SUM($Z41:AF41),"")</f>
        <v>0</v>
      </c>
      <c r="AR41" s="34">
        <f>IF(AR$8&lt;=$AJ$8,SUM($Z41:AG41),"")</f>
        <v>0</v>
      </c>
      <c r="AS41" s="34">
        <f>IF(AS$8&lt;=$AJ$8,SUM($Z41:AH41),"")</f>
        <v>0</v>
      </c>
      <c r="AT41" s="34">
        <f>IF(AT$8&lt;=$AJ$8,SUM($Z41:AI41),"")</f>
        <v>0</v>
      </c>
      <c r="AU41" s="34">
        <f>IF(AU$8&lt;=$AJ$8,SUM($Z41:AJ41),"")</f>
        <v>0</v>
      </c>
      <c r="AV41" s="34">
        <f>IF(AV$8&lt;=$AJ$8,SUM($Z41:AK41),"")</f>
        <v>0</v>
      </c>
      <c r="AW41" s="34">
        <f>IF(AW$8&lt;=$AJ$8,SUM($Z41:AL41),"")</f>
        <v>0</v>
      </c>
    </row>
    <row r="42" spans="3:49" ht="24" x14ac:dyDescent="0.25">
      <c r="C42" s="708"/>
      <c r="D42" s="686"/>
      <c r="E42" s="683"/>
      <c r="F42" s="710"/>
      <c r="G42" s="710"/>
      <c r="H42" s="710"/>
      <c r="I42" s="711"/>
      <c r="J42" s="692"/>
      <c r="K42" s="699"/>
      <c r="L42" s="692"/>
      <c r="M42" s="694"/>
      <c r="N42" s="686"/>
      <c r="O42" s="686"/>
      <c r="P42" s="686"/>
      <c r="Q42" s="683"/>
      <c r="R42" s="697"/>
      <c r="S42" s="697"/>
      <c r="T42" s="697"/>
      <c r="U42" s="683"/>
      <c r="V42" s="683"/>
      <c r="W42" s="686"/>
      <c r="X42" s="686"/>
      <c r="Y42" s="675"/>
      <c r="Z42" s="7" t="s">
        <v>43</v>
      </c>
      <c r="AA42" s="87"/>
      <c r="AB42" s="87"/>
      <c r="AC42" s="87"/>
      <c r="AD42" s="87"/>
      <c r="AE42" s="87"/>
      <c r="AF42" s="87"/>
      <c r="AG42" s="87"/>
      <c r="AH42" s="87"/>
      <c r="AI42" s="87"/>
      <c r="AJ42" s="87"/>
      <c r="AK42" s="87"/>
      <c r="AL42" s="87"/>
      <c r="AM42" s="691"/>
      <c r="AN42" s="109">
        <f>IF(AN$8&lt;=$AJ$8,IF(OR(AN40="",AN41=""),"",AN41/AN40),"")</f>
        <v>0</v>
      </c>
      <c r="AO42" s="109">
        <f t="shared" ref="AO42:AW42" si="14">IF(AO$8&lt;=$AJ$8,IF(OR(AO40="",AO41=""),"",AO41/AO40),"")</f>
        <v>0</v>
      </c>
      <c r="AP42" s="109">
        <f t="shared" si="14"/>
        <v>0</v>
      </c>
      <c r="AQ42" s="109">
        <f t="shared" si="14"/>
        <v>0</v>
      </c>
      <c r="AR42" s="109">
        <f t="shared" si="14"/>
        <v>0</v>
      </c>
      <c r="AS42" s="109">
        <f t="shared" si="14"/>
        <v>0</v>
      </c>
      <c r="AT42" s="109">
        <f t="shared" si="14"/>
        <v>0</v>
      </c>
      <c r="AU42" s="109">
        <f t="shared" si="14"/>
        <v>0</v>
      </c>
      <c r="AV42" s="109">
        <f t="shared" si="14"/>
        <v>0</v>
      </c>
      <c r="AW42" s="109">
        <f t="shared" si="14"/>
        <v>0</v>
      </c>
    </row>
    <row r="43" spans="3:49" ht="24" x14ac:dyDescent="0.25">
      <c r="C43" s="708"/>
      <c r="D43" s="686"/>
      <c r="E43" s="683"/>
      <c r="F43" s="710"/>
      <c r="G43" s="710"/>
      <c r="H43" s="710"/>
      <c r="I43" s="711"/>
      <c r="J43" s="692"/>
      <c r="K43" s="699"/>
      <c r="L43" s="692"/>
      <c r="M43" s="694"/>
      <c r="N43" s="686"/>
      <c r="O43" s="686"/>
      <c r="P43" s="686"/>
      <c r="Q43" s="683"/>
      <c r="R43" s="697"/>
      <c r="S43" s="697"/>
      <c r="T43" s="697"/>
      <c r="U43" s="683"/>
      <c r="V43" s="683"/>
      <c r="W43" s="686"/>
      <c r="X43" s="686"/>
      <c r="Y43" s="673" t="s">
        <v>44</v>
      </c>
      <c r="Z43" s="7" t="s">
        <v>41</v>
      </c>
      <c r="AA43" s="84"/>
      <c r="AB43" s="84"/>
      <c r="AC43" s="84">
        <v>15</v>
      </c>
      <c r="AD43" s="84"/>
      <c r="AE43" s="84"/>
      <c r="AF43" s="84">
        <v>15</v>
      </c>
      <c r="AG43" s="84"/>
      <c r="AH43" s="84"/>
      <c r="AI43" s="84">
        <v>15</v>
      </c>
      <c r="AJ43" s="84"/>
      <c r="AK43" s="84"/>
      <c r="AL43" s="84">
        <v>15</v>
      </c>
      <c r="AM43" s="689">
        <f>SUM(AA43:AL43)</f>
        <v>60</v>
      </c>
      <c r="AN43" s="34">
        <f>IF(AN$8&lt;=$AJ$8,IF(SUM($Z43:AC43)=0,"",SUM($Z43:AC43)),"")</f>
        <v>15</v>
      </c>
      <c r="AO43" s="34">
        <f>IF(AO$8&lt;=$AJ$8,IF(SUM($Z43:AD43)=0,"",SUM($Z43:AD43)),"")</f>
        <v>15</v>
      </c>
      <c r="AP43" s="34">
        <f>IF(AP$8&lt;=$AJ$8,IF(SUM($Z43:AE43)=0,"",SUM($Z43:AE43)),"")</f>
        <v>15</v>
      </c>
      <c r="AQ43" s="34">
        <f>IF(AQ$8&lt;=$AJ$8,IF(SUM($Z43:AF43)=0,"",SUM($Z43:AF43)),"")</f>
        <v>30</v>
      </c>
      <c r="AR43" s="34">
        <f>IF(AR$8&lt;=$AJ$8,IF(SUM($Z43:AG43)=0,"",SUM($Z43:AG43)),"")</f>
        <v>30</v>
      </c>
      <c r="AS43" s="34">
        <f>IF(AS$8&lt;=$AJ$8,IF(SUM($Z43:AH43)=0,"",SUM($Z43:AH43)),"")</f>
        <v>30</v>
      </c>
      <c r="AT43" s="34">
        <f>IF(AT$8&lt;=$AJ$8,IF(SUM($Z43:AI43)=0,"",SUM($Z43:AI43)),"")</f>
        <v>45</v>
      </c>
      <c r="AU43" s="34">
        <f>IF(AU$8&lt;=$AJ$8,IF(SUM($Z43:AJ43)=0,"",SUM($Z43:AJ43)),"")</f>
        <v>45</v>
      </c>
      <c r="AV43" s="34">
        <f>IF(AV$8&lt;=$AJ$8,IF(SUM($Z43:AK43)=0,"",SUM($Z43:AK43)),"")</f>
        <v>45</v>
      </c>
      <c r="AW43" s="34">
        <f>IF(AW$8&lt;=$AJ$8,IF(SUM($Z43:AL43)=0,"",SUM($Z43:AL43)),"")</f>
        <v>60</v>
      </c>
    </row>
    <row r="44" spans="3:49" ht="24" x14ac:dyDescent="0.25">
      <c r="C44" s="708"/>
      <c r="D44" s="686"/>
      <c r="E44" s="683"/>
      <c r="F44" s="710"/>
      <c r="G44" s="710"/>
      <c r="H44" s="710"/>
      <c r="I44" s="711"/>
      <c r="J44" s="692"/>
      <c r="K44" s="699"/>
      <c r="L44" s="692"/>
      <c r="M44" s="694"/>
      <c r="N44" s="686"/>
      <c r="O44" s="686"/>
      <c r="P44" s="686"/>
      <c r="Q44" s="683"/>
      <c r="R44" s="697"/>
      <c r="S44" s="697"/>
      <c r="T44" s="697"/>
      <c r="U44" s="683"/>
      <c r="V44" s="683"/>
      <c r="W44" s="686"/>
      <c r="X44" s="686"/>
      <c r="Y44" s="674"/>
      <c r="Z44" s="7" t="s">
        <v>42</v>
      </c>
      <c r="AA44" s="85"/>
      <c r="AB44" s="85"/>
      <c r="AC44" s="85"/>
      <c r="AD44" s="191"/>
      <c r="AE44" s="191"/>
      <c r="AF44" s="191"/>
      <c r="AG44" s="191"/>
      <c r="AH44" s="191"/>
      <c r="AI44" s="191"/>
      <c r="AJ44" s="191"/>
      <c r="AK44" s="191"/>
      <c r="AL44" s="192"/>
      <c r="AM44" s="690"/>
      <c r="AN44" s="34">
        <f>IF(AN$8&lt;=$AJ$8,SUM($Z44:AC44),"")</f>
        <v>0</v>
      </c>
      <c r="AO44" s="34">
        <f>IF(AO$8&lt;=$AJ$8,SUM($Z44:AD44),"")</f>
        <v>0</v>
      </c>
      <c r="AP44" s="34">
        <f>IF(AP$8&lt;=$AJ$8,SUM($Z44:AE44),"")</f>
        <v>0</v>
      </c>
      <c r="AQ44" s="34">
        <f>IF(AQ$8&lt;=$AJ$8,SUM($Z44:AF44),"")</f>
        <v>0</v>
      </c>
      <c r="AR44" s="34">
        <f>IF(AR$8&lt;=$AJ$8,SUM($Z44:AG44),"")</f>
        <v>0</v>
      </c>
      <c r="AS44" s="34">
        <f>IF(AS$8&lt;=$AJ$8,SUM($Z44:AH44),"")</f>
        <v>0</v>
      </c>
      <c r="AT44" s="34">
        <f>IF(AT$8&lt;=$AJ$8,SUM($Z44:AI44),"")</f>
        <v>0</v>
      </c>
      <c r="AU44" s="34">
        <f>IF(AU$8&lt;=$AJ$8,SUM($Z44:AJ44),"")</f>
        <v>0</v>
      </c>
      <c r="AV44" s="34">
        <f>IF(AV$8&lt;=$AJ$8,SUM($Z44:AK44),"")</f>
        <v>0</v>
      </c>
      <c r="AW44" s="34">
        <f>IF(AW$8&lt;=$AJ$8,SUM($Z44:AL44),"")</f>
        <v>0</v>
      </c>
    </row>
    <row r="45" spans="3:49" ht="24" x14ac:dyDescent="0.25">
      <c r="C45" s="708"/>
      <c r="D45" s="686"/>
      <c r="E45" s="683"/>
      <c r="F45" s="710"/>
      <c r="G45" s="710"/>
      <c r="H45" s="710"/>
      <c r="I45" s="711"/>
      <c r="J45" s="692"/>
      <c r="K45" s="699"/>
      <c r="L45" s="692"/>
      <c r="M45" s="694"/>
      <c r="N45" s="686"/>
      <c r="O45" s="686"/>
      <c r="P45" s="686"/>
      <c r="Q45" s="683"/>
      <c r="R45" s="697"/>
      <c r="S45" s="697"/>
      <c r="T45" s="697"/>
      <c r="U45" s="683"/>
      <c r="V45" s="683"/>
      <c r="W45" s="686"/>
      <c r="X45" s="686"/>
      <c r="Y45" s="675"/>
      <c r="Z45" s="7" t="s">
        <v>43</v>
      </c>
      <c r="AA45" s="87" t="str">
        <f t="shared" ref="AA45:AB45" si="15">IF(AA43=0,"",AA44/AA43)</f>
        <v/>
      </c>
      <c r="AB45" s="87" t="str">
        <f t="shared" si="15"/>
        <v/>
      </c>
      <c r="AC45" s="87"/>
      <c r="AD45" s="87"/>
      <c r="AE45" s="87"/>
      <c r="AF45" s="87"/>
      <c r="AG45" s="87"/>
      <c r="AH45" s="87"/>
      <c r="AI45" s="87"/>
      <c r="AJ45" s="87"/>
      <c r="AK45" s="87"/>
      <c r="AL45" s="87"/>
      <c r="AM45" s="691"/>
      <c r="AN45" s="109">
        <f t="shared" ref="AN45:AW45" si="16">IF(AN$8&lt;=$AJ$8,IF(OR(AN43="",AN44=""),"",AN44/AN43),"")</f>
        <v>0</v>
      </c>
      <c r="AO45" s="109">
        <f t="shared" si="16"/>
        <v>0</v>
      </c>
      <c r="AP45" s="109">
        <f t="shared" si="16"/>
        <v>0</v>
      </c>
      <c r="AQ45" s="109">
        <f t="shared" si="16"/>
        <v>0</v>
      </c>
      <c r="AR45" s="109">
        <f t="shared" si="16"/>
        <v>0</v>
      </c>
      <c r="AS45" s="109">
        <f t="shared" si="16"/>
        <v>0</v>
      </c>
      <c r="AT45" s="109">
        <f t="shared" si="16"/>
        <v>0</v>
      </c>
      <c r="AU45" s="109">
        <f t="shared" si="16"/>
        <v>0</v>
      </c>
      <c r="AV45" s="109">
        <f t="shared" si="16"/>
        <v>0</v>
      </c>
      <c r="AW45" s="109">
        <f t="shared" si="16"/>
        <v>0</v>
      </c>
    </row>
    <row r="46" spans="3:49" ht="24" x14ac:dyDescent="0.25">
      <c r="C46" s="708"/>
      <c r="D46" s="686"/>
      <c r="E46" s="683"/>
      <c r="F46" s="710"/>
      <c r="G46" s="710"/>
      <c r="H46" s="710"/>
      <c r="I46" s="711"/>
      <c r="J46" s="692"/>
      <c r="K46" s="699"/>
      <c r="L46" s="692"/>
      <c r="M46" s="694"/>
      <c r="N46" s="686"/>
      <c r="O46" s="686"/>
      <c r="P46" s="686"/>
      <c r="Q46" s="683"/>
      <c r="R46" s="697"/>
      <c r="S46" s="697"/>
      <c r="T46" s="697"/>
      <c r="U46" s="683"/>
      <c r="V46" s="683"/>
      <c r="W46" s="686"/>
      <c r="X46" s="686"/>
      <c r="Y46" s="673" t="s">
        <v>45</v>
      </c>
      <c r="Z46" s="7" t="s">
        <v>41</v>
      </c>
      <c r="AA46" s="85"/>
      <c r="AB46" s="85"/>
      <c r="AC46" s="85">
        <v>19</v>
      </c>
      <c r="AD46" s="85"/>
      <c r="AE46" s="85"/>
      <c r="AF46" s="85"/>
      <c r="AG46" s="85"/>
      <c r="AH46" s="85"/>
      <c r="AI46" s="85">
        <v>71</v>
      </c>
      <c r="AJ46" s="85"/>
      <c r="AK46" s="85"/>
      <c r="AL46" s="85"/>
      <c r="AM46" s="689">
        <f>SUM(AA46:AL46)</f>
        <v>90</v>
      </c>
      <c r="AN46" s="34">
        <f>IF(AN$8&lt;=$AJ$8,IF(SUM($Z46:AC46)=0,"",SUM($Z46:AC46)),"")</f>
        <v>19</v>
      </c>
      <c r="AO46" s="34">
        <f>IF(AO$8&lt;=$AJ$8,IF(SUM($Z46:AD46)=0,"",SUM($Z46:AD46)),"")</f>
        <v>19</v>
      </c>
      <c r="AP46" s="34">
        <f>IF(AP$8&lt;=$AJ$8,IF(SUM($Z46:AE46)=0,"",SUM($Z46:AE46)),"")</f>
        <v>19</v>
      </c>
      <c r="AQ46" s="34">
        <f>IF(AQ$8&lt;=$AJ$8,IF(SUM($Z46:AF46)=0,"",SUM($Z46:AF46)),"")</f>
        <v>19</v>
      </c>
      <c r="AR46" s="34">
        <f>IF(AR$8&lt;=$AJ$8,IF(SUM($Z46:AG46)=0,"",SUM($Z46:AG46)),"")</f>
        <v>19</v>
      </c>
      <c r="AS46" s="34">
        <f>IF(AS$8&lt;=$AJ$8,IF(SUM($Z46:AH46)=0,"",SUM($Z46:AH46)),"")</f>
        <v>19</v>
      </c>
      <c r="AT46" s="34">
        <f>IF(AT$8&lt;=$AJ$8,IF(SUM($Z46:AI46)=0,"",SUM($Z46:AI46)),"")</f>
        <v>90</v>
      </c>
      <c r="AU46" s="34">
        <f>IF(AU$8&lt;=$AJ$8,IF(SUM($Z46:AJ46)=0,"",SUM($Z46:AJ46)),"")</f>
        <v>90</v>
      </c>
      <c r="AV46" s="34">
        <f>IF(AV$8&lt;=$AJ$8,IF(SUM($Z46:AK46)=0,"",SUM($Z46:AK46)),"")</f>
        <v>90</v>
      </c>
      <c r="AW46" s="34">
        <f>IF(AW$8&lt;=$AJ$8,IF(SUM($Z46:AL46)=0,"",SUM($Z46:AL46)),"")</f>
        <v>90</v>
      </c>
    </row>
    <row r="47" spans="3:49" ht="24" x14ac:dyDescent="0.25">
      <c r="C47" s="708"/>
      <c r="D47" s="686"/>
      <c r="E47" s="683"/>
      <c r="F47" s="710"/>
      <c r="G47" s="710"/>
      <c r="H47" s="710"/>
      <c r="I47" s="711"/>
      <c r="J47" s="692"/>
      <c r="K47" s="699"/>
      <c r="L47" s="692"/>
      <c r="M47" s="694"/>
      <c r="N47" s="686"/>
      <c r="O47" s="686"/>
      <c r="P47" s="686"/>
      <c r="Q47" s="683"/>
      <c r="R47" s="697"/>
      <c r="S47" s="697"/>
      <c r="T47" s="697"/>
      <c r="U47" s="683"/>
      <c r="V47" s="683"/>
      <c r="W47" s="686"/>
      <c r="X47" s="686"/>
      <c r="Y47" s="674"/>
      <c r="Z47" s="7" t="s">
        <v>42</v>
      </c>
      <c r="AA47" s="85"/>
      <c r="AB47" s="85"/>
      <c r="AC47" s="85"/>
      <c r="AD47" s="191"/>
      <c r="AE47" s="191"/>
      <c r="AF47" s="191"/>
      <c r="AG47" s="191"/>
      <c r="AH47" s="191"/>
      <c r="AI47" s="191"/>
      <c r="AJ47" s="191"/>
      <c r="AK47" s="191"/>
      <c r="AL47" s="192"/>
      <c r="AM47" s="690"/>
      <c r="AN47" s="34">
        <f>IF(AN$8&lt;=$AJ$8,SUM($Z47:AC47),"")</f>
        <v>0</v>
      </c>
      <c r="AO47" s="34">
        <f>IF(AO$8&lt;=$AJ$8,SUM($Z47:AD47),"")</f>
        <v>0</v>
      </c>
      <c r="AP47" s="34">
        <f>IF(AP$8&lt;=$AJ$8,SUM($Z47:AE47),"")</f>
        <v>0</v>
      </c>
      <c r="AQ47" s="34">
        <f>IF(AQ$8&lt;=$AJ$8,SUM($Z47:AF47),"")</f>
        <v>0</v>
      </c>
      <c r="AR47" s="34">
        <f>IF(AR$8&lt;=$AJ$8,SUM($Z47:AG47),"")</f>
        <v>0</v>
      </c>
      <c r="AS47" s="34">
        <f>IF(AS$8&lt;=$AJ$8,SUM($Z47:AH47),"")</f>
        <v>0</v>
      </c>
      <c r="AT47" s="34">
        <f>IF(AT$8&lt;=$AJ$8,SUM($Z47:AI47),"")</f>
        <v>0</v>
      </c>
      <c r="AU47" s="34">
        <f>IF(AU$8&lt;=$AJ$8,SUM($Z47:AJ47),"")</f>
        <v>0</v>
      </c>
      <c r="AV47" s="34">
        <f>IF(AV$8&lt;=$AJ$8,SUM($Z47:AK47),"")</f>
        <v>0</v>
      </c>
      <c r="AW47" s="34">
        <f>IF(AW$8&lt;=$AJ$8,SUM($Z47:AL47),"")</f>
        <v>0</v>
      </c>
    </row>
    <row r="48" spans="3:49" ht="24" x14ac:dyDescent="0.25">
      <c r="C48" s="708"/>
      <c r="D48" s="686"/>
      <c r="E48" s="683"/>
      <c r="F48" s="710"/>
      <c r="G48" s="710"/>
      <c r="H48" s="710"/>
      <c r="I48" s="711"/>
      <c r="J48" s="692"/>
      <c r="K48" s="699"/>
      <c r="L48" s="692"/>
      <c r="M48" s="695"/>
      <c r="N48" s="687"/>
      <c r="O48" s="687"/>
      <c r="P48" s="687"/>
      <c r="Q48" s="684"/>
      <c r="R48" s="698"/>
      <c r="S48" s="698"/>
      <c r="T48" s="698"/>
      <c r="U48" s="684"/>
      <c r="V48" s="684"/>
      <c r="W48" s="687"/>
      <c r="X48" s="687"/>
      <c r="Y48" s="675"/>
      <c r="Z48" s="7" t="s">
        <v>43</v>
      </c>
      <c r="AA48" s="87" t="str">
        <f t="shared" ref="AA48:AB48" si="17">IF(AA46=0,"",AA47/AA46)</f>
        <v/>
      </c>
      <c r="AB48" s="87" t="str">
        <f t="shared" si="17"/>
        <v/>
      </c>
      <c r="AC48" s="87" t="s">
        <v>46</v>
      </c>
      <c r="AD48" s="87"/>
      <c r="AE48" s="87"/>
      <c r="AF48" s="87"/>
      <c r="AG48" s="87"/>
      <c r="AH48" s="87"/>
      <c r="AI48" s="87"/>
      <c r="AJ48" s="87"/>
      <c r="AK48" s="87"/>
      <c r="AL48" s="87"/>
      <c r="AM48" s="691"/>
      <c r="AN48" s="109">
        <f t="shared" ref="AN48:AW48" si="18">IF(AN$8&lt;=$AJ$8,IF(OR(AN46="",AN47=""),"",AN47/AN46),"")</f>
        <v>0</v>
      </c>
      <c r="AO48" s="109">
        <f t="shared" si="18"/>
        <v>0</v>
      </c>
      <c r="AP48" s="109">
        <f t="shared" si="18"/>
        <v>0</v>
      </c>
      <c r="AQ48" s="109">
        <f t="shared" si="18"/>
        <v>0</v>
      </c>
      <c r="AR48" s="109">
        <f t="shared" si="18"/>
        <v>0</v>
      </c>
      <c r="AS48" s="109">
        <f t="shared" si="18"/>
        <v>0</v>
      </c>
      <c r="AT48" s="109">
        <f t="shared" si="18"/>
        <v>0</v>
      </c>
      <c r="AU48" s="109">
        <f t="shared" si="18"/>
        <v>0</v>
      </c>
      <c r="AV48" s="109">
        <f t="shared" si="18"/>
        <v>0</v>
      </c>
      <c r="AW48" s="109">
        <f t="shared" si="18"/>
        <v>0</v>
      </c>
    </row>
    <row r="49" spans="3:49" ht="12" customHeight="1" x14ac:dyDescent="0.25">
      <c r="C49" s="708"/>
      <c r="D49" s="686"/>
      <c r="E49" s="683"/>
      <c r="F49" s="710"/>
      <c r="G49" s="710"/>
      <c r="H49" s="710"/>
      <c r="I49" s="711"/>
      <c r="J49" s="692"/>
      <c r="K49" s="699"/>
      <c r="L49" s="692" t="s">
        <v>53</v>
      </c>
      <c r="M49" s="693" t="s">
        <v>36</v>
      </c>
      <c r="N49" s="685" t="s">
        <v>37</v>
      </c>
      <c r="O49" s="685" t="s">
        <v>38</v>
      </c>
      <c r="P49" s="685">
        <v>400</v>
      </c>
      <c r="Q49" s="682">
        <v>0.25</v>
      </c>
      <c r="R49" s="682">
        <v>0.25</v>
      </c>
      <c r="S49" s="682">
        <v>0.25</v>
      </c>
      <c r="T49" s="682">
        <v>0.25</v>
      </c>
      <c r="U49" s="682">
        <v>0.25</v>
      </c>
      <c r="V49" s="682" t="s">
        <v>197</v>
      </c>
      <c r="W49" s="685" t="s">
        <v>54</v>
      </c>
      <c r="X49" s="685" t="s">
        <v>39</v>
      </c>
      <c r="Y49" s="673" t="s">
        <v>40</v>
      </c>
      <c r="Z49" s="7" t="s">
        <v>41</v>
      </c>
      <c r="AA49" s="34">
        <v>0</v>
      </c>
      <c r="AB49" s="34">
        <v>3</v>
      </c>
      <c r="AC49" s="34">
        <v>1</v>
      </c>
      <c r="AD49" s="34">
        <v>1</v>
      </c>
      <c r="AE49" s="34">
        <v>2</v>
      </c>
      <c r="AF49" s="34">
        <v>3</v>
      </c>
      <c r="AG49" s="34">
        <v>3</v>
      </c>
      <c r="AH49" s="34">
        <v>3</v>
      </c>
      <c r="AI49" s="34">
        <v>3</v>
      </c>
      <c r="AJ49" s="34">
        <v>2</v>
      </c>
      <c r="AK49" s="34">
        <v>2</v>
      </c>
      <c r="AL49" s="34">
        <v>2</v>
      </c>
      <c r="AM49" s="689">
        <f t="shared" ref="AM49" si="19">SUM(AA49:AL49)</f>
        <v>25</v>
      </c>
      <c r="AN49" s="34">
        <f>IF(AN$8&lt;=$AJ$8,IF(SUM($Z49:AC49)=0,"",SUM($Z49:AC49)),"")</f>
        <v>4</v>
      </c>
      <c r="AO49" s="34">
        <f>IF(AO$8&lt;=$AJ$8,IF(SUM($Z49:AD49)=0,"",SUM($Z49:AD49)),"")</f>
        <v>5</v>
      </c>
      <c r="AP49" s="34">
        <f>IF(AP$8&lt;=$AJ$8,IF(SUM($Z49:AE49)=0,"",SUM($Z49:AE49)),"")</f>
        <v>7</v>
      </c>
      <c r="AQ49" s="34">
        <f>IF(AQ$8&lt;=$AJ$8,IF(SUM($Z49:AF49)=0,"",SUM($Z49:AF49)),"")</f>
        <v>10</v>
      </c>
      <c r="AR49" s="34">
        <f>IF(AR$8&lt;=$AJ$8,IF(SUM($Z49:AG49)=0,"",SUM($Z49:AG49)),"")</f>
        <v>13</v>
      </c>
      <c r="AS49" s="34">
        <f>IF(AS$8&lt;=$AJ$8,IF(SUM($Z49:AH49)=0,"",SUM($Z49:AH49)),"")</f>
        <v>16</v>
      </c>
      <c r="AT49" s="34">
        <f>IF(AT$8&lt;=$AJ$8,IF(SUM($Z49:AI49)=0,"",SUM($Z49:AI49)),"")</f>
        <v>19</v>
      </c>
      <c r="AU49" s="34">
        <f>IF(AU$8&lt;=$AJ$8,IF(SUM($Z49:AJ49)=0,"",SUM($Z49:AJ49)),"")</f>
        <v>21</v>
      </c>
      <c r="AV49" s="34">
        <f>IF(AV$8&lt;=$AJ$8,IF(SUM($Z49:AK49)=0,"",SUM($Z49:AK49)),"")</f>
        <v>23</v>
      </c>
      <c r="AW49" s="34">
        <f>IF(AW$8&lt;=$AJ$8,IF(SUM($Z49:AL49)=0,"",SUM($Z49:AL49)),"")</f>
        <v>25</v>
      </c>
    </row>
    <row r="50" spans="3:49" ht="24" x14ac:dyDescent="0.25">
      <c r="C50" s="708"/>
      <c r="D50" s="686"/>
      <c r="E50" s="683"/>
      <c r="F50" s="710"/>
      <c r="G50" s="710"/>
      <c r="H50" s="710"/>
      <c r="I50" s="711"/>
      <c r="J50" s="692"/>
      <c r="K50" s="699"/>
      <c r="L50" s="692"/>
      <c r="M50" s="694"/>
      <c r="N50" s="686"/>
      <c r="O50" s="686"/>
      <c r="P50" s="686"/>
      <c r="Q50" s="683"/>
      <c r="R50" s="683"/>
      <c r="S50" s="683"/>
      <c r="T50" s="683"/>
      <c r="U50" s="683"/>
      <c r="V50" s="683"/>
      <c r="W50" s="686"/>
      <c r="X50" s="686"/>
      <c r="Y50" s="674"/>
      <c r="Z50" s="7" t="s">
        <v>42</v>
      </c>
      <c r="AA50" s="15"/>
      <c r="AB50" s="15"/>
      <c r="AC50" s="15"/>
      <c r="AD50" s="85"/>
      <c r="AE50" s="85"/>
      <c r="AF50" s="85"/>
      <c r="AG50" s="85"/>
      <c r="AH50" s="191"/>
      <c r="AI50" s="85"/>
      <c r="AJ50" s="85"/>
      <c r="AK50" s="85"/>
      <c r="AL50" s="86"/>
      <c r="AM50" s="690"/>
      <c r="AN50" s="34">
        <f>IF(AN$8&lt;=$AJ$8,SUM($Z50:AC50),"")</f>
        <v>0</v>
      </c>
      <c r="AO50" s="34">
        <f>IF(AO$8&lt;=$AJ$8,SUM($Z50:AD50),"")</f>
        <v>0</v>
      </c>
      <c r="AP50" s="34">
        <f>IF(AP$8&lt;=$AJ$8,SUM($Z50:AE50),"")</f>
        <v>0</v>
      </c>
      <c r="AQ50" s="34">
        <f>IF(AQ$8&lt;=$AJ$8,SUM($Z50:AF50),"")</f>
        <v>0</v>
      </c>
      <c r="AR50" s="34">
        <f>IF(AR$8&lt;=$AJ$8,SUM($Z50:AG50),"")</f>
        <v>0</v>
      </c>
      <c r="AS50" s="34">
        <f>IF(AS$8&lt;=$AJ$8,SUM($Z50:AH50),"")</f>
        <v>0</v>
      </c>
      <c r="AT50" s="34">
        <f>IF(AT$8&lt;=$AJ$8,SUM($Z50:AI50),"")</f>
        <v>0</v>
      </c>
      <c r="AU50" s="34">
        <f>IF(AU$8&lt;=$AJ$8,SUM($Z50:AJ50),"")</f>
        <v>0</v>
      </c>
      <c r="AV50" s="34">
        <f>IF(AV$8&lt;=$AJ$8,SUM($Z50:AK50),"")</f>
        <v>0</v>
      </c>
      <c r="AW50" s="34">
        <f>IF(AW$8&lt;=$AJ$8,SUM($Z50:AL50),"")</f>
        <v>0</v>
      </c>
    </row>
    <row r="51" spans="3:49" ht="24" x14ac:dyDescent="0.25">
      <c r="C51" s="708"/>
      <c r="D51" s="686"/>
      <c r="E51" s="683"/>
      <c r="F51" s="710"/>
      <c r="G51" s="710"/>
      <c r="H51" s="710"/>
      <c r="I51" s="711"/>
      <c r="J51" s="692"/>
      <c r="K51" s="699"/>
      <c r="L51" s="692"/>
      <c r="M51" s="694"/>
      <c r="N51" s="686"/>
      <c r="O51" s="686"/>
      <c r="P51" s="686"/>
      <c r="Q51" s="683"/>
      <c r="R51" s="683"/>
      <c r="S51" s="683"/>
      <c r="T51" s="683"/>
      <c r="U51" s="683"/>
      <c r="V51" s="683"/>
      <c r="W51" s="686"/>
      <c r="X51" s="686"/>
      <c r="Y51" s="675"/>
      <c r="Z51" s="7" t="s">
        <v>43</v>
      </c>
      <c r="AA51" s="87"/>
      <c r="AB51" s="87"/>
      <c r="AC51" s="87"/>
      <c r="AD51" s="87"/>
      <c r="AE51" s="87"/>
      <c r="AF51" s="87"/>
      <c r="AG51" s="87"/>
      <c r="AH51" s="87"/>
      <c r="AI51" s="87"/>
      <c r="AJ51" s="87"/>
      <c r="AK51" s="87"/>
      <c r="AL51" s="87"/>
      <c r="AM51" s="691"/>
      <c r="AN51" s="109">
        <f>IF(AN$8&lt;=$AJ$8,IF(OR(AN49="",AN50=""),"",AN50/AN49),"")</f>
        <v>0</v>
      </c>
      <c r="AO51" s="109">
        <f t="shared" ref="AO51:AW51" si="20">IF(AO$8&lt;=$AJ$8,IF(OR(AO49="",AO50=""),"",AO50/AO49),"")</f>
        <v>0</v>
      </c>
      <c r="AP51" s="109">
        <f t="shared" si="20"/>
        <v>0</v>
      </c>
      <c r="AQ51" s="109">
        <f t="shared" si="20"/>
        <v>0</v>
      </c>
      <c r="AR51" s="109">
        <f t="shared" si="20"/>
        <v>0</v>
      </c>
      <c r="AS51" s="109">
        <f t="shared" si="20"/>
        <v>0</v>
      </c>
      <c r="AT51" s="109">
        <f t="shared" si="20"/>
        <v>0</v>
      </c>
      <c r="AU51" s="109">
        <f t="shared" si="20"/>
        <v>0</v>
      </c>
      <c r="AV51" s="109">
        <f t="shared" si="20"/>
        <v>0</v>
      </c>
      <c r="AW51" s="109">
        <f t="shared" si="20"/>
        <v>0</v>
      </c>
    </row>
    <row r="52" spans="3:49" ht="24" x14ac:dyDescent="0.25">
      <c r="C52" s="708"/>
      <c r="D52" s="686"/>
      <c r="E52" s="683"/>
      <c r="F52" s="710"/>
      <c r="G52" s="710"/>
      <c r="H52" s="710"/>
      <c r="I52" s="711"/>
      <c r="J52" s="692"/>
      <c r="K52" s="699"/>
      <c r="L52" s="692"/>
      <c r="M52" s="694"/>
      <c r="N52" s="686"/>
      <c r="O52" s="686"/>
      <c r="P52" s="686"/>
      <c r="Q52" s="683"/>
      <c r="R52" s="683"/>
      <c r="S52" s="683"/>
      <c r="T52" s="683"/>
      <c r="U52" s="683"/>
      <c r="V52" s="683"/>
      <c r="W52" s="686"/>
      <c r="X52" s="686"/>
      <c r="Y52" s="673" t="s">
        <v>44</v>
      </c>
      <c r="Z52" s="7" t="s">
        <v>41</v>
      </c>
      <c r="AA52" s="85" t="s">
        <v>46</v>
      </c>
      <c r="AB52" s="85">
        <v>2</v>
      </c>
      <c r="AC52" s="85">
        <v>3</v>
      </c>
      <c r="AD52" s="85">
        <v>3</v>
      </c>
      <c r="AE52" s="85">
        <v>3</v>
      </c>
      <c r="AF52" s="85">
        <v>3</v>
      </c>
      <c r="AG52" s="85">
        <v>3</v>
      </c>
      <c r="AH52" s="85">
        <v>3</v>
      </c>
      <c r="AI52" s="85">
        <v>3</v>
      </c>
      <c r="AJ52" s="85">
        <v>3</v>
      </c>
      <c r="AK52" s="85">
        <v>2</v>
      </c>
      <c r="AL52" s="85">
        <v>0</v>
      </c>
      <c r="AM52" s="689">
        <f t="shared" ref="AM52" si="21">SUM(AA52:AL52)</f>
        <v>28</v>
      </c>
      <c r="AN52" s="34">
        <f>IF(AN$8&lt;=$AJ$8,IF(SUM($Z52:AC52)=0,"",SUM($Z52:AC52)),"")</f>
        <v>5</v>
      </c>
      <c r="AO52" s="34">
        <f>IF(AO$8&lt;=$AJ$8,IF(SUM($Z52:AD52)=0,"",SUM($Z52:AD52)),"")</f>
        <v>8</v>
      </c>
      <c r="AP52" s="34">
        <f>IF(AP$8&lt;=$AJ$8,IF(SUM($Z52:AE52)=0,"",SUM($Z52:AE52)),"")</f>
        <v>11</v>
      </c>
      <c r="AQ52" s="34">
        <f>IF(AQ$8&lt;=$AJ$8,IF(SUM($Z52:AF52)=0,"",SUM($Z52:AF52)),"")</f>
        <v>14</v>
      </c>
      <c r="AR52" s="34">
        <f>IF(AR$8&lt;=$AJ$8,IF(SUM($Z52:AG52)=0,"",SUM($Z52:AG52)),"")</f>
        <v>17</v>
      </c>
      <c r="AS52" s="34">
        <f>IF(AS$8&lt;=$AJ$8,IF(SUM($Z52:AH52)=0,"",SUM($Z52:AH52)),"")</f>
        <v>20</v>
      </c>
      <c r="AT52" s="34">
        <f>IF(AT$8&lt;=$AJ$8,IF(SUM($Z52:AI52)=0,"",SUM($Z52:AI52)),"")</f>
        <v>23</v>
      </c>
      <c r="AU52" s="34">
        <f>IF(AU$8&lt;=$AJ$8,IF(SUM($Z52:AJ52)=0,"",SUM($Z52:AJ52)),"")</f>
        <v>26</v>
      </c>
      <c r="AV52" s="34">
        <f>IF(AV$8&lt;=$AJ$8,IF(SUM($Z52:AK52)=0,"",SUM($Z52:AK52)),"")</f>
        <v>28</v>
      </c>
      <c r="AW52" s="34">
        <f>IF(AW$8&lt;=$AJ$8,IF(SUM($Z52:AL52)=0,"",SUM($Z52:AL52)),"")</f>
        <v>28</v>
      </c>
    </row>
    <row r="53" spans="3:49" ht="24" x14ac:dyDescent="0.25">
      <c r="C53" s="708"/>
      <c r="D53" s="686"/>
      <c r="E53" s="683"/>
      <c r="F53" s="710"/>
      <c r="G53" s="710"/>
      <c r="H53" s="710"/>
      <c r="I53" s="711"/>
      <c r="J53" s="692"/>
      <c r="K53" s="699"/>
      <c r="L53" s="692"/>
      <c r="M53" s="694"/>
      <c r="N53" s="686"/>
      <c r="O53" s="686"/>
      <c r="P53" s="686"/>
      <c r="Q53" s="683"/>
      <c r="R53" s="683"/>
      <c r="S53" s="683"/>
      <c r="T53" s="683"/>
      <c r="U53" s="683"/>
      <c r="V53" s="683"/>
      <c r="W53" s="686"/>
      <c r="X53" s="686"/>
      <c r="Y53" s="674"/>
      <c r="Z53" s="7" t="s">
        <v>42</v>
      </c>
      <c r="AA53" s="85" t="s">
        <v>46</v>
      </c>
      <c r="AB53" s="85"/>
      <c r="AC53" s="85"/>
      <c r="AD53" s="85"/>
      <c r="AE53" s="85"/>
      <c r="AF53" s="85"/>
      <c r="AG53" s="85"/>
      <c r="AH53" s="85"/>
      <c r="AI53" s="85"/>
      <c r="AJ53" s="85"/>
      <c r="AK53" s="85"/>
      <c r="AL53" s="86"/>
      <c r="AM53" s="690"/>
      <c r="AN53" s="34">
        <f>IF(AN$8&lt;=$AJ$8,SUM($Z53:AC53),"")</f>
        <v>0</v>
      </c>
      <c r="AO53" s="34">
        <f>IF(AO$8&lt;=$AJ$8,SUM($Z53:AD53),"")</f>
        <v>0</v>
      </c>
      <c r="AP53" s="34">
        <f>IF(AP$8&lt;=$AJ$8,SUM($Z53:AE53),"")</f>
        <v>0</v>
      </c>
      <c r="AQ53" s="34">
        <f>IF(AQ$8&lt;=$AJ$8,SUM($Z53:AF53),"")</f>
        <v>0</v>
      </c>
      <c r="AR53" s="34">
        <f>IF(AR$8&lt;=$AJ$8,SUM($Z53:AG53),"")</f>
        <v>0</v>
      </c>
      <c r="AS53" s="34">
        <f>IF(AS$8&lt;=$AJ$8,SUM($Z53:AH53),"")</f>
        <v>0</v>
      </c>
      <c r="AT53" s="34">
        <f>IF(AT$8&lt;=$AJ$8,SUM($Z53:AI53),"")</f>
        <v>0</v>
      </c>
      <c r="AU53" s="34">
        <f>IF(AU$8&lt;=$AJ$8,SUM($Z53:AJ53),"")</f>
        <v>0</v>
      </c>
      <c r="AV53" s="34">
        <f>IF(AV$8&lt;=$AJ$8,SUM($Z53:AK53),"")</f>
        <v>0</v>
      </c>
      <c r="AW53" s="34">
        <f>IF(AW$8&lt;=$AJ$8,SUM($Z53:AL53),"")</f>
        <v>0</v>
      </c>
    </row>
    <row r="54" spans="3:49" ht="24" x14ac:dyDescent="0.25">
      <c r="C54" s="708"/>
      <c r="D54" s="686"/>
      <c r="E54" s="683"/>
      <c r="F54" s="710"/>
      <c r="G54" s="710"/>
      <c r="H54" s="710"/>
      <c r="I54" s="711"/>
      <c r="J54" s="692"/>
      <c r="K54" s="699"/>
      <c r="L54" s="692"/>
      <c r="M54" s="694"/>
      <c r="N54" s="686"/>
      <c r="O54" s="686"/>
      <c r="P54" s="686"/>
      <c r="Q54" s="683"/>
      <c r="R54" s="683"/>
      <c r="S54" s="683"/>
      <c r="T54" s="683"/>
      <c r="U54" s="683"/>
      <c r="V54" s="683"/>
      <c r="W54" s="686"/>
      <c r="X54" s="686"/>
      <c r="Y54" s="675"/>
      <c r="Z54" s="7" t="s">
        <v>43</v>
      </c>
      <c r="AA54" s="87"/>
      <c r="AB54" s="87"/>
      <c r="AC54" s="87"/>
      <c r="AD54" s="87"/>
      <c r="AE54" s="87"/>
      <c r="AF54" s="87"/>
      <c r="AG54" s="87"/>
      <c r="AH54" s="87"/>
      <c r="AI54" s="87"/>
      <c r="AJ54" s="87"/>
      <c r="AK54" s="87"/>
      <c r="AL54" s="194"/>
      <c r="AM54" s="691"/>
      <c r="AN54" s="109">
        <f t="shared" ref="AN54:AW54" si="22">IF(AN$8&lt;=$AJ$8,IF(OR(AN52="",AN53=""),"",AN53/AN52),"")</f>
        <v>0</v>
      </c>
      <c r="AO54" s="109">
        <f t="shared" si="22"/>
        <v>0</v>
      </c>
      <c r="AP54" s="109">
        <f t="shared" si="22"/>
        <v>0</v>
      </c>
      <c r="AQ54" s="109">
        <f t="shared" si="22"/>
        <v>0</v>
      </c>
      <c r="AR54" s="109">
        <f t="shared" si="22"/>
        <v>0</v>
      </c>
      <c r="AS54" s="109">
        <f t="shared" si="22"/>
        <v>0</v>
      </c>
      <c r="AT54" s="109">
        <f t="shared" si="22"/>
        <v>0</v>
      </c>
      <c r="AU54" s="109">
        <f t="shared" si="22"/>
        <v>0</v>
      </c>
      <c r="AV54" s="109">
        <f t="shared" si="22"/>
        <v>0</v>
      </c>
      <c r="AW54" s="109">
        <f t="shared" si="22"/>
        <v>0</v>
      </c>
    </row>
    <row r="55" spans="3:49" ht="24" x14ac:dyDescent="0.25">
      <c r="C55" s="708"/>
      <c r="D55" s="686"/>
      <c r="E55" s="683"/>
      <c r="F55" s="710"/>
      <c r="G55" s="710"/>
      <c r="H55" s="710"/>
      <c r="I55" s="711"/>
      <c r="J55" s="692"/>
      <c r="K55" s="699"/>
      <c r="L55" s="692"/>
      <c r="M55" s="694"/>
      <c r="N55" s="686"/>
      <c r="O55" s="686"/>
      <c r="P55" s="686"/>
      <c r="Q55" s="683"/>
      <c r="R55" s="683"/>
      <c r="S55" s="683"/>
      <c r="T55" s="683"/>
      <c r="U55" s="683"/>
      <c r="V55" s="683"/>
      <c r="W55" s="686"/>
      <c r="X55" s="686"/>
      <c r="Y55" s="673" t="s">
        <v>45</v>
      </c>
      <c r="Z55" s="7" t="s">
        <v>41</v>
      </c>
      <c r="AA55" s="88"/>
      <c r="AB55" s="88"/>
      <c r="AC55" s="88">
        <v>4</v>
      </c>
      <c r="AD55" s="88">
        <v>6</v>
      </c>
      <c r="AE55" s="88">
        <v>5</v>
      </c>
      <c r="AF55" s="88">
        <v>5</v>
      </c>
      <c r="AG55" s="88">
        <v>5</v>
      </c>
      <c r="AH55" s="88">
        <v>6</v>
      </c>
      <c r="AI55" s="88">
        <v>6</v>
      </c>
      <c r="AJ55" s="88">
        <v>6</v>
      </c>
      <c r="AK55" s="88">
        <v>4</v>
      </c>
      <c r="AL55" s="88"/>
      <c r="AM55" s="689">
        <f>SUM(AA55:AL55)</f>
        <v>47</v>
      </c>
      <c r="AN55" s="34">
        <f>IF(AN$8&lt;=$AJ$8,IF(SUM($Z55:AC55)=0,"",SUM($Z55:AC55)),"")</f>
        <v>4</v>
      </c>
      <c r="AO55" s="34">
        <f>IF(AO$8&lt;=$AJ$8,IF(SUM($Z55:AD55)=0,"",SUM($Z55:AD55)),"")</f>
        <v>10</v>
      </c>
      <c r="AP55" s="34">
        <f>IF(AP$8&lt;=$AJ$8,IF(SUM($Z55:AE55)=0,"",SUM($Z55:AE55)),"")</f>
        <v>15</v>
      </c>
      <c r="AQ55" s="34">
        <f>IF(AQ$8&lt;=$AJ$8,IF(SUM($Z55:AF55)=0,"",SUM($Z55:AF55)),"")</f>
        <v>20</v>
      </c>
      <c r="AR55" s="34">
        <f>IF(AR$8&lt;=$AJ$8,IF(SUM($Z55:AG55)=0,"",SUM($Z55:AG55)),"")</f>
        <v>25</v>
      </c>
      <c r="AS55" s="34">
        <f>IF(AS$8&lt;=$AJ$8,IF(SUM($Z55:AH55)=0,"",SUM($Z55:AH55)),"")</f>
        <v>31</v>
      </c>
      <c r="AT55" s="34">
        <f>IF(AT$8&lt;=$AJ$8,IF(SUM($Z55:AI55)=0,"",SUM($Z55:AI55)),"")</f>
        <v>37</v>
      </c>
      <c r="AU55" s="34">
        <f>IF(AU$8&lt;=$AJ$8,IF(SUM($Z55:AJ55)=0,"",SUM($Z55:AJ55)),"")</f>
        <v>43</v>
      </c>
      <c r="AV55" s="34">
        <f>IF(AV$8&lt;=$AJ$8,IF(SUM($Z55:AK55)=0,"",SUM($Z55:AK55)),"")</f>
        <v>47</v>
      </c>
      <c r="AW55" s="34">
        <f>IF(AW$8&lt;=$AJ$8,IF(SUM($Z55:AL55)=0,"",SUM($Z55:AL55)),"")</f>
        <v>47</v>
      </c>
    </row>
    <row r="56" spans="3:49" ht="24" x14ac:dyDescent="0.25">
      <c r="C56" s="708"/>
      <c r="D56" s="686"/>
      <c r="E56" s="683"/>
      <c r="F56" s="710"/>
      <c r="G56" s="710"/>
      <c r="H56" s="710"/>
      <c r="I56" s="711"/>
      <c r="J56" s="692"/>
      <c r="K56" s="699"/>
      <c r="L56" s="692"/>
      <c r="M56" s="694"/>
      <c r="N56" s="686"/>
      <c r="O56" s="686"/>
      <c r="P56" s="686"/>
      <c r="Q56" s="683"/>
      <c r="R56" s="683"/>
      <c r="S56" s="683"/>
      <c r="T56" s="683"/>
      <c r="U56" s="683"/>
      <c r="V56" s="683"/>
      <c r="W56" s="686"/>
      <c r="X56" s="686"/>
      <c r="Y56" s="674"/>
      <c r="Z56" s="7" t="s">
        <v>42</v>
      </c>
      <c r="AA56" s="195"/>
      <c r="AB56" s="196"/>
      <c r="AC56" s="196" t="s">
        <v>46</v>
      </c>
      <c r="AD56" s="196"/>
      <c r="AE56" s="196"/>
      <c r="AF56" s="196"/>
      <c r="AG56" s="196"/>
      <c r="AH56" s="196"/>
      <c r="AI56" s="196"/>
      <c r="AJ56" s="196"/>
      <c r="AK56" s="196"/>
      <c r="AL56" s="197"/>
      <c r="AM56" s="690"/>
      <c r="AN56" s="34">
        <f>IF(AN$8&lt;=$AJ$8,SUM($Z56:AC56),"")</f>
        <v>0</v>
      </c>
      <c r="AO56" s="34">
        <f>IF(AO$8&lt;=$AJ$8,SUM($Z56:AD56),"")</f>
        <v>0</v>
      </c>
      <c r="AP56" s="34">
        <f>IF(AP$8&lt;=$AJ$8,SUM($Z56:AE56),"")</f>
        <v>0</v>
      </c>
      <c r="AQ56" s="34">
        <f>IF(AQ$8&lt;=$AJ$8,SUM($Z56:AF56),"")</f>
        <v>0</v>
      </c>
      <c r="AR56" s="34">
        <f>IF(AR$8&lt;=$AJ$8,SUM($Z56:AG56),"")</f>
        <v>0</v>
      </c>
      <c r="AS56" s="34">
        <f>IF(AS$8&lt;=$AJ$8,SUM($Z56:AH56),"")</f>
        <v>0</v>
      </c>
      <c r="AT56" s="34">
        <f>IF(AT$8&lt;=$AJ$8,SUM($Z56:AI56),"")</f>
        <v>0</v>
      </c>
      <c r="AU56" s="34">
        <f>IF(AU$8&lt;=$AJ$8,SUM($Z56:AJ56),"")</f>
        <v>0</v>
      </c>
      <c r="AV56" s="34">
        <f>IF(AV$8&lt;=$AJ$8,SUM($Z56:AK56),"")</f>
        <v>0</v>
      </c>
      <c r="AW56" s="34">
        <f>IF(AW$8&lt;=$AJ$8,SUM($Z56:AL56),"")</f>
        <v>0</v>
      </c>
    </row>
    <row r="57" spans="3:49" ht="36" customHeight="1" x14ac:dyDescent="0.25">
      <c r="C57" s="708"/>
      <c r="D57" s="686"/>
      <c r="E57" s="683"/>
      <c r="F57" s="710"/>
      <c r="G57" s="710"/>
      <c r="H57" s="710"/>
      <c r="I57" s="711"/>
      <c r="J57" s="692"/>
      <c r="K57" s="699"/>
      <c r="L57" s="692"/>
      <c r="M57" s="695"/>
      <c r="N57" s="687"/>
      <c r="O57" s="687"/>
      <c r="P57" s="687"/>
      <c r="Q57" s="684"/>
      <c r="R57" s="684"/>
      <c r="S57" s="684"/>
      <c r="T57" s="684"/>
      <c r="U57" s="684"/>
      <c r="V57" s="684"/>
      <c r="W57" s="687"/>
      <c r="X57" s="687"/>
      <c r="Y57" s="675"/>
      <c r="Z57" s="7" t="s">
        <v>43</v>
      </c>
      <c r="AA57" s="87" t="str">
        <f t="shared" ref="AA57:AL57" si="23">IF(AA55=0,"",AA56/AA55)</f>
        <v/>
      </c>
      <c r="AB57" s="105" t="str">
        <f t="shared" si="23"/>
        <v/>
      </c>
      <c r="AC57" s="105" t="s">
        <v>46</v>
      </c>
      <c r="AD57" s="105"/>
      <c r="AE57" s="105"/>
      <c r="AF57" s="105"/>
      <c r="AG57" s="105"/>
      <c r="AH57" s="105"/>
      <c r="AI57" s="105"/>
      <c r="AJ57" s="105"/>
      <c r="AK57" s="105"/>
      <c r="AL57" s="105" t="str">
        <f t="shared" si="23"/>
        <v/>
      </c>
      <c r="AM57" s="691"/>
      <c r="AN57" s="109">
        <f t="shared" ref="AN57:AW57" si="24">IF(AN$8&lt;=$AJ$8,IF(OR(AN55="",AN56=""),"",AN56/AN55),"")</f>
        <v>0</v>
      </c>
      <c r="AO57" s="109">
        <f t="shared" si="24"/>
        <v>0</v>
      </c>
      <c r="AP57" s="109">
        <f t="shared" si="24"/>
        <v>0</v>
      </c>
      <c r="AQ57" s="109">
        <f t="shared" si="24"/>
        <v>0</v>
      </c>
      <c r="AR57" s="109">
        <f t="shared" si="24"/>
        <v>0</v>
      </c>
      <c r="AS57" s="109">
        <f t="shared" si="24"/>
        <v>0</v>
      </c>
      <c r="AT57" s="109">
        <f t="shared" si="24"/>
        <v>0</v>
      </c>
      <c r="AU57" s="109">
        <f t="shared" si="24"/>
        <v>0</v>
      </c>
      <c r="AV57" s="109">
        <f t="shared" si="24"/>
        <v>0</v>
      </c>
      <c r="AW57" s="109">
        <f t="shared" si="24"/>
        <v>0</v>
      </c>
    </row>
    <row r="58" spans="3:49" x14ac:dyDescent="0.25">
      <c r="C58" s="708"/>
      <c r="D58" s="686"/>
      <c r="E58" s="683"/>
      <c r="F58" s="710"/>
      <c r="G58" s="17"/>
      <c r="H58" s="148"/>
      <c r="I58" s="148"/>
      <c r="J58" s="148"/>
      <c r="K58" s="148"/>
      <c r="L58" s="198"/>
      <c r="M58" s="156"/>
      <c r="N58" s="156"/>
      <c r="O58" s="156"/>
      <c r="P58" s="156"/>
      <c r="Q58" s="50"/>
      <c r="R58" s="50"/>
      <c r="S58" s="50"/>
      <c r="T58" s="50"/>
      <c r="U58" s="50"/>
      <c r="V58" s="20"/>
      <c r="W58" s="147"/>
      <c r="X58" s="147"/>
      <c r="Y58" s="733"/>
      <c r="Z58" s="733"/>
      <c r="AA58" s="199"/>
      <c r="AB58" s="199"/>
      <c r="AC58" s="199"/>
      <c r="AD58" s="199"/>
      <c r="AE58" s="199"/>
      <c r="AF58" s="199"/>
      <c r="AG58" s="199"/>
      <c r="AH58" s="199"/>
      <c r="AI58" s="199"/>
      <c r="AJ58" s="199"/>
      <c r="AK58" s="199"/>
      <c r="AL58" s="199"/>
      <c r="AM58" s="200"/>
      <c r="AN58" s="51"/>
      <c r="AO58" s="51"/>
      <c r="AP58" s="51"/>
      <c r="AQ58" s="51"/>
      <c r="AR58" s="51"/>
      <c r="AS58" s="51"/>
      <c r="AT58" s="51"/>
      <c r="AU58" s="51"/>
      <c r="AV58" s="51"/>
      <c r="AW58" s="51"/>
    </row>
    <row r="59" spans="3:49" ht="12" customHeight="1" x14ac:dyDescent="0.25">
      <c r="C59" s="708"/>
      <c r="D59" s="686"/>
      <c r="E59" s="683"/>
      <c r="F59" s="710"/>
      <c r="G59" s="710" t="s">
        <v>55</v>
      </c>
      <c r="H59" s="710" t="s">
        <v>56</v>
      </c>
      <c r="I59" s="711">
        <v>0.2</v>
      </c>
      <c r="J59" s="710" t="s">
        <v>226</v>
      </c>
      <c r="K59" s="734">
        <v>0.5</v>
      </c>
      <c r="L59" s="710" t="s">
        <v>57</v>
      </c>
      <c r="M59" s="735" t="s">
        <v>36</v>
      </c>
      <c r="N59" s="710" t="s">
        <v>37</v>
      </c>
      <c r="O59" s="710" t="s">
        <v>38</v>
      </c>
      <c r="P59" s="710">
        <v>88</v>
      </c>
      <c r="Q59" s="710" t="e">
        <f>+$O59/4</f>
        <v>#VALUE!</v>
      </c>
      <c r="R59" s="710" t="e">
        <f>+$O59/4</f>
        <v>#VALUE!</v>
      </c>
      <c r="S59" s="710" t="e">
        <f>+$O59/4</f>
        <v>#VALUE!</v>
      </c>
      <c r="T59" s="710" t="e">
        <f>+$O59/4</f>
        <v>#VALUE!</v>
      </c>
      <c r="U59" s="711">
        <v>0.5</v>
      </c>
      <c r="V59" s="710" t="s">
        <v>210</v>
      </c>
      <c r="W59" s="710" t="s">
        <v>211</v>
      </c>
      <c r="X59" s="710" t="s">
        <v>39</v>
      </c>
      <c r="Y59" s="736" t="s">
        <v>40</v>
      </c>
      <c r="Z59" s="7" t="s">
        <v>41</v>
      </c>
      <c r="AA59" s="34"/>
      <c r="AB59" s="34"/>
      <c r="AC59" s="34">
        <v>1</v>
      </c>
      <c r="AD59" s="34"/>
      <c r="AE59" s="34"/>
      <c r="AF59" s="34">
        <v>1</v>
      </c>
      <c r="AG59" s="34"/>
      <c r="AH59" s="34"/>
      <c r="AI59" s="34">
        <v>1</v>
      </c>
      <c r="AJ59" s="34"/>
      <c r="AK59" s="34">
        <v>1</v>
      </c>
      <c r="AL59" s="34"/>
      <c r="AM59" s="689">
        <f t="shared" ref="AM59" si="25">SUM(AA59:AL59)</f>
        <v>4</v>
      </c>
      <c r="AN59" s="34">
        <f>IF(AN$8&lt;=$AJ$8,IF(SUM($Z59:AC59)=0,"",SUM($Z59:AC59)),"")</f>
        <v>1</v>
      </c>
      <c r="AO59" s="34">
        <f>IF(AO$8&lt;=$AJ$8,IF(SUM($Z59:AD59)=0,"",SUM($Z59:AD59)),"")</f>
        <v>1</v>
      </c>
      <c r="AP59" s="34">
        <f>IF(AP$8&lt;=$AJ$8,IF(SUM($Z59:AE59)=0,"",SUM($Z59:AE59)),"")</f>
        <v>1</v>
      </c>
      <c r="AQ59" s="34">
        <f>IF(AQ$8&lt;=$AJ$8,IF(SUM($Z59:AF59)=0,"",SUM($Z59:AF59)),"")</f>
        <v>2</v>
      </c>
      <c r="AR59" s="34">
        <f>IF(AR$8&lt;=$AJ$8,IF(SUM($Z59:AG59)=0,"",SUM($Z59:AG59)),"")</f>
        <v>2</v>
      </c>
      <c r="AS59" s="34">
        <f>IF(AS$8&lt;=$AJ$8,IF(SUM($Z59:AH59)=0,"",SUM($Z59:AH59)),"")</f>
        <v>2</v>
      </c>
      <c r="AT59" s="34">
        <f>IF(AT$8&lt;=$AJ$8,IF(SUM($Z59:AI59)=0,"",SUM($Z59:AI59)),"")</f>
        <v>3</v>
      </c>
      <c r="AU59" s="34">
        <f>IF(AU$8&lt;=$AJ$8,IF(SUM($Z59:AJ59)=0,"",SUM($Z59:AJ59)),"")</f>
        <v>3</v>
      </c>
      <c r="AV59" s="34">
        <f>IF(AV$8&lt;=$AJ$8,IF(SUM($Z59:AK59)=0,"",SUM($Z59:AK59)),"")</f>
        <v>4</v>
      </c>
      <c r="AW59" s="34">
        <f>IF(AW$8&lt;=$AJ$8,IF(SUM($Z59:AL59)=0,"",SUM($Z59:AL59)),"")</f>
        <v>4</v>
      </c>
    </row>
    <row r="60" spans="3:49" ht="24" x14ac:dyDescent="0.25">
      <c r="C60" s="708"/>
      <c r="D60" s="686"/>
      <c r="E60" s="683"/>
      <c r="F60" s="710"/>
      <c r="G60" s="710"/>
      <c r="H60" s="710"/>
      <c r="I60" s="711"/>
      <c r="J60" s="710"/>
      <c r="K60" s="734"/>
      <c r="L60" s="710"/>
      <c r="M60" s="735"/>
      <c r="N60" s="710"/>
      <c r="O60" s="710"/>
      <c r="P60" s="710"/>
      <c r="Q60" s="710"/>
      <c r="R60" s="710"/>
      <c r="S60" s="710"/>
      <c r="T60" s="710"/>
      <c r="U60" s="711"/>
      <c r="V60" s="710"/>
      <c r="W60" s="710"/>
      <c r="X60" s="710"/>
      <c r="Y60" s="736"/>
      <c r="Z60" s="7" t="s">
        <v>42</v>
      </c>
      <c r="AA60" s="15"/>
      <c r="AB60" s="15"/>
      <c r="AC60" s="15" t="s">
        <v>46</v>
      </c>
      <c r="AD60" s="85"/>
      <c r="AE60" s="85"/>
      <c r="AF60" s="85"/>
      <c r="AG60" s="85"/>
      <c r="AH60" s="191"/>
      <c r="AI60" s="85"/>
      <c r="AJ60" s="85"/>
      <c r="AK60" s="85"/>
      <c r="AL60" s="86"/>
      <c r="AM60" s="690"/>
      <c r="AN60" s="34">
        <f>IF(AN$8&lt;=$AJ$8,SUM($Z60:AC60),"")</f>
        <v>0</v>
      </c>
      <c r="AO60" s="34">
        <f>IF(AO$8&lt;=$AJ$8,SUM($Z60:AD60),"")</f>
        <v>0</v>
      </c>
      <c r="AP60" s="34">
        <f>IF(AP$8&lt;=$AJ$8,SUM($Z60:AE60),"")</f>
        <v>0</v>
      </c>
      <c r="AQ60" s="34">
        <f>IF(AQ$8&lt;=$AJ$8,SUM($Z60:AF60),"")</f>
        <v>0</v>
      </c>
      <c r="AR60" s="34">
        <f>IF(AR$8&lt;=$AJ$8,SUM($Z60:AG60),"")</f>
        <v>0</v>
      </c>
      <c r="AS60" s="34">
        <f>IF(AS$8&lt;=$AJ$8,SUM($Z60:AH60),"")</f>
        <v>0</v>
      </c>
      <c r="AT60" s="34">
        <f>IF(AT$8&lt;=$AJ$8,SUM($Z60:AI60),"")</f>
        <v>0</v>
      </c>
      <c r="AU60" s="34">
        <f>IF(AU$8&lt;=$AJ$8,SUM($Z60:AJ60),"")</f>
        <v>0</v>
      </c>
      <c r="AV60" s="34">
        <f>IF(AV$8&lt;=$AJ$8,SUM($Z60:AK60),"")</f>
        <v>0</v>
      </c>
      <c r="AW60" s="34">
        <f>IF(AW$8&lt;=$AJ$8,SUM($Z60:AL60),"")</f>
        <v>0</v>
      </c>
    </row>
    <row r="61" spans="3:49" ht="69.75" customHeight="1" x14ac:dyDescent="0.25">
      <c r="C61" s="708"/>
      <c r="D61" s="686"/>
      <c r="E61" s="683"/>
      <c r="F61" s="710"/>
      <c r="G61" s="710"/>
      <c r="H61" s="710"/>
      <c r="I61" s="711"/>
      <c r="J61" s="710"/>
      <c r="K61" s="734"/>
      <c r="L61" s="710"/>
      <c r="M61" s="735"/>
      <c r="N61" s="710"/>
      <c r="O61" s="710"/>
      <c r="P61" s="710"/>
      <c r="Q61" s="710"/>
      <c r="R61" s="710"/>
      <c r="S61" s="710"/>
      <c r="T61" s="710"/>
      <c r="U61" s="711"/>
      <c r="V61" s="710"/>
      <c r="W61" s="710"/>
      <c r="X61" s="710"/>
      <c r="Y61" s="736"/>
      <c r="Z61" s="7" t="s">
        <v>43</v>
      </c>
      <c r="AA61" s="87"/>
      <c r="AB61" s="87"/>
      <c r="AC61" s="87" t="s">
        <v>46</v>
      </c>
      <c r="AD61" s="194"/>
      <c r="AE61" s="194"/>
      <c r="AF61" s="87"/>
      <c r="AG61" s="194"/>
      <c r="AH61" s="194"/>
      <c r="AI61" s="87"/>
      <c r="AJ61" s="194"/>
      <c r="AK61" s="87"/>
      <c r="AL61" s="194"/>
      <c r="AM61" s="691"/>
      <c r="AN61" s="109">
        <f>IF(AN$8&lt;=$AJ$8,IF(OR(AN59="",AN60=""),"",AN60/AN59),"")</f>
        <v>0</v>
      </c>
      <c r="AO61" s="109">
        <f t="shared" ref="AO61:AW61" si="26">IF(AO$8&lt;=$AJ$8,IF(OR(AO59="",AO60=""),"",AO60/AO59),"")</f>
        <v>0</v>
      </c>
      <c r="AP61" s="109">
        <f t="shared" si="26"/>
        <v>0</v>
      </c>
      <c r="AQ61" s="109">
        <f t="shared" si="26"/>
        <v>0</v>
      </c>
      <c r="AR61" s="109">
        <f t="shared" si="26"/>
        <v>0</v>
      </c>
      <c r="AS61" s="109">
        <f t="shared" si="26"/>
        <v>0</v>
      </c>
      <c r="AT61" s="109">
        <f t="shared" si="26"/>
        <v>0</v>
      </c>
      <c r="AU61" s="109">
        <f t="shared" si="26"/>
        <v>0</v>
      </c>
      <c r="AV61" s="109">
        <f t="shared" si="26"/>
        <v>0</v>
      </c>
      <c r="AW61" s="109">
        <f t="shared" si="26"/>
        <v>0</v>
      </c>
    </row>
    <row r="62" spans="3:49" ht="12" customHeight="1" x14ac:dyDescent="0.25">
      <c r="C62" s="708"/>
      <c r="D62" s="686"/>
      <c r="E62" s="683"/>
      <c r="F62" s="710"/>
      <c r="G62" s="710"/>
      <c r="H62" s="710"/>
      <c r="I62" s="711"/>
      <c r="J62" s="710"/>
      <c r="K62" s="734"/>
      <c r="L62" s="710"/>
      <c r="M62" s="735"/>
      <c r="N62" s="710"/>
      <c r="O62" s="710"/>
      <c r="P62" s="710"/>
      <c r="Q62" s="710"/>
      <c r="R62" s="710"/>
      <c r="S62" s="710"/>
      <c r="T62" s="710"/>
      <c r="U62" s="711"/>
      <c r="V62" s="710"/>
      <c r="W62" s="710"/>
      <c r="X62" s="710"/>
      <c r="Y62" s="736" t="s">
        <v>44</v>
      </c>
      <c r="Z62" s="7" t="s">
        <v>41</v>
      </c>
      <c r="AA62" s="23" t="s">
        <v>46</v>
      </c>
      <c r="AB62" s="23">
        <v>1</v>
      </c>
      <c r="AC62" s="23" t="s">
        <v>46</v>
      </c>
      <c r="AD62" s="23">
        <v>1</v>
      </c>
      <c r="AE62" s="23" t="s">
        <v>46</v>
      </c>
      <c r="AF62" s="23">
        <v>1</v>
      </c>
      <c r="AG62" s="23" t="s">
        <v>46</v>
      </c>
      <c r="AH62" s="23" t="s">
        <v>46</v>
      </c>
      <c r="AI62" s="23">
        <v>1</v>
      </c>
      <c r="AJ62" s="24" t="s">
        <v>46</v>
      </c>
      <c r="AK62" s="24">
        <v>1</v>
      </c>
      <c r="AL62" s="24" t="s">
        <v>46</v>
      </c>
      <c r="AM62" s="689">
        <f t="shared" ref="AM62" si="27">SUM(AA62:AL62)</f>
        <v>5</v>
      </c>
      <c r="AN62" s="34">
        <f>IF(AN$8&lt;=$AJ$8,IF(SUM($Z62:AC62)=0,"",SUM($Z62:AC62)),"")</f>
        <v>1</v>
      </c>
      <c r="AO62" s="34">
        <f>IF(AO$8&lt;=$AJ$8,IF(SUM($Z62:AD62)=0,"",SUM($Z62:AD62)),"")</f>
        <v>2</v>
      </c>
      <c r="AP62" s="34">
        <f>IF(AP$8&lt;=$AJ$8,IF(SUM($Z62:AE62)=0,"",SUM($Z62:AE62)),"")</f>
        <v>2</v>
      </c>
      <c r="AQ62" s="34">
        <f>IF(AQ$8&lt;=$AJ$8,IF(SUM($Z62:AF62)=0,"",SUM($Z62:AF62)),"")</f>
        <v>3</v>
      </c>
      <c r="AR62" s="34">
        <f>IF(AR$8&lt;=$AJ$8,IF(SUM($Z62:AG62)=0,"",SUM($Z62:AG62)),"")</f>
        <v>3</v>
      </c>
      <c r="AS62" s="34">
        <f>IF(AS$8&lt;=$AJ$8,IF(SUM($Z62:AH62)=0,"",SUM($Z62:AH62)),"")</f>
        <v>3</v>
      </c>
      <c r="AT62" s="34">
        <f>IF(AT$8&lt;=$AJ$8,IF(SUM($Z62:AI62)=0,"",SUM($Z62:AI62)),"")</f>
        <v>4</v>
      </c>
      <c r="AU62" s="34">
        <f>IF(AU$8&lt;=$AJ$8,IF(SUM($Z62:AJ62)=0,"",SUM($Z62:AJ62)),"")</f>
        <v>4</v>
      </c>
      <c r="AV62" s="34">
        <f>IF(AV$8&lt;=$AJ$8,IF(SUM($Z62:AK62)=0,"",SUM($Z62:AK62)),"")</f>
        <v>5</v>
      </c>
      <c r="AW62" s="34">
        <f>IF(AW$8&lt;=$AJ$8,IF(SUM($Z62:AL62)=0,"",SUM($Z62:AL62)),"")</f>
        <v>5</v>
      </c>
    </row>
    <row r="63" spans="3:49" ht="24" x14ac:dyDescent="0.25">
      <c r="C63" s="708"/>
      <c r="D63" s="686"/>
      <c r="E63" s="683"/>
      <c r="F63" s="710"/>
      <c r="G63" s="710"/>
      <c r="H63" s="710"/>
      <c r="I63" s="711"/>
      <c r="J63" s="710"/>
      <c r="K63" s="734"/>
      <c r="L63" s="710"/>
      <c r="M63" s="735"/>
      <c r="N63" s="710"/>
      <c r="O63" s="710"/>
      <c r="P63" s="710"/>
      <c r="Q63" s="710"/>
      <c r="R63" s="710"/>
      <c r="S63" s="710"/>
      <c r="T63" s="710"/>
      <c r="U63" s="711"/>
      <c r="V63" s="710"/>
      <c r="W63" s="710"/>
      <c r="X63" s="710"/>
      <c r="Y63" s="736"/>
      <c r="Z63" s="7" t="s">
        <v>42</v>
      </c>
      <c r="AA63" s="85"/>
      <c r="AB63" s="85"/>
      <c r="AC63" s="85"/>
      <c r="AD63" s="85"/>
      <c r="AE63" s="85"/>
      <c r="AF63" s="85"/>
      <c r="AG63" s="85"/>
      <c r="AH63" s="85"/>
      <c r="AI63" s="85"/>
      <c r="AJ63" s="85"/>
      <c r="AK63" s="85"/>
      <c r="AL63" s="86"/>
      <c r="AM63" s="690"/>
      <c r="AN63" s="34">
        <f>IF(AN$8&lt;=$AJ$8,SUM($Z63:AC63),"")</f>
        <v>0</v>
      </c>
      <c r="AO63" s="34">
        <f>IF(AO$8&lt;=$AJ$8,SUM($Z63:AD63),"")</f>
        <v>0</v>
      </c>
      <c r="AP63" s="34">
        <f>IF(AP$8&lt;=$AJ$8,SUM($Z63:AE63),"")</f>
        <v>0</v>
      </c>
      <c r="AQ63" s="34">
        <f>IF(AQ$8&lt;=$AJ$8,SUM($Z63:AF63),"")</f>
        <v>0</v>
      </c>
      <c r="AR63" s="34">
        <f>IF(AR$8&lt;=$AJ$8,SUM($Z63:AG63),"")</f>
        <v>0</v>
      </c>
      <c r="AS63" s="34">
        <f>IF(AS$8&lt;=$AJ$8,SUM($Z63:AH63),"")</f>
        <v>0</v>
      </c>
      <c r="AT63" s="34">
        <f>IF(AT$8&lt;=$AJ$8,SUM($Z63:AI63),"")</f>
        <v>0</v>
      </c>
      <c r="AU63" s="34">
        <f>IF(AU$8&lt;=$AJ$8,SUM($Z63:AJ63),"")</f>
        <v>0</v>
      </c>
      <c r="AV63" s="34">
        <f>IF(AV$8&lt;=$AJ$8,SUM($Z63:AK63),"")</f>
        <v>0</v>
      </c>
      <c r="AW63" s="34">
        <f>IF(AW$8&lt;=$AJ$8,SUM($Z63:AL63),"")</f>
        <v>0</v>
      </c>
    </row>
    <row r="64" spans="3:49" ht="62.25" customHeight="1" x14ac:dyDescent="0.25">
      <c r="C64" s="708"/>
      <c r="D64" s="686"/>
      <c r="E64" s="683"/>
      <c r="F64" s="710"/>
      <c r="G64" s="710"/>
      <c r="H64" s="710"/>
      <c r="I64" s="711"/>
      <c r="J64" s="710"/>
      <c r="K64" s="734"/>
      <c r="L64" s="710"/>
      <c r="M64" s="735"/>
      <c r="N64" s="710"/>
      <c r="O64" s="710"/>
      <c r="P64" s="710"/>
      <c r="Q64" s="710"/>
      <c r="R64" s="710"/>
      <c r="S64" s="710"/>
      <c r="T64" s="710"/>
      <c r="U64" s="711"/>
      <c r="V64" s="710"/>
      <c r="W64" s="710"/>
      <c r="X64" s="710"/>
      <c r="Y64" s="736"/>
      <c r="Z64" s="7" t="s">
        <v>43</v>
      </c>
      <c r="AA64" s="87"/>
      <c r="AB64" s="87" t="s">
        <v>46</v>
      </c>
      <c r="AC64" s="87" t="s">
        <v>46</v>
      </c>
      <c r="AD64" s="87"/>
      <c r="AE64" s="194"/>
      <c r="AF64" s="87"/>
      <c r="AG64" s="194"/>
      <c r="AH64" s="194"/>
      <c r="AI64" s="87"/>
      <c r="AJ64" s="194"/>
      <c r="AK64" s="87"/>
      <c r="AL64" s="194"/>
      <c r="AM64" s="691"/>
      <c r="AN64" s="109">
        <f t="shared" ref="AN64:AW64" si="28">IF(AN$8&lt;=$AJ$8,IF(OR(AN62="",AN63=""),"",AN63/AN62),"")</f>
        <v>0</v>
      </c>
      <c r="AO64" s="109">
        <f t="shared" si="28"/>
        <v>0</v>
      </c>
      <c r="AP64" s="109">
        <f t="shared" si="28"/>
        <v>0</v>
      </c>
      <c r="AQ64" s="109">
        <f t="shared" si="28"/>
        <v>0</v>
      </c>
      <c r="AR64" s="109">
        <f t="shared" si="28"/>
        <v>0</v>
      </c>
      <c r="AS64" s="109">
        <f t="shared" si="28"/>
        <v>0</v>
      </c>
      <c r="AT64" s="109">
        <f t="shared" si="28"/>
        <v>0</v>
      </c>
      <c r="AU64" s="109">
        <f t="shared" si="28"/>
        <v>0</v>
      </c>
      <c r="AV64" s="109">
        <f t="shared" si="28"/>
        <v>0</v>
      </c>
      <c r="AW64" s="109">
        <f t="shared" si="28"/>
        <v>0</v>
      </c>
    </row>
    <row r="65" spans="3:49" ht="24" x14ac:dyDescent="0.25">
      <c r="C65" s="708"/>
      <c r="D65" s="686"/>
      <c r="E65" s="683"/>
      <c r="F65" s="710"/>
      <c r="G65" s="710"/>
      <c r="H65" s="710"/>
      <c r="I65" s="711"/>
      <c r="J65" s="710"/>
      <c r="K65" s="734"/>
      <c r="L65" s="710"/>
      <c r="M65" s="735"/>
      <c r="N65" s="710"/>
      <c r="O65" s="710"/>
      <c r="P65" s="710"/>
      <c r="Q65" s="710"/>
      <c r="R65" s="710"/>
      <c r="S65" s="710"/>
      <c r="T65" s="710"/>
      <c r="U65" s="711"/>
      <c r="V65" s="710"/>
      <c r="W65" s="710"/>
      <c r="X65" s="710"/>
      <c r="Y65" s="736" t="s">
        <v>45</v>
      </c>
      <c r="Z65" s="7" t="s">
        <v>41</v>
      </c>
      <c r="AA65" s="88"/>
      <c r="AB65" s="88"/>
      <c r="AC65" s="88">
        <v>14</v>
      </c>
      <c r="AD65" s="88"/>
      <c r="AE65" s="88"/>
      <c r="AF65" s="88"/>
      <c r="AG65" s="88"/>
      <c r="AH65" s="88"/>
      <c r="AI65" s="88"/>
      <c r="AJ65" s="88"/>
      <c r="AK65" s="88"/>
      <c r="AL65" s="88"/>
      <c r="AM65" s="689">
        <f>SUM(AA65:AL65)</f>
        <v>14</v>
      </c>
      <c r="AN65" s="34">
        <f>IF(AN$8&lt;=$AJ$8,IF(SUM($Z65:AC65)=0,"",SUM($Z65:AC65)),"")</f>
        <v>14</v>
      </c>
      <c r="AO65" s="34">
        <f>IF(AO$8&lt;=$AJ$8,IF(SUM($Z65:AD65)=0,"",SUM($Z65:AD65)),"")</f>
        <v>14</v>
      </c>
      <c r="AP65" s="34">
        <f>IF(AP$8&lt;=$AJ$8,IF(SUM($Z65:AE65)=0,"",SUM($Z65:AE65)),"")</f>
        <v>14</v>
      </c>
      <c r="AQ65" s="34">
        <f>IF(AQ$8&lt;=$AJ$8,IF(SUM($Z65:AF65)=0,"",SUM($Z65:AF65)),"")</f>
        <v>14</v>
      </c>
      <c r="AR65" s="34">
        <f>IF(AR$8&lt;=$AJ$8,IF(SUM($Z65:AG65)=0,"",SUM($Z65:AG65)),"")</f>
        <v>14</v>
      </c>
      <c r="AS65" s="34">
        <f>IF(AS$8&lt;=$AJ$8,IF(SUM($Z65:AH65)=0,"",SUM($Z65:AH65)),"")</f>
        <v>14</v>
      </c>
      <c r="AT65" s="34">
        <f>IF(AT$8&lt;=$AJ$8,IF(SUM($Z65:AI65)=0,"",SUM($Z65:AI65)),"")</f>
        <v>14</v>
      </c>
      <c r="AU65" s="34">
        <f>IF(AU$8&lt;=$AJ$8,IF(SUM($Z65:AJ65)=0,"",SUM($Z65:AJ65)),"")</f>
        <v>14</v>
      </c>
      <c r="AV65" s="34">
        <f>IF(AV$8&lt;=$AJ$8,IF(SUM($Z65:AK65)=0,"",SUM($Z65:AK65)),"")</f>
        <v>14</v>
      </c>
      <c r="AW65" s="34">
        <f>IF(AW$8&lt;=$AJ$8,IF(SUM($Z65:AL65)=0,"",SUM($Z65:AL65)),"")</f>
        <v>14</v>
      </c>
    </row>
    <row r="66" spans="3:49" ht="12" customHeight="1" x14ac:dyDescent="0.25">
      <c r="C66" s="708"/>
      <c r="D66" s="686"/>
      <c r="E66" s="683"/>
      <c r="F66" s="710"/>
      <c r="G66" s="710"/>
      <c r="H66" s="710"/>
      <c r="I66" s="711"/>
      <c r="J66" s="710"/>
      <c r="K66" s="734"/>
      <c r="L66" s="710"/>
      <c r="M66" s="735"/>
      <c r="N66" s="710"/>
      <c r="O66" s="710"/>
      <c r="P66" s="710"/>
      <c r="Q66" s="710"/>
      <c r="R66" s="710"/>
      <c r="S66" s="710"/>
      <c r="T66" s="710"/>
      <c r="U66" s="711"/>
      <c r="V66" s="710"/>
      <c r="W66" s="710"/>
      <c r="X66" s="710"/>
      <c r="Y66" s="736"/>
      <c r="Z66" s="7" t="s">
        <v>42</v>
      </c>
      <c r="AA66" s="195"/>
      <c r="AB66" s="195"/>
      <c r="AC66" s="196" t="s">
        <v>46</v>
      </c>
      <c r="AD66" s="195"/>
      <c r="AE66" s="195"/>
      <c r="AF66" s="195"/>
      <c r="AG66" s="195"/>
      <c r="AH66" s="195"/>
      <c r="AI66" s="195"/>
      <c r="AJ66" s="195"/>
      <c r="AK66" s="195"/>
      <c r="AL66" s="201"/>
      <c r="AM66" s="690"/>
      <c r="AN66" s="34">
        <f>IF(AN$8&lt;=$AJ$8,SUM($Z66:AC66),"")</f>
        <v>0</v>
      </c>
      <c r="AO66" s="34">
        <f>IF(AO$8&lt;=$AJ$8,SUM($Z66:AD66),"")</f>
        <v>0</v>
      </c>
      <c r="AP66" s="34">
        <f>IF(AP$8&lt;=$AJ$8,SUM($Z66:AE66),"")</f>
        <v>0</v>
      </c>
      <c r="AQ66" s="34">
        <f>IF(AQ$8&lt;=$AJ$8,SUM($Z66:AF66),"")</f>
        <v>0</v>
      </c>
      <c r="AR66" s="34">
        <f>IF(AR$8&lt;=$AJ$8,SUM($Z66:AG66),"")</f>
        <v>0</v>
      </c>
      <c r="AS66" s="34">
        <f>IF(AS$8&lt;=$AJ$8,SUM($Z66:AH66),"")</f>
        <v>0</v>
      </c>
      <c r="AT66" s="34">
        <f>IF(AT$8&lt;=$AJ$8,SUM($Z66:AI66),"")</f>
        <v>0</v>
      </c>
      <c r="AU66" s="34">
        <f>IF(AU$8&lt;=$AJ$8,SUM($Z66:AJ66),"")</f>
        <v>0</v>
      </c>
      <c r="AV66" s="34">
        <f>IF(AV$8&lt;=$AJ$8,SUM($Z66:AK66),"")</f>
        <v>0</v>
      </c>
      <c r="AW66" s="34">
        <f>IF(AW$8&lt;=$AJ$8,SUM($Z66:AL66),"")</f>
        <v>0</v>
      </c>
    </row>
    <row r="67" spans="3:49" ht="24" x14ac:dyDescent="0.25">
      <c r="C67" s="708"/>
      <c r="D67" s="686"/>
      <c r="E67" s="683"/>
      <c r="F67" s="710"/>
      <c r="G67" s="710"/>
      <c r="H67" s="710"/>
      <c r="I67" s="711"/>
      <c r="J67" s="710"/>
      <c r="K67" s="734"/>
      <c r="L67" s="710"/>
      <c r="M67" s="735"/>
      <c r="N67" s="710"/>
      <c r="O67" s="710"/>
      <c r="P67" s="710"/>
      <c r="Q67" s="710"/>
      <c r="R67" s="710"/>
      <c r="S67" s="710"/>
      <c r="T67" s="710"/>
      <c r="U67" s="711"/>
      <c r="V67" s="710"/>
      <c r="W67" s="710"/>
      <c r="X67" s="710"/>
      <c r="Y67" s="736"/>
      <c r="Z67" s="7" t="s">
        <v>43</v>
      </c>
      <c r="AA67" s="87" t="str">
        <f t="shared" ref="AA67:AB67" si="29">IF(AA65=0,"",AA66/AA65)</f>
        <v/>
      </c>
      <c r="AB67" s="87" t="str">
        <f t="shared" si="29"/>
        <v/>
      </c>
      <c r="AC67" s="87" t="s">
        <v>46</v>
      </c>
      <c r="AD67" s="194"/>
      <c r="AE67" s="194"/>
      <c r="AF67" s="194"/>
      <c r="AG67" s="194"/>
      <c r="AH67" s="194"/>
      <c r="AI67" s="194"/>
      <c r="AJ67" s="194"/>
      <c r="AK67" s="194"/>
      <c r="AL67" s="194"/>
      <c r="AM67" s="691"/>
      <c r="AN67" s="109">
        <f t="shared" ref="AN67:AW67" si="30">IF(AN$8&lt;=$AJ$8,IF(OR(AN65="",AN66=""),"",AN66/AN65),"")</f>
        <v>0</v>
      </c>
      <c r="AO67" s="109">
        <f t="shared" si="30"/>
        <v>0</v>
      </c>
      <c r="AP67" s="109">
        <f t="shared" si="30"/>
        <v>0</v>
      </c>
      <c r="AQ67" s="109">
        <f t="shared" si="30"/>
        <v>0</v>
      </c>
      <c r="AR67" s="109">
        <f t="shared" si="30"/>
        <v>0</v>
      </c>
      <c r="AS67" s="109">
        <f t="shared" si="30"/>
        <v>0</v>
      </c>
      <c r="AT67" s="109">
        <f t="shared" si="30"/>
        <v>0</v>
      </c>
      <c r="AU67" s="109">
        <f t="shared" si="30"/>
        <v>0</v>
      </c>
      <c r="AV67" s="109">
        <f t="shared" si="30"/>
        <v>0</v>
      </c>
      <c r="AW67" s="109">
        <f t="shared" si="30"/>
        <v>0</v>
      </c>
    </row>
    <row r="68" spans="3:49" ht="20.25" customHeight="1" x14ac:dyDescent="0.25">
      <c r="C68" s="708"/>
      <c r="D68" s="686"/>
      <c r="E68" s="683"/>
      <c r="F68" s="710"/>
      <c r="G68" s="710"/>
      <c r="H68" s="710"/>
      <c r="I68" s="711"/>
      <c r="J68" s="710"/>
      <c r="K68" s="734"/>
      <c r="L68" s="710" t="s">
        <v>58</v>
      </c>
      <c r="M68" s="735" t="s">
        <v>36</v>
      </c>
      <c r="N68" s="710" t="s">
        <v>37</v>
      </c>
      <c r="O68" s="710" t="s">
        <v>38</v>
      </c>
      <c r="P68" s="710">
        <v>88</v>
      </c>
      <c r="Q68" s="737" t="e">
        <f>+$O68/4</f>
        <v>#VALUE!</v>
      </c>
      <c r="R68" s="710" t="e">
        <f>+$O68/4</f>
        <v>#VALUE!</v>
      </c>
      <c r="S68" s="710" t="e">
        <f>+$O68/4</f>
        <v>#VALUE!</v>
      </c>
      <c r="T68" s="710" t="e">
        <f>+$O68/4</f>
        <v>#VALUE!</v>
      </c>
      <c r="U68" s="711">
        <v>0.5</v>
      </c>
      <c r="V68" s="710" t="s">
        <v>213</v>
      </c>
      <c r="W68" s="710" t="s">
        <v>212</v>
      </c>
      <c r="X68" s="710" t="s">
        <v>39</v>
      </c>
      <c r="Y68" s="736" t="s">
        <v>40</v>
      </c>
      <c r="Z68" s="7" t="s">
        <v>41</v>
      </c>
      <c r="AA68" s="34"/>
      <c r="AB68" s="34"/>
      <c r="AC68" s="34">
        <v>1</v>
      </c>
      <c r="AD68" s="34"/>
      <c r="AE68" s="34"/>
      <c r="AF68" s="34">
        <v>1</v>
      </c>
      <c r="AG68" s="34"/>
      <c r="AH68" s="34"/>
      <c r="AI68" s="34">
        <v>1</v>
      </c>
      <c r="AJ68" s="34"/>
      <c r="AK68" s="34">
        <v>1</v>
      </c>
      <c r="AL68" s="34"/>
      <c r="AM68" s="689">
        <f>SUM(AA68:AL68)</f>
        <v>4</v>
      </c>
      <c r="AN68" s="34">
        <f>IF(AN$8&lt;=$AJ$8,IF(SUM($Z68:AC68)=0,"",SUM($Z68:AC68)),"")</f>
        <v>1</v>
      </c>
      <c r="AO68" s="34">
        <f>IF(AO$8&lt;=$AJ$8,IF(SUM($Z68:AD68)=0,"",SUM($Z68:AD68)),"")</f>
        <v>1</v>
      </c>
      <c r="AP68" s="34">
        <f>IF(AP$8&lt;=$AJ$8,IF(SUM($Z68:AE68)=0,"",SUM($Z68:AE68)),"")</f>
        <v>1</v>
      </c>
      <c r="AQ68" s="34">
        <f>IF(AQ$8&lt;=$AJ$8,IF(SUM($Z68:AF68)=0,"",SUM($Z68:AF68)),"")</f>
        <v>2</v>
      </c>
      <c r="AR68" s="34">
        <f>IF(AR$8&lt;=$AJ$8,IF(SUM($Z68:AG68)=0,"",SUM($Z68:AG68)),"")</f>
        <v>2</v>
      </c>
      <c r="AS68" s="34">
        <f>IF(AS$8&lt;=$AJ$8,IF(SUM($Z68:AH68)=0,"",SUM($Z68:AH68)),"")</f>
        <v>2</v>
      </c>
      <c r="AT68" s="34">
        <f>IF(AT$8&lt;=$AJ$8,IF(SUM($Z68:AI68)=0,"",SUM($Z68:AI68)),"")</f>
        <v>3</v>
      </c>
      <c r="AU68" s="34">
        <f>IF(AU$8&lt;=$AJ$8,IF(SUM($Z68:AJ68)=0,"",SUM($Z68:AJ68)),"")</f>
        <v>3</v>
      </c>
      <c r="AV68" s="34">
        <f>IF(AV$8&lt;=$AJ$8,IF(SUM($Z68:AK68)=0,"",SUM($Z68:AK68)),"")</f>
        <v>4</v>
      </c>
      <c r="AW68" s="34">
        <f>IF(AW$8&lt;=$AJ$8,IF(SUM($Z68:AL68)=0,"",SUM($Z68:AL68)),"")</f>
        <v>4</v>
      </c>
    </row>
    <row r="69" spans="3:49" ht="12" customHeight="1" x14ac:dyDescent="0.25">
      <c r="C69" s="708"/>
      <c r="D69" s="686"/>
      <c r="E69" s="683"/>
      <c r="F69" s="710"/>
      <c r="G69" s="710"/>
      <c r="H69" s="710"/>
      <c r="I69" s="711"/>
      <c r="J69" s="710"/>
      <c r="K69" s="734"/>
      <c r="L69" s="710"/>
      <c r="M69" s="735"/>
      <c r="N69" s="710"/>
      <c r="O69" s="710"/>
      <c r="P69" s="710"/>
      <c r="Q69" s="737"/>
      <c r="R69" s="710"/>
      <c r="S69" s="710"/>
      <c r="T69" s="710"/>
      <c r="U69" s="711"/>
      <c r="V69" s="710"/>
      <c r="W69" s="710"/>
      <c r="X69" s="710"/>
      <c r="Y69" s="736"/>
      <c r="Z69" s="7" t="s">
        <v>42</v>
      </c>
      <c r="AA69" s="85"/>
      <c r="AB69" s="85"/>
      <c r="AC69" s="85" t="s">
        <v>46</v>
      </c>
      <c r="AD69" s="85"/>
      <c r="AE69" s="85"/>
      <c r="AF69" s="85"/>
      <c r="AG69" s="85"/>
      <c r="AH69" s="191"/>
      <c r="AI69" s="85"/>
      <c r="AJ69" s="85"/>
      <c r="AK69" s="85"/>
      <c r="AL69" s="86"/>
      <c r="AM69" s="690"/>
      <c r="AN69" s="34">
        <f>IF(AN$8&lt;=$AJ$8,SUM($Z69:AC69),"")</f>
        <v>0</v>
      </c>
      <c r="AO69" s="34">
        <f>IF(AO$8&lt;=$AJ$8,SUM($Z69:AD69),"")</f>
        <v>0</v>
      </c>
      <c r="AP69" s="34">
        <f>IF(AP$8&lt;=$AJ$8,SUM($Z69:AE69),"")</f>
        <v>0</v>
      </c>
      <c r="AQ69" s="34">
        <f>IF(AQ$8&lt;=$AJ$8,SUM($Z69:AF69),"")</f>
        <v>0</v>
      </c>
      <c r="AR69" s="34">
        <f>IF(AR$8&lt;=$AJ$8,SUM($Z69:AG69),"")</f>
        <v>0</v>
      </c>
      <c r="AS69" s="34">
        <f>IF(AS$8&lt;=$AJ$8,SUM($Z69:AH69),"")</f>
        <v>0</v>
      </c>
      <c r="AT69" s="34">
        <f>IF(AT$8&lt;=$AJ$8,SUM($Z69:AI69),"")</f>
        <v>0</v>
      </c>
      <c r="AU69" s="34">
        <f>IF(AU$8&lt;=$AJ$8,SUM($Z69:AJ69),"")</f>
        <v>0</v>
      </c>
      <c r="AV69" s="34">
        <f>IF(AV$8&lt;=$AJ$8,SUM($Z69:AK69),"")</f>
        <v>0</v>
      </c>
      <c r="AW69" s="34">
        <f>IF(AW$8&lt;=$AJ$8,SUM($Z69:AL69),"")</f>
        <v>0</v>
      </c>
    </row>
    <row r="70" spans="3:49" ht="24" x14ac:dyDescent="0.25">
      <c r="C70" s="708"/>
      <c r="D70" s="686"/>
      <c r="E70" s="683"/>
      <c r="F70" s="710"/>
      <c r="G70" s="710"/>
      <c r="H70" s="710"/>
      <c r="I70" s="711"/>
      <c r="J70" s="710"/>
      <c r="K70" s="734"/>
      <c r="L70" s="710"/>
      <c r="M70" s="735"/>
      <c r="N70" s="710"/>
      <c r="O70" s="710"/>
      <c r="P70" s="710"/>
      <c r="Q70" s="737"/>
      <c r="R70" s="710"/>
      <c r="S70" s="710"/>
      <c r="T70" s="710"/>
      <c r="U70" s="711"/>
      <c r="V70" s="710"/>
      <c r="W70" s="710"/>
      <c r="X70" s="710"/>
      <c r="Y70" s="736"/>
      <c r="Z70" s="7" t="s">
        <v>43</v>
      </c>
      <c r="AA70" s="87"/>
      <c r="AB70" s="87"/>
      <c r="AC70" s="87" t="s">
        <v>46</v>
      </c>
      <c r="AD70" s="194"/>
      <c r="AE70" s="194"/>
      <c r="AF70" s="194"/>
      <c r="AG70" s="87"/>
      <c r="AH70" s="194"/>
      <c r="AI70" s="194"/>
      <c r="AJ70" s="87"/>
      <c r="AK70" s="194"/>
      <c r="AL70" s="87"/>
      <c r="AM70" s="691"/>
      <c r="AN70" s="109">
        <f>IF(AN$8&lt;=$AJ$8,IF(OR(AN68="",AN69=""),"",AN69/AN68),"")</f>
        <v>0</v>
      </c>
      <c r="AO70" s="109">
        <f t="shared" ref="AO70:AW70" si="31">IF(AO$8&lt;=$AJ$8,IF(OR(AO68="",AO69=""),"",AO69/AO68),"")</f>
        <v>0</v>
      </c>
      <c r="AP70" s="109">
        <f t="shared" si="31"/>
        <v>0</v>
      </c>
      <c r="AQ70" s="109">
        <f t="shared" si="31"/>
        <v>0</v>
      </c>
      <c r="AR70" s="109">
        <f t="shared" si="31"/>
        <v>0</v>
      </c>
      <c r="AS70" s="109">
        <f t="shared" si="31"/>
        <v>0</v>
      </c>
      <c r="AT70" s="109">
        <f t="shared" si="31"/>
        <v>0</v>
      </c>
      <c r="AU70" s="109">
        <f t="shared" si="31"/>
        <v>0</v>
      </c>
      <c r="AV70" s="109">
        <f t="shared" si="31"/>
        <v>0</v>
      </c>
      <c r="AW70" s="109">
        <f t="shared" si="31"/>
        <v>0</v>
      </c>
    </row>
    <row r="71" spans="3:49" ht="21.75" customHeight="1" x14ac:dyDescent="0.25">
      <c r="C71" s="708"/>
      <c r="D71" s="686"/>
      <c r="E71" s="683"/>
      <c r="F71" s="710"/>
      <c r="G71" s="710"/>
      <c r="H71" s="710"/>
      <c r="I71" s="711"/>
      <c r="J71" s="710"/>
      <c r="K71" s="734"/>
      <c r="L71" s="710"/>
      <c r="M71" s="735"/>
      <c r="N71" s="710"/>
      <c r="O71" s="710"/>
      <c r="P71" s="710"/>
      <c r="Q71" s="737"/>
      <c r="R71" s="710"/>
      <c r="S71" s="710"/>
      <c r="T71" s="710"/>
      <c r="U71" s="711"/>
      <c r="V71" s="710"/>
      <c r="W71" s="710"/>
      <c r="X71" s="710"/>
      <c r="Y71" s="736" t="s">
        <v>44</v>
      </c>
      <c r="Z71" s="7" t="s">
        <v>41</v>
      </c>
      <c r="AA71" s="128"/>
      <c r="AB71" s="128"/>
      <c r="AC71" s="15">
        <v>1</v>
      </c>
      <c r="AD71" s="15"/>
      <c r="AE71" s="15">
        <v>1</v>
      </c>
      <c r="AF71" s="15"/>
      <c r="AG71" s="15">
        <v>1</v>
      </c>
      <c r="AH71" s="15"/>
      <c r="AI71" s="14"/>
      <c r="AJ71" s="14">
        <v>1</v>
      </c>
      <c r="AK71" s="14"/>
      <c r="AL71" s="14">
        <v>1</v>
      </c>
      <c r="AM71" s="689">
        <f>SUM(AA71:AL71)</f>
        <v>5</v>
      </c>
      <c r="AN71" s="34">
        <f>IF(AN$8&lt;=$AJ$8,IF(SUM($Z71:AC71)=0,"",SUM($Z71:AC71)),"")</f>
        <v>1</v>
      </c>
      <c r="AO71" s="34">
        <f>IF(AO$8&lt;=$AJ$8,IF(SUM($Z71:AD71)=0,"",SUM($Z71:AD71)),"")</f>
        <v>1</v>
      </c>
      <c r="AP71" s="34">
        <f>IF(AP$8&lt;=$AJ$8,IF(SUM($Z71:AE71)=0,"",SUM($Z71:AE71)),"")</f>
        <v>2</v>
      </c>
      <c r="AQ71" s="34">
        <f>IF(AQ$8&lt;=$AJ$8,IF(SUM($Z71:AF71)=0,"",SUM($Z71:AF71)),"")</f>
        <v>2</v>
      </c>
      <c r="AR71" s="34">
        <f>IF(AR$8&lt;=$AJ$8,IF(SUM($Z71:AG71)=0,"",SUM($Z71:AG71)),"")</f>
        <v>3</v>
      </c>
      <c r="AS71" s="34">
        <f>IF(AS$8&lt;=$AJ$8,IF(SUM($Z71:AH71)=0,"",SUM($Z71:AH71)),"")</f>
        <v>3</v>
      </c>
      <c r="AT71" s="34">
        <f>IF(AT$8&lt;=$AJ$8,IF(SUM($Z71:AI71)=0,"",SUM($Z71:AI71)),"")</f>
        <v>3</v>
      </c>
      <c r="AU71" s="34">
        <f>IF(AU$8&lt;=$AJ$8,IF(SUM($Z71:AJ71)=0,"",SUM($Z71:AJ71)),"")</f>
        <v>4</v>
      </c>
      <c r="AV71" s="34">
        <f>IF(AV$8&lt;=$AJ$8,IF(SUM($Z71:AK71)=0,"",SUM($Z71:AK71)),"")</f>
        <v>4</v>
      </c>
      <c r="AW71" s="34">
        <f>IF(AW$8&lt;=$AJ$8,IF(SUM($Z71:AL71)=0,"",SUM($Z71:AL71)),"")</f>
        <v>5</v>
      </c>
    </row>
    <row r="72" spans="3:49" ht="24" x14ac:dyDescent="0.25">
      <c r="C72" s="708"/>
      <c r="D72" s="686"/>
      <c r="E72" s="683"/>
      <c r="F72" s="710"/>
      <c r="G72" s="710"/>
      <c r="H72" s="710"/>
      <c r="I72" s="711"/>
      <c r="J72" s="710"/>
      <c r="K72" s="734"/>
      <c r="L72" s="710"/>
      <c r="M72" s="735"/>
      <c r="N72" s="710"/>
      <c r="O72" s="710"/>
      <c r="P72" s="710"/>
      <c r="Q72" s="737"/>
      <c r="R72" s="710"/>
      <c r="S72" s="710"/>
      <c r="T72" s="710"/>
      <c r="U72" s="711"/>
      <c r="V72" s="710"/>
      <c r="W72" s="710"/>
      <c r="X72" s="710"/>
      <c r="Y72" s="736"/>
      <c r="Z72" s="7" t="s">
        <v>42</v>
      </c>
      <c r="AA72" s="22"/>
      <c r="AB72" s="22"/>
      <c r="AC72" s="22"/>
      <c r="AD72" s="85"/>
      <c r="AE72" s="85"/>
      <c r="AF72" s="85"/>
      <c r="AG72" s="85"/>
      <c r="AH72" s="85"/>
      <c r="AI72" s="85"/>
      <c r="AJ72" s="85"/>
      <c r="AK72" s="85"/>
      <c r="AL72" s="86"/>
      <c r="AM72" s="690"/>
      <c r="AN72" s="34">
        <f>IF(AN$8&lt;=$AJ$8,SUM($Z72:AC72),"")</f>
        <v>0</v>
      </c>
      <c r="AO72" s="34">
        <f>IF(AO$8&lt;=$AJ$8,SUM($Z72:AD72),"")</f>
        <v>0</v>
      </c>
      <c r="AP72" s="34">
        <f>IF(AP$8&lt;=$AJ$8,SUM($Z72:AE72),"")</f>
        <v>0</v>
      </c>
      <c r="AQ72" s="34">
        <f>IF(AQ$8&lt;=$AJ$8,SUM($Z72:AF72),"")</f>
        <v>0</v>
      </c>
      <c r="AR72" s="34">
        <f>IF(AR$8&lt;=$AJ$8,SUM($Z72:AG72),"")</f>
        <v>0</v>
      </c>
      <c r="AS72" s="34">
        <f>IF(AS$8&lt;=$AJ$8,SUM($Z72:AH72),"")</f>
        <v>0</v>
      </c>
      <c r="AT72" s="34">
        <f>IF(AT$8&lt;=$AJ$8,SUM($Z72:AI72),"")</f>
        <v>0</v>
      </c>
      <c r="AU72" s="34">
        <f>IF(AU$8&lt;=$AJ$8,SUM($Z72:AJ72),"")</f>
        <v>0</v>
      </c>
      <c r="AV72" s="34">
        <f>IF(AV$8&lt;=$AJ$8,SUM($Z72:AK72),"")</f>
        <v>0</v>
      </c>
      <c r="AW72" s="34">
        <f>IF(AW$8&lt;=$AJ$8,SUM($Z72:AL72),"")</f>
        <v>0</v>
      </c>
    </row>
    <row r="73" spans="3:49" ht="12" customHeight="1" x14ac:dyDescent="0.25">
      <c r="C73" s="708"/>
      <c r="D73" s="686"/>
      <c r="E73" s="683"/>
      <c r="F73" s="710"/>
      <c r="G73" s="710"/>
      <c r="H73" s="710"/>
      <c r="I73" s="711"/>
      <c r="J73" s="710"/>
      <c r="K73" s="734"/>
      <c r="L73" s="710"/>
      <c r="M73" s="735"/>
      <c r="N73" s="710"/>
      <c r="O73" s="710"/>
      <c r="P73" s="710"/>
      <c r="Q73" s="737"/>
      <c r="R73" s="710"/>
      <c r="S73" s="710"/>
      <c r="T73" s="710"/>
      <c r="U73" s="711"/>
      <c r="V73" s="710"/>
      <c r="W73" s="710"/>
      <c r="X73" s="710"/>
      <c r="Y73" s="736"/>
      <c r="Z73" s="7" t="s">
        <v>43</v>
      </c>
      <c r="AA73" s="87"/>
      <c r="AB73" s="87"/>
      <c r="AC73" s="87"/>
      <c r="AD73" s="194"/>
      <c r="AE73" s="87"/>
      <c r="AF73" s="194"/>
      <c r="AG73" s="87"/>
      <c r="AH73" s="194"/>
      <c r="AI73" s="194"/>
      <c r="AJ73" s="87"/>
      <c r="AK73" s="194"/>
      <c r="AL73" s="87"/>
      <c r="AM73" s="691"/>
      <c r="AN73" s="109">
        <f t="shared" ref="AN73:AW73" si="32">IF(AN$8&lt;=$AJ$8,IF(OR(AN71="",AN72=""),"",AN72/AN71),"")</f>
        <v>0</v>
      </c>
      <c r="AO73" s="109">
        <f t="shared" si="32"/>
        <v>0</v>
      </c>
      <c r="AP73" s="109">
        <f t="shared" si="32"/>
        <v>0</v>
      </c>
      <c r="AQ73" s="109">
        <f t="shared" si="32"/>
        <v>0</v>
      </c>
      <c r="AR73" s="109">
        <f t="shared" si="32"/>
        <v>0</v>
      </c>
      <c r="AS73" s="109">
        <f t="shared" si="32"/>
        <v>0</v>
      </c>
      <c r="AT73" s="109">
        <f t="shared" si="32"/>
        <v>0</v>
      </c>
      <c r="AU73" s="109">
        <f t="shared" si="32"/>
        <v>0</v>
      </c>
      <c r="AV73" s="109">
        <f t="shared" si="32"/>
        <v>0</v>
      </c>
      <c r="AW73" s="109">
        <f t="shared" si="32"/>
        <v>0</v>
      </c>
    </row>
    <row r="74" spans="3:49" ht="24" x14ac:dyDescent="0.25">
      <c r="C74" s="708"/>
      <c r="D74" s="686"/>
      <c r="E74" s="683"/>
      <c r="F74" s="710"/>
      <c r="G74" s="710"/>
      <c r="H74" s="710"/>
      <c r="I74" s="711"/>
      <c r="J74" s="710"/>
      <c r="K74" s="734"/>
      <c r="L74" s="710"/>
      <c r="M74" s="735"/>
      <c r="N74" s="710"/>
      <c r="O74" s="710"/>
      <c r="P74" s="710"/>
      <c r="Q74" s="737"/>
      <c r="R74" s="710"/>
      <c r="S74" s="710"/>
      <c r="T74" s="710"/>
      <c r="U74" s="711"/>
      <c r="V74" s="710"/>
      <c r="W74" s="710"/>
      <c r="X74" s="710"/>
      <c r="Y74" s="736" t="s">
        <v>45</v>
      </c>
      <c r="Z74" s="7" t="s">
        <v>41</v>
      </c>
      <c r="AA74" s="88"/>
      <c r="AB74" s="88"/>
      <c r="AC74" s="88">
        <v>14</v>
      </c>
      <c r="AD74" s="88"/>
      <c r="AE74" s="88"/>
      <c r="AF74" s="88"/>
      <c r="AG74" s="88"/>
      <c r="AH74" s="88"/>
      <c r="AI74" s="88"/>
      <c r="AJ74" s="88"/>
      <c r="AK74" s="88"/>
      <c r="AL74" s="88"/>
      <c r="AM74" s="689">
        <f>SUM(AA74:AL74)</f>
        <v>14</v>
      </c>
      <c r="AN74" s="34">
        <f>IF(AN$8&lt;=$AJ$8,IF(SUM($Z74:AC74)=0,"",SUM($Z74:AC74)),"")</f>
        <v>14</v>
      </c>
      <c r="AO74" s="34">
        <f>IF(AO$8&lt;=$AJ$8,IF(SUM($Z74:AD74)=0,"",SUM($Z74:AD74)),"")</f>
        <v>14</v>
      </c>
      <c r="AP74" s="34">
        <f>IF(AP$8&lt;=$AJ$8,IF(SUM($Z74:AE74)=0,"",SUM($Z74:AE74)),"")</f>
        <v>14</v>
      </c>
      <c r="AQ74" s="34">
        <f>IF(AQ$8&lt;=$AJ$8,IF(SUM($Z74:AF74)=0,"",SUM($Z74:AF74)),"")</f>
        <v>14</v>
      </c>
      <c r="AR74" s="34">
        <f>IF(AR$8&lt;=$AJ$8,IF(SUM($Z74:AG74)=0,"",SUM($Z74:AG74)),"")</f>
        <v>14</v>
      </c>
      <c r="AS74" s="34">
        <f>IF(AS$8&lt;=$AJ$8,IF(SUM($Z74:AH74)=0,"",SUM($Z74:AH74)),"")</f>
        <v>14</v>
      </c>
      <c r="AT74" s="34">
        <f>IF(AT$8&lt;=$AJ$8,IF(SUM($Z74:AI74)=0,"",SUM($Z74:AI74)),"")</f>
        <v>14</v>
      </c>
      <c r="AU74" s="34">
        <f>IF(AU$8&lt;=$AJ$8,IF(SUM($Z74:AJ74)=0,"",SUM($Z74:AJ74)),"")</f>
        <v>14</v>
      </c>
      <c r="AV74" s="34">
        <f>IF(AV$8&lt;=$AJ$8,IF(SUM($Z74:AK74)=0,"",SUM($Z74:AK74)),"")</f>
        <v>14</v>
      </c>
      <c r="AW74" s="34">
        <f>IF(AW$8&lt;=$AJ$8,IF(SUM($Z74:AL74)=0,"",SUM($Z74:AL74)),"")</f>
        <v>14</v>
      </c>
    </row>
    <row r="75" spans="3:49" ht="24" x14ac:dyDescent="0.25">
      <c r="C75" s="708"/>
      <c r="D75" s="686"/>
      <c r="E75" s="683"/>
      <c r="F75" s="710"/>
      <c r="G75" s="710"/>
      <c r="H75" s="710"/>
      <c r="I75" s="711"/>
      <c r="J75" s="710"/>
      <c r="K75" s="734"/>
      <c r="L75" s="710"/>
      <c r="M75" s="735"/>
      <c r="N75" s="710"/>
      <c r="O75" s="710"/>
      <c r="P75" s="710"/>
      <c r="Q75" s="737"/>
      <c r="R75" s="710"/>
      <c r="S75" s="710"/>
      <c r="T75" s="710"/>
      <c r="U75" s="711"/>
      <c r="V75" s="710"/>
      <c r="W75" s="710"/>
      <c r="X75" s="710"/>
      <c r="Y75" s="736"/>
      <c r="Z75" s="7" t="s">
        <v>42</v>
      </c>
      <c r="AA75" s="195"/>
      <c r="AB75" s="195"/>
      <c r="AC75" s="196"/>
      <c r="AD75" s="195"/>
      <c r="AE75" s="195"/>
      <c r="AF75" s="195"/>
      <c r="AG75" s="195"/>
      <c r="AH75" s="195"/>
      <c r="AI75" s="195"/>
      <c r="AJ75" s="195"/>
      <c r="AK75" s="195"/>
      <c r="AL75" s="201"/>
      <c r="AM75" s="690"/>
      <c r="AN75" s="34">
        <f>IF(AN$8&lt;=$AJ$8,SUM($Z75:AC75),"")</f>
        <v>0</v>
      </c>
      <c r="AO75" s="34">
        <f>IF(AO$8&lt;=$AJ$8,SUM($Z75:AD75),"")</f>
        <v>0</v>
      </c>
      <c r="AP75" s="34">
        <f>IF(AP$8&lt;=$AJ$8,SUM($Z75:AE75),"")</f>
        <v>0</v>
      </c>
      <c r="AQ75" s="34">
        <f>IF(AQ$8&lt;=$AJ$8,SUM($Z75:AF75),"")</f>
        <v>0</v>
      </c>
      <c r="AR75" s="34">
        <f>IF(AR$8&lt;=$AJ$8,SUM($Z75:AG75),"")</f>
        <v>0</v>
      </c>
      <c r="AS75" s="34">
        <f>IF(AS$8&lt;=$AJ$8,SUM($Z75:AH75),"")</f>
        <v>0</v>
      </c>
      <c r="AT75" s="34">
        <f>IF(AT$8&lt;=$AJ$8,SUM($Z75:AI75),"")</f>
        <v>0</v>
      </c>
      <c r="AU75" s="34">
        <f>IF(AU$8&lt;=$AJ$8,SUM($Z75:AJ75),"")</f>
        <v>0</v>
      </c>
      <c r="AV75" s="34">
        <f>IF(AV$8&lt;=$AJ$8,SUM($Z75:AK75),"")</f>
        <v>0</v>
      </c>
      <c r="AW75" s="34">
        <f>IF(AW$8&lt;=$AJ$8,SUM($Z75:AL75),"")</f>
        <v>0</v>
      </c>
    </row>
    <row r="76" spans="3:49" ht="9.75" customHeight="1" x14ac:dyDescent="0.25">
      <c r="C76" s="708"/>
      <c r="D76" s="686"/>
      <c r="E76" s="683"/>
      <c r="F76" s="710"/>
      <c r="G76" s="710"/>
      <c r="H76" s="710"/>
      <c r="I76" s="711"/>
      <c r="J76" s="710"/>
      <c r="K76" s="734"/>
      <c r="L76" s="710"/>
      <c r="M76" s="735"/>
      <c r="N76" s="710"/>
      <c r="O76" s="710"/>
      <c r="P76" s="710"/>
      <c r="Q76" s="737"/>
      <c r="R76" s="710"/>
      <c r="S76" s="710"/>
      <c r="T76" s="710"/>
      <c r="U76" s="711"/>
      <c r="V76" s="710"/>
      <c r="W76" s="710"/>
      <c r="X76" s="710"/>
      <c r="Y76" s="736"/>
      <c r="Z76" s="7" t="s">
        <v>43</v>
      </c>
      <c r="AA76" s="87" t="str">
        <f t="shared" ref="AA76:AB76" si="33">IF(AA74=0,"",AA75/AA74)</f>
        <v/>
      </c>
      <c r="AB76" s="87" t="str">
        <f t="shared" si="33"/>
        <v/>
      </c>
      <c r="AC76" s="87"/>
      <c r="AD76" s="194"/>
      <c r="AE76" s="194"/>
      <c r="AF76" s="194"/>
      <c r="AG76" s="194"/>
      <c r="AH76" s="194"/>
      <c r="AI76" s="194"/>
      <c r="AJ76" s="194"/>
      <c r="AK76" s="194"/>
      <c r="AL76" s="194"/>
      <c r="AM76" s="691"/>
      <c r="AN76" s="109">
        <f t="shared" ref="AN76:AW76" si="34">IF(AN$8&lt;=$AJ$8,IF(OR(AN74="",AN75=""),"",AN75/AN74),"")</f>
        <v>0</v>
      </c>
      <c r="AO76" s="109">
        <f t="shared" si="34"/>
        <v>0</v>
      </c>
      <c r="AP76" s="109">
        <f t="shared" si="34"/>
        <v>0</v>
      </c>
      <c r="AQ76" s="109">
        <f t="shared" si="34"/>
        <v>0</v>
      </c>
      <c r="AR76" s="109">
        <f t="shared" si="34"/>
        <v>0</v>
      </c>
      <c r="AS76" s="109">
        <f t="shared" si="34"/>
        <v>0</v>
      </c>
      <c r="AT76" s="109">
        <f t="shared" si="34"/>
        <v>0</v>
      </c>
      <c r="AU76" s="109">
        <f t="shared" si="34"/>
        <v>0</v>
      </c>
      <c r="AV76" s="109">
        <f t="shared" si="34"/>
        <v>0</v>
      </c>
      <c r="AW76" s="109">
        <f t="shared" si="34"/>
        <v>0</v>
      </c>
    </row>
    <row r="77" spans="3:49" ht="12" customHeight="1" x14ac:dyDescent="0.25">
      <c r="C77" s="708"/>
      <c r="D77" s="686"/>
      <c r="E77" s="683"/>
      <c r="F77" s="710"/>
      <c r="G77" s="710"/>
      <c r="H77" s="710"/>
      <c r="I77" s="711"/>
      <c r="J77" s="144"/>
      <c r="K77" s="144"/>
      <c r="L77" s="80"/>
      <c r="M77" s="202"/>
      <c r="N77" s="202"/>
      <c r="O77" s="202"/>
      <c r="P77" s="202"/>
      <c r="Q77" s="203"/>
      <c r="R77" s="203"/>
      <c r="S77" s="203"/>
      <c r="T77" s="203"/>
      <c r="U77" s="204"/>
      <c r="V77" s="205"/>
      <c r="W77" s="206"/>
      <c r="X77" s="206"/>
      <c r="Y77" s="207"/>
      <c r="Z77" s="207"/>
      <c r="AA77" s="208"/>
      <c r="AB77" s="208"/>
      <c r="AC77" s="208"/>
      <c r="AD77" s="208"/>
      <c r="AE77" s="208"/>
      <c r="AF77" s="208"/>
      <c r="AG77" s="208"/>
      <c r="AH77" s="208"/>
      <c r="AI77" s="208"/>
      <c r="AJ77" s="208"/>
      <c r="AK77" s="208"/>
      <c r="AL77" s="208"/>
      <c r="AM77" s="209"/>
      <c r="AN77" s="210"/>
      <c r="AO77" s="210"/>
      <c r="AP77" s="210"/>
      <c r="AQ77" s="210"/>
      <c r="AR77" s="210"/>
      <c r="AS77" s="210"/>
      <c r="AT77" s="210"/>
      <c r="AU77" s="210"/>
      <c r="AV77" s="210"/>
      <c r="AW77" s="210"/>
    </row>
    <row r="78" spans="3:49" ht="13.5" customHeight="1" x14ac:dyDescent="0.25">
      <c r="C78" s="708"/>
      <c r="D78" s="686"/>
      <c r="E78" s="683"/>
      <c r="F78" s="710"/>
      <c r="G78" s="710"/>
      <c r="H78" s="710"/>
      <c r="I78" s="711"/>
      <c r="J78" s="710" t="s">
        <v>59</v>
      </c>
      <c r="K78" s="711">
        <v>0.5</v>
      </c>
      <c r="L78" s="710" t="s">
        <v>60</v>
      </c>
      <c r="M78" s="735" t="s">
        <v>36</v>
      </c>
      <c r="N78" s="710" t="s">
        <v>37</v>
      </c>
      <c r="O78" s="710" t="s">
        <v>38</v>
      </c>
      <c r="P78" s="710">
        <f>+SUM(Q78:T84)</f>
        <v>40</v>
      </c>
      <c r="Q78" s="710">
        <v>10</v>
      </c>
      <c r="R78" s="738">
        <v>10</v>
      </c>
      <c r="S78" s="738">
        <v>10</v>
      </c>
      <c r="T78" s="738">
        <v>10</v>
      </c>
      <c r="U78" s="711">
        <v>0.5</v>
      </c>
      <c r="V78" s="710" t="s">
        <v>198</v>
      </c>
      <c r="W78" s="710" t="s">
        <v>199</v>
      </c>
      <c r="X78" s="710" t="s">
        <v>39</v>
      </c>
      <c r="Y78" s="736" t="s">
        <v>40</v>
      </c>
      <c r="Z78" s="7" t="s">
        <v>41</v>
      </c>
      <c r="AA78" s="211"/>
      <c r="AB78" s="211"/>
      <c r="AC78" s="211"/>
      <c r="AD78" s="211"/>
      <c r="AE78" s="211"/>
      <c r="AF78" s="211"/>
      <c r="AG78" s="211"/>
      <c r="AH78" s="211"/>
      <c r="AI78" s="211">
        <v>2</v>
      </c>
      <c r="AJ78" s="211"/>
      <c r="AK78" s="211"/>
      <c r="AL78" s="212"/>
      <c r="AM78" s="689">
        <f t="shared" ref="AM78" si="35">SUM(AA78:AL78)</f>
        <v>2</v>
      </c>
      <c r="AN78" s="34" t="str">
        <f>IF(AN$8&lt;=$AJ$8,IF(SUM($Z78:AC78)=0,"",SUM($Z78:AC78)),"")</f>
        <v/>
      </c>
      <c r="AO78" s="34" t="str">
        <f>IF(AO$8&lt;=$AJ$8,IF(SUM($Z78:AD78)=0,"",SUM($Z78:AD78)),"")</f>
        <v/>
      </c>
      <c r="AP78" s="34" t="str">
        <f>IF(AP$8&lt;=$AJ$8,IF(SUM($Z78:AE78)=0,"",SUM($Z78:AE78)),"")</f>
        <v/>
      </c>
      <c r="AQ78" s="34" t="str">
        <f>IF(AQ$8&lt;=$AJ$8,IF(SUM($Z78:AF78)=0,"",SUM($Z78:AF78)),"")</f>
        <v/>
      </c>
      <c r="AR78" s="34" t="str">
        <f>IF(AR$8&lt;=$AJ$8,IF(SUM($Z78:AG78)=0,"",SUM($Z78:AG78)),"")</f>
        <v/>
      </c>
      <c r="AS78" s="34" t="str">
        <f>IF(AS$8&lt;=$AJ$8,IF(SUM($Z78:AH78)=0,"",SUM($Z78:AH78)),"")</f>
        <v/>
      </c>
      <c r="AT78" s="34">
        <f>IF(AT$8&lt;=$AJ$8,IF(SUM($Z78:AI78)=0,"",SUM($Z78:AI78)),"")</f>
        <v>2</v>
      </c>
      <c r="AU78" s="34">
        <f>IF(AU$8&lt;=$AJ$8,IF(SUM($Z78:AJ78)=0,"",SUM($Z78:AJ78)),"")</f>
        <v>2</v>
      </c>
      <c r="AV78" s="34">
        <f>IF(AV$8&lt;=$AJ$8,IF(SUM($Z78:AK78)=0,"",SUM($Z78:AK78)),"")</f>
        <v>2</v>
      </c>
      <c r="AW78" s="34">
        <f>IF(AW$8&lt;=$AJ$8,IF(SUM($Z78:AL78)=0,"",SUM($Z78:AL78)),"")</f>
        <v>2</v>
      </c>
    </row>
    <row r="79" spans="3:49" ht="39.75" customHeight="1" x14ac:dyDescent="0.25">
      <c r="C79" s="708"/>
      <c r="D79" s="686"/>
      <c r="E79" s="683"/>
      <c r="F79" s="710"/>
      <c r="G79" s="710"/>
      <c r="H79" s="710"/>
      <c r="I79" s="711"/>
      <c r="J79" s="710"/>
      <c r="K79" s="711"/>
      <c r="L79" s="710"/>
      <c r="M79" s="735"/>
      <c r="N79" s="710"/>
      <c r="O79" s="710"/>
      <c r="P79" s="710"/>
      <c r="Q79" s="710"/>
      <c r="R79" s="738"/>
      <c r="S79" s="738"/>
      <c r="T79" s="738"/>
      <c r="U79" s="711"/>
      <c r="V79" s="710"/>
      <c r="W79" s="710"/>
      <c r="X79" s="710"/>
      <c r="Y79" s="736"/>
      <c r="Z79" s="7" t="s">
        <v>42</v>
      </c>
      <c r="AA79" s="213"/>
      <c r="AB79" s="213"/>
      <c r="AC79" s="213"/>
      <c r="AD79" s="213"/>
      <c r="AE79" s="213"/>
      <c r="AF79" s="213"/>
      <c r="AG79" s="213"/>
      <c r="AH79" s="213"/>
      <c r="AI79" s="213"/>
      <c r="AJ79" s="213"/>
      <c r="AK79" s="213"/>
      <c r="AL79" s="214"/>
      <c r="AM79" s="690"/>
      <c r="AN79" s="34">
        <f>IF(AN$8&lt;=$AJ$8,SUM($Z79:AC79),"")</f>
        <v>0</v>
      </c>
      <c r="AO79" s="34">
        <f>IF(AO$8&lt;=$AJ$8,SUM($Z79:AD79),"")</f>
        <v>0</v>
      </c>
      <c r="AP79" s="34">
        <f>IF(AP$8&lt;=$AJ$8,SUM($Z79:AE79),"")</f>
        <v>0</v>
      </c>
      <c r="AQ79" s="34">
        <f>IF(AQ$8&lt;=$AJ$8,SUM($Z79:AF79),"")</f>
        <v>0</v>
      </c>
      <c r="AR79" s="34">
        <f>IF(AR$8&lt;=$AJ$8,SUM($Z79:AG79),"")</f>
        <v>0</v>
      </c>
      <c r="AS79" s="34">
        <f>IF(AS$8&lt;=$AJ$8,SUM($Z79:AH79),"")</f>
        <v>0</v>
      </c>
      <c r="AT79" s="34">
        <f>IF(AT$8&lt;=$AJ$8,SUM($Z79:AI79),"")</f>
        <v>0</v>
      </c>
      <c r="AU79" s="34">
        <f>IF(AU$8&lt;=$AJ$8,SUM($Z79:AJ79),"")</f>
        <v>0</v>
      </c>
      <c r="AV79" s="34">
        <f>IF(AV$8&lt;=$AJ$8,SUM($Z79:AK79),"")</f>
        <v>0</v>
      </c>
      <c r="AW79" s="34">
        <f>IF(AW$8&lt;=$AJ$8,SUM($Z79:AL79),"")</f>
        <v>0</v>
      </c>
    </row>
    <row r="80" spans="3:49" ht="24" x14ac:dyDescent="0.25">
      <c r="C80" s="708"/>
      <c r="D80" s="686"/>
      <c r="E80" s="683"/>
      <c r="F80" s="710"/>
      <c r="G80" s="710"/>
      <c r="H80" s="710"/>
      <c r="I80" s="711"/>
      <c r="J80" s="710"/>
      <c r="K80" s="711"/>
      <c r="L80" s="710"/>
      <c r="M80" s="735"/>
      <c r="N80" s="710"/>
      <c r="O80" s="710"/>
      <c r="P80" s="710"/>
      <c r="Q80" s="710"/>
      <c r="R80" s="738"/>
      <c r="S80" s="738"/>
      <c r="T80" s="738"/>
      <c r="U80" s="711"/>
      <c r="V80" s="710"/>
      <c r="W80" s="710"/>
      <c r="X80" s="710"/>
      <c r="Y80" s="736"/>
      <c r="Z80" s="7" t="s">
        <v>43</v>
      </c>
      <c r="AA80" s="105" t="str">
        <f t="shared" ref="AA80:AC80" si="36">IF(AA78=0,"",AA79/AA78)</f>
        <v/>
      </c>
      <c r="AB80" s="105" t="str">
        <f t="shared" si="36"/>
        <v/>
      </c>
      <c r="AC80" s="105" t="str">
        <f t="shared" si="36"/>
        <v/>
      </c>
      <c r="AD80" s="213"/>
      <c r="AE80" s="213"/>
      <c r="AF80" s="213"/>
      <c r="AG80" s="213"/>
      <c r="AH80" s="213"/>
      <c r="AI80" s="105"/>
      <c r="AJ80" s="213"/>
      <c r="AK80" s="213"/>
      <c r="AL80" s="214"/>
      <c r="AM80" s="691"/>
      <c r="AN80" s="109" t="str">
        <f>IF(AN$8&lt;=$AJ$8,IF(OR(AN78="",AN79=""),"",AN79/AN78),"")</f>
        <v/>
      </c>
      <c r="AO80" s="109" t="str">
        <f t="shared" ref="AO80:AW80" si="37">IF(AO$8&lt;=$AJ$8,IF(OR(AO78="",AO79=""),"",AO79/AO78),"")</f>
        <v/>
      </c>
      <c r="AP80" s="109" t="str">
        <f t="shared" si="37"/>
        <v/>
      </c>
      <c r="AQ80" s="109" t="str">
        <f t="shared" si="37"/>
        <v/>
      </c>
      <c r="AR80" s="109" t="str">
        <f t="shared" si="37"/>
        <v/>
      </c>
      <c r="AS80" s="109" t="str">
        <f t="shared" si="37"/>
        <v/>
      </c>
      <c r="AT80" s="109">
        <f t="shared" si="37"/>
        <v>0</v>
      </c>
      <c r="AU80" s="109">
        <f t="shared" si="37"/>
        <v>0</v>
      </c>
      <c r="AV80" s="109">
        <f t="shared" si="37"/>
        <v>0</v>
      </c>
      <c r="AW80" s="109">
        <f t="shared" si="37"/>
        <v>0</v>
      </c>
    </row>
    <row r="81" spans="2:53" ht="24" x14ac:dyDescent="0.25">
      <c r="C81" s="708"/>
      <c r="D81" s="686"/>
      <c r="E81" s="683"/>
      <c r="F81" s="710"/>
      <c r="G81" s="710"/>
      <c r="H81" s="710"/>
      <c r="I81" s="711"/>
      <c r="J81" s="710"/>
      <c r="K81" s="711"/>
      <c r="L81" s="710"/>
      <c r="M81" s="735"/>
      <c r="N81" s="710"/>
      <c r="O81" s="710"/>
      <c r="P81" s="710"/>
      <c r="Q81" s="710"/>
      <c r="R81" s="738"/>
      <c r="S81" s="738"/>
      <c r="T81" s="738"/>
      <c r="U81" s="711"/>
      <c r="V81" s="710"/>
      <c r="W81" s="710"/>
      <c r="X81" s="710"/>
      <c r="Y81" s="736" t="s">
        <v>44</v>
      </c>
      <c r="Z81" s="7" t="s">
        <v>41</v>
      </c>
      <c r="AA81" s="23"/>
      <c r="AB81" s="23"/>
      <c r="AC81" s="23">
        <v>1</v>
      </c>
      <c r="AD81" s="23"/>
      <c r="AE81" s="23"/>
      <c r="AF81" s="23">
        <v>1</v>
      </c>
      <c r="AG81" s="23"/>
      <c r="AH81" s="23"/>
      <c r="AI81" s="24">
        <v>1</v>
      </c>
      <c r="AJ81" s="215"/>
      <c r="AK81" s="215"/>
      <c r="AL81" s="215"/>
      <c r="AM81" s="689">
        <f t="shared" ref="AM81" si="38">SUM(AA81:AL81)</f>
        <v>3</v>
      </c>
      <c r="AN81" s="34">
        <f>IF(AN$8&lt;=$AJ$8,IF(SUM($Z81:AC81)=0,"",SUM($Z81:AC81)),"")</f>
        <v>1</v>
      </c>
      <c r="AO81" s="34">
        <f>IF(AO$8&lt;=$AJ$8,IF(SUM($Z81:AD81)=0,"",SUM($Z81:AD81)),"")</f>
        <v>1</v>
      </c>
      <c r="AP81" s="34">
        <f>IF(AP$8&lt;=$AJ$8,IF(SUM($Z81:AE81)=0,"",SUM($Z81:AE81)),"")</f>
        <v>1</v>
      </c>
      <c r="AQ81" s="34">
        <f>IF(AQ$8&lt;=$AJ$8,IF(SUM($Z81:AF81)=0,"",SUM($Z81:AF81)),"")</f>
        <v>2</v>
      </c>
      <c r="AR81" s="34">
        <f>IF(AR$8&lt;=$AJ$8,IF(SUM($Z81:AG81)=0,"",SUM($Z81:AG81)),"")</f>
        <v>2</v>
      </c>
      <c r="AS81" s="34">
        <f>IF(AS$8&lt;=$AJ$8,IF(SUM($Z81:AH81)=0,"",SUM($Z81:AH81)),"")</f>
        <v>2</v>
      </c>
      <c r="AT81" s="34">
        <f>IF(AT$8&lt;=$AJ$8,IF(SUM($Z81:AI81)=0,"",SUM($Z81:AI81)),"")</f>
        <v>3</v>
      </c>
      <c r="AU81" s="34">
        <f>IF(AU$8&lt;=$AJ$8,IF(SUM($Z81:AJ81)=0,"",SUM($Z81:AJ81)),"")</f>
        <v>3</v>
      </c>
      <c r="AV81" s="34">
        <f>IF(AV$8&lt;=$AJ$8,IF(SUM($Z81:AK81)=0,"",SUM($Z81:AK81)),"")</f>
        <v>3</v>
      </c>
      <c r="AW81" s="34">
        <f>IF(AW$8&lt;=$AJ$8,IF(SUM($Z81:AL81)=0,"",SUM($Z81:AL81)),"")</f>
        <v>3</v>
      </c>
    </row>
    <row r="82" spans="2:53" ht="24" x14ac:dyDescent="0.25">
      <c r="C82" s="708"/>
      <c r="D82" s="686"/>
      <c r="E82" s="683"/>
      <c r="F82" s="710"/>
      <c r="G82" s="710"/>
      <c r="H82" s="710"/>
      <c r="I82" s="711"/>
      <c r="J82" s="710"/>
      <c r="K82" s="711"/>
      <c r="L82" s="710"/>
      <c r="M82" s="735"/>
      <c r="N82" s="710"/>
      <c r="O82" s="710"/>
      <c r="P82" s="710"/>
      <c r="Q82" s="710"/>
      <c r="R82" s="738"/>
      <c r="S82" s="738"/>
      <c r="T82" s="738"/>
      <c r="U82" s="711"/>
      <c r="V82" s="710"/>
      <c r="W82" s="710"/>
      <c r="X82" s="710"/>
      <c r="Y82" s="736"/>
      <c r="Z82" s="7" t="s">
        <v>42</v>
      </c>
      <c r="AA82" s="211"/>
      <c r="AB82" s="211"/>
      <c r="AC82" s="211" t="s">
        <v>46</v>
      </c>
      <c r="AD82" s="84"/>
      <c r="AE82" s="84"/>
      <c r="AF82" s="84"/>
      <c r="AG82" s="84"/>
      <c r="AH82" s="84"/>
      <c r="AI82" s="84"/>
      <c r="AJ82" s="84"/>
      <c r="AK82" s="84"/>
      <c r="AL82" s="104"/>
      <c r="AM82" s="690"/>
      <c r="AN82" s="34">
        <f>IF(AN$8&lt;=$AJ$8,SUM($Z82:AC82),"")</f>
        <v>0</v>
      </c>
      <c r="AO82" s="34">
        <f>IF(AO$8&lt;=$AJ$8,SUM($Z82:AD82),"")</f>
        <v>0</v>
      </c>
      <c r="AP82" s="34">
        <f>IF(AP$8&lt;=$AJ$8,SUM($Z82:AE82),"")</f>
        <v>0</v>
      </c>
      <c r="AQ82" s="34">
        <f>IF(AQ$8&lt;=$AJ$8,SUM($Z82:AF82),"")</f>
        <v>0</v>
      </c>
      <c r="AR82" s="34">
        <f>IF(AR$8&lt;=$AJ$8,SUM($Z82:AG82),"")</f>
        <v>0</v>
      </c>
      <c r="AS82" s="34">
        <f>IF(AS$8&lt;=$AJ$8,SUM($Z82:AH82),"")</f>
        <v>0</v>
      </c>
      <c r="AT82" s="34">
        <f>IF(AT$8&lt;=$AJ$8,SUM($Z82:AI82),"")</f>
        <v>0</v>
      </c>
      <c r="AU82" s="34">
        <f>IF(AU$8&lt;=$AJ$8,SUM($Z82:AJ82),"")</f>
        <v>0</v>
      </c>
      <c r="AV82" s="34">
        <f>IF(AV$8&lt;=$AJ$8,SUM($Z82:AK82),"")</f>
        <v>0</v>
      </c>
      <c r="AW82" s="34">
        <f>IF(AW$8&lt;=$AJ$8,SUM($Z82:AL82),"")</f>
        <v>0</v>
      </c>
    </row>
    <row r="83" spans="2:53" ht="24" x14ac:dyDescent="0.25">
      <c r="C83" s="708"/>
      <c r="D83" s="686"/>
      <c r="E83" s="683"/>
      <c r="F83" s="710"/>
      <c r="G83" s="710"/>
      <c r="H83" s="710"/>
      <c r="I83" s="711"/>
      <c r="J83" s="710"/>
      <c r="K83" s="711"/>
      <c r="L83" s="710"/>
      <c r="M83" s="735"/>
      <c r="N83" s="710"/>
      <c r="O83" s="710"/>
      <c r="P83" s="710"/>
      <c r="Q83" s="710"/>
      <c r="R83" s="738"/>
      <c r="S83" s="738"/>
      <c r="T83" s="738"/>
      <c r="U83" s="711"/>
      <c r="V83" s="710"/>
      <c r="W83" s="710"/>
      <c r="X83" s="710"/>
      <c r="Y83" s="736"/>
      <c r="Z83" s="7" t="s">
        <v>43</v>
      </c>
      <c r="AA83" s="105" t="str">
        <f t="shared" ref="AA83:AB83" si="39">IF(AA81=0,"",AA82/AA81)</f>
        <v/>
      </c>
      <c r="AB83" s="105" t="str">
        <f t="shared" si="39"/>
        <v/>
      </c>
      <c r="AC83" s="105" t="s">
        <v>46</v>
      </c>
      <c r="AD83" s="84"/>
      <c r="AE83" s="84"/>
      <c r="AF83" s="105"/>
      <c r="AG83" s="84"/>
      <c r="AH83" s="84"/>
      <c r="AI83" s="105"/>
      <c r="AJ83" s="84"/>
      <c r="AK83" s="84"/>
      <c r="AL83" s="104"/>
      <c r="AM83" s="691"/>
      <c r="AN83" s="109">
        <f t="shared" ref="AN83:AW83" si="40">IF(AN$8&lt;=$AJ$8,IF(OR(AN81="",AN82=""),"",AN82/AN81),"")</f>
        <v>0</v>
      </c>
      <c r="AO83" s="109">
        <f t="shared" si="40"/>
        <v>0</v>
      </c>
      <c r="AP83" s="109">
        <f t="shared" si="40"/>
        <v>0</v>
      </c>
      <c r="AQ83" s="109">
        <f t="shared" si="40"/>
        <v>0</v>
      </c>
      <c r="AR83" s="109">
        <f t="shared" si="40"/>
        <v>0</v>
      </c>
      <c r="AS83" s="109">
        <f t="shared" si="40"/>
        <v>0</v>
      </c>
      <c r="AT83" s="109">
        <f t="shared" si="40"/>
        <v>0</v>
      </c>
      <c r="AU83" s="109">
        <f t="shared" si="40"/>
        <v>0</v>
      </c>
      <c r="AV83" s="109">
        <f t="shared" si="40"/>
        <v>0</v>
      </c>
      <c r="AW83" s="109">
        <f t="shared" si="40"/>
        <v>0</v>
      </c>
    </row>
    <row r="84" spans="2:53" ht="24" x14ac:dyDescent="0.25">
      <c r="C84" s="708"/>
      <c r="D84" s="686"/>
      <c r="E84" s="683"/>
      <c r="F84" s="710"/>
      <c r="G84" s="710"/>
      <c r="H84" s="710"/>
      <c r="I84" s="711"/>
      <c r="J84" s="710"/>
      <c r="K84" s="711"/>
      <c r="L84" s="710"/>
      <c r="M84" s="735"/>
      <c r="N84" s="710"/>
      <c r="O84" s="710"/>
      <c r="P84" s="710"/>
      <c r="Q84" s="710"/>
      <c r="R84" s="738"/>
      <c r="S84" s="738"/>
      <c r="T84" s="738"/>
      <c r="U84" s="711"/>
      <c r="V84" s="710"/>
      <c r="W84" s="710"/>
      <c r="X84" s="710"/>
      <c r="Y84" s="736" t="s">
        <v>45</v>
      </c>
      <c r="Z84" s="7" t="s">
        <v>41</v>
      </c>
      <c r="AA84" s="84"/>
      <c r="AB84" s="84"/>
      <c r="AC84" s="84"/>
      <c r="AD84" s="84"/>
      <c r="AE84" s="84"/>
      <c r="AF84" s="84"/>
      <c r="AG84" s="84"/>
      <c r="AH84" s="84"/>
      <c r="AI84" s="84"/>
      <c r="AJ84" s="84"/>
      <c r="AK84" s="84">
        <v>6</v>
      </c>
      <c r="AL84" s="104"/>
      <c r="AM84" s="689">
        <f t="shared" ref="AM84" si="41">SUM(AA84:AL84)</f>
        <v>6</v>
      </c>
      <c r="AN84" s="34" t="str">
        <f>IF(AN$8&lt;=$AJ$8,IF(SUM($Z84:AC84)=0,"",SUM($Z84:AC84)),"")</f>
        <v/>
      </c>
      <c r="AO84" s="34" t="str">
        <f>IF(AO$8&lt;=$AJ$8,IF(SUM($Z84:AD84)=0,"",SUM($Z84:AD84)),"")</f>
        <v/>
      </c>
      <c r="AP84" s="34" t="str">
        <f>IF(AP$8&lt;=$AJ$8,IF(SUM($Z84:AE84)=0,"",SUM($Z84:AE84)),"")</f>
        <v/>
      </c>
      <c r="AQ84" s="34" t="str">
        <f>IF(AQ$8&lt;=$AJ$8,IF(SUM($Z84:AF84)=0,"",SUM($Z84:AF84)),"")</f>
        <v/>
      </c>
      <c r="AR84" s="34" t="str">
        <f>IF(AR$8&lt;=$AJ$8,IF(SUM($Z84:AG84)=0,"",SUM($Z84:AG84)),"")</f>
        <v/>
      </c>
      <c r="AS84" s="34" t="str">
        <f>IF(AS$8&lt;=$AJ$8,IF(SUM($Z84:AH84)=0,"",SUM($Z84:AH84)),"")</f>
        <v/>
      </c>
      <c r="AT84" s="34" t="str">
        <f>IF(AT$8&lt;=$AJ$8,IF(SUM($Z84:AI84)=0,"",SUM($Z84:AI84)),"")</f>
        <v/>
      </c>
      <c r="AU84" s="34" t="str">
        <f>IF(AU$8&lt;=$AJ$8,IF(SUM($Z84:AJ84)=0,"",SUM($Z84:AJ84)),"")</f>
        <v/>
      </c>
      <c r="AV84" s="34">
        <f>IF(AV$8&lt;=$AJ$8,IF(SUM($Z84:AK84)=0,"",SUM($Z84:AK84)),"")</f>
        <v>6</v>
      </c>
      <c r="AW84" s="34">
        <f>IF(AW$8&lt;=$AJ$8,IF(SUM($Z84:AL84)=0,"",SUM($Z84:AL84)),"")</f>
        <v>6</v>
      </c>
    </row>
    <row r="85" spans="2:53" ht="12" customHeight="1" x14ac:dyDescent="0.25">
      <c r="C85" s="708"/>
      <c r="D85" s="686"/>
      <c r="E85" s="683"/>
      <c r="F85" s="710"/>
      <c r="G85" s="710"/>
      <c r="H85" s="710"/>
      <c r="I85" s="711"/>
      <c r="J85" s="710"/>
      <c r="K85" s="711"/>
      <c r="L85" s="710"/>
      <c r="M85" s="735"/>
      <c r="N85" s="710"/>
      <c r="O85" s="710"/>
      <c r="P85" s="710"/>
      <c r="Q85" s="710"/>
      <c r="R85" s="738"/>
      <c r="S85" s="738"/>
      <c r="T85" s="738"/>
      <c r="U85" s="711"/>
      <c r="V85" s="710"/>
      <c r="W85" s="710"/>
      <c r="X85" s="710"/>
      <c r="Y85" s="736"/>
      <c r="Z85" s="7" t="s">
        <v>42</v>
      </c>
      <c r="AA85" s="84"/>
      <c r="AB85" s="84"/>
      <c r="AC85" s="84"/>
      <c r="AD85" s="84"/>
      <c r="AE85" s="84"/>
      <c r="AF85" s="84"/>
      <c r="AG85" s="84"/>
      <c r="AH85" s="84"/>
      <c r="AI85" s="84"/>
      <c r="AJ85" s="84"/>
      <c r="AK85" s="84"/>
      <c r="AL85" s="104"/>
      <c r="AM85" s="690"/>
      <c r="AN85" s="34">
        <f>IF(AN$8&lt;=$AJ$8,SUM($Z85:AC85),"")</f>
        <v>0</v>
      </c>
      <c r="AO85" s="34">
        <f>IF(AO$8&lt;=$AJ$8,SUM($Z85:AD85),"")</f>
        <v>0</v>
      </c>
      <c r="AP85" s="34">
        <f>IF(AP$8&lt;=$AJ$8,SUM($Z85:AE85),"")</f>
        <v>0</v>
      </c>
      <c r="AQ85" s="34">
        <f>IF(AQ$8&lt;=$AJ$8,SUM($Z85:AF85),"")</f>
        <v>0</v>
      </c>
      <c r="AR85" s="34">
        <f>IF(AR$8&lt;=$AJ$8,SUM($Z85:AG85),"")</f>
        <v>0</v>
      </c>
      <c r="AS85" s="34">
        <f>IF(AS$8&lt;=$AJ$8,SUM($Z85:AH85),"")</f>
        <v>0</v>
      </c>
      <c r="AT85" s="34">
        <f>IF(AT$8&lt;=$AJ$8,SUM($Z85:AI85),"")</f>
        <v>0</v>
      </c>
      <c r="AU85" s="34">
        <f>IF(AU$8&lt;=$AJ$8,SUM($Z85:AJ85),"")</f>
        <v>0</v>
      </c>
      <c r="AV85" s="34">
        <f>IF(AV$8&lt;=$AJ$8,SUM($Z85:AK85),"")</f>
        <v>0</v>
      </c>
      <c r="AW85" s="34">
        <f>IF(AW$8&lt;=$AJ$8,SUM($Z85:AL85),"")</f>
        <v>0</v>
      </c>
    </row>
    <row r="86" spans="2:53" ht="24" x14ac:dyDescent="0.25">
      <c r="C86" s="708"/>
      <c r="D86" s="686"/>
      <c r="E86" s="683"/>
      <c r="F86" s="710"/>
      <c r="G86" s="710"/>
      <c r="H86" s="710"/>
      <c r="I86" s="711"/>
      <c r="J86" s="710"/>
      <c r="K86" s="711"/>
      <c r="L86" s="710"/>
      <c r="M86" s="735"/>
      <c r="N86" s="710"/>
      <c r="O86" s="710"/>
      <c r="P86" s="710"/>
      <c r="Q86" s="710"/>
      <c r="R86" s="738"/>
      <c r="S86" s="738"/>
      <c r="T86" s="738"/>
      <c r="U86" s="711"/>
      <c r="V86" s="710"/>
      <c r="W86" s="710"/>
      <c r="X86" s="710"/>
      <c r="Y86" s="736"/>
      <c r="Z86" s="7" t="s">
        <v>43</v>
      </c>
      <c r="AA86" s="105" t="str">
        <f t="shared" ref="AA86:AC86" si="42">IF(AA84=0,"",AA85/AA84)</f>
        <v/>
      </c>
      <c r="AB86" s="105" t="str">
        <f t="shared" si="42"/>
        <v/>
      </c>
      <c r="AC86" s="105" t="str">
        <f t="shared" si="42"/>
        <v/>
      </c>
      <c r="AD86" s="84"/>
      <c r="AE86" s="84"/>
      <c r="AF86" s="84"/>
      <c r="AG86" s="84"/>
      <c r="AH86" s="84"/>
      <c r="AI86" s="84"/>
      <c r="AJ86" s="84"/>
      <c r="AK86" s="105"/>
      <c r="AL86" s="104"/>
      <c r="AM86" s="691"/>
      <c r="AN86" s="109" t="str">
        <f t="shared" ref="AN86:AW86" si="43">IF(AN$8&lt;=$AJ$8,IF(OR(AN84="",AN85=""),"",AN85/AN84),"")</f>
        <v/>
      </c>
      <c r="AO86" s="109" t="str">
        <f t="shared" si="43"/>
        <v/>
      </c>
      <c r="AP86" s="109" t="str">
        <f t="shared" si="43"/>
        <v/>
      </c>
      <c r="AQ86" s="109" t="str">
        <f t="shared" si="43"/>
        <v/>
      </c>
      <c r="AR86" s="109" t="str">
        <f t="shared" si="43"/>
        <v/>
      </c>
      <c r="AS86" s="109" t="str">
        <f t="shared" si="43"/>
        <v/>
      </c>
      <c r="AT86" s="109" t="str">
        <f t="shared" si="43"/>
        <v/>
      </c>
      <c r="AU86" s="109" t="str">
        <f t="shared" si="43"/>
        <v/>
      </c>
      <c r="AV86" s="109">
        <f t="shared" si="43"/>
        <v>0</v>
      </c>
      <c r="AW86" s="109">
        <f t="shared" si="43"/>
        <v>0</v>
      </c>
    </row>
    <row r="87" spans="2:53" s="43" customFormat="1" ht="24" x14ac:dyDescent="0.25">
      <c r="B87" s="1"/>
      <c r="C87" s="708"/>
      <c r="D87" s="686"/>
      <c r="E87" s="683"/>
      <c r="F87" s="710"/>
      <c r="G87" s="710"/>
      <c r="H87" s="710"/>
      <c r="I87" s="711"/>
      <c r="J87" s="710"/>
      <c r="K87" s="711"/>
      <c r="L87" s="738" t="s">
        <v>91</v>
      </c>
      <c r="M87" s="735" t="s">
        <v>36</v>
      </c>
      <c r="N87" s="710" t="s">
        <v>37</v>
      </c>
      <c r="O87" s="710" t="s">
        <v>38</v>
      </c>
      <c r="P87" s="737">
        <v>88</v>
      </c>
      <c r="Q87" s="737" t="e">
        <f>+$O87/4</f>
        <v>#VALUE!</v>
      </c>
      <c r="R87" s="737" t="e">
        <f>+$O87/4</f>
        <v>#VALUE!</v>
      </c>
      <c r="S87" s="737" t="e">
        <f>+$O87/4</f>
        <v>#VALUE!</v>
      </c>
      <c r="T87" s="737" t="e">
        <f>+$O87/4</f>
        <v>#VALUE!</v>
      </c>
      <c r="U87" s="711">
        <v>0.5</v>
      </c>
      <c r="V87" s="710" t="s">
        <v>200</v>
      </c>
      <c r="W87" s="710" t="s">
        <v>92</v>
      </c>
      <c r="X87" s="710" t="s">
        <v>39</v>
      </c>
      <c r="Y87" s="736" t="s">
        <v>40</v>
      </c>
      <c r="Z87" s="7" t="s">
        <v>41</v>
      </c>
      <c r="AA87" s="15"/>
      <c r="AB87" s="15"/>
      <c r="AC87" s="15"/>
      <c r="AD87" s="15"/>
      <c r="AE87" s="15"/>
      <c r="AF87" s="15"/>
      <c r="AG87" s="15"/>
      <c r="AH87" s="15"/>
      <c r="AI87" s="15">
        <v>6</v>
      </c>
      <c r="AJ87" s="15"/>
      <c r="AK87" s="15"/>
      <c r="AL87" s="14"/>
      <c r="AM87" s="689">
        <f t="shared" ref="AM87" si="44">SUM(AA87:AL87)</f>
        <v>6</v>
      </c>
      <c r="AN87" s="34" t="str">
        <f>IF(AN$8&lt;=$AJ$8,IF(SUM($Z87:AC87)=0,"",SUM($Z87:AC87)),"")</f>
        <v/>
      </c>
      <c r="AO87" s="34" t="str">
        <f>IF(AO$8&lt;=$AJ$8,IF(SUM($Z87:AD87)=0,"",SUM($Z87:AD87)),"")</f>
        <v/>
      </c>
      <c r="AP87" s="34" t="str">
        <f>IF(AP$8&lt;=$AJ$8,IF(SUM($Z87:AE87)=0,"",SUM($Z87:AE87)),"")</f>
        <v/>
      </c>
      <c r="AQ87" s="34" t="str">
        <f>IF(AQ$8&lt;=$AJ$8,IF(SUM($Z87:AF87)=0,"",SUM($Z87:AF87)),"")</f>
        <v/>
      </c>
      <c r="AR87" s="34" t="str">
        <f>IF(AR$8&lt;=$AJ$8,IF(SUM($Z87:AG87)=0,"",SUM($Z87:AG87)),"")</f>
        <v/>
      </c>
      <c r="AS87" s="34" t="str">
        <f>IF(AS$8&lt;=$AJ$8,IF(SUM($Z87:AH87)=0,"",SUM($Z87:AH87)),"")</f>
        <v/>
      </c>
      <c r="AT87" s="34">
        <f>IF(AT$8&lt;=$AJ$8,IF(SUM($Z87:AI87)=0,"",SUM($Z87:AI87)),"")</f>
        <v>6</v>
      </c>
      <c r="AU87" s="34">
        <f>IF(AU$8&lt;=$AJ$8,IF(SUM($Z87:AJ87)=0,"",SUM($Z87:AJ87)),"")</f>
        <v>6</v>
      </c>
      <c r="AV87" s="34">
        <f>IF(AV$8&lt;=$AJ$8,IF(SUM($Z87:AK87)=0,"",SUM($Z87:AK87)),"")</f>
        <v>6</v>
      </c>
      <c r="AW87" s="34">
        <f>IF(AW$8&lt;=$AJ$8,IF(SUM($Z87:AL87)=0,"",SUM($Z87:AL87)),"")</f>
        <v>6</v>
      </c>
      <c r="AX87" s="1"/>
      <c r="AY87" s="1"/>
      <c r="AZ87" s="1"/>
      <c r="BA87" s="1"/>
    </row>
    <row r="88" spans="2:53" ht="24" x14ac:dyDescent="0.25">
      <c r="C88" s="708"/>
      <c r="D88" s="686"/>
      <c r="E88" s="683"/>
      <c r="F88" s="710"/>
      <c r="G88" s="710"/>
      <c r="H88" s="710"/>
      <c r="I88" s="711"/>
      <c r="J88" s="710"/>
      <c r="K88" s="711"/>
      <c r="L88" s="738"/>
      <c r="M88" s="735"/>
      <c r="N88" s="710"/>
      <c r="O88" s="710"/>
      <c r="P88" s="737"/>
      <c r="Q88" s="737"/>
      <c r="R88" s="737"/>
      <c r="S88" s="737"/>
      <c r="T88" s="737"/>
      <c r="U88" s="711"/>
      <c r="V88" s="710"/>
      <c r="W88" s="710"/>
      <c r="X88" s="710"/>
      <c r="Y88" s="736"/>
      <c r="Z88" s="7" t="s">
        <v>42</v>
      </c>
      <c r="AA88" s="85"/>
      <c r="AB88" s="85"/>
      <c r="AC88" s="85"/>
      <c r="AD88" s="85"/>
      <c r="AE88" s="85"/>
      <c r="AF88" s="85"/>
      <c r="AG88" s="85"/>
      <c r="AH88" s="85"/>
      <c r="AI88" s="85"/>
      <c r="AJ88" s="85"/>
      <c r="AK88" s="85"/>
      <c r="AL88" s="86"/>
      <c r="AM88" s="690"/>
      <c r="AN88" s="34">
        <f>IF(AN$8&lt;=$AJ$8,SUM($Z88:AC88),"")</f>
        <v>0</v>
      </c>
      <c r="AO88" s="34">
        <f>IF(AO$8&lt;=$AJ$8,SUM($Z88:AD88),"")</f>
        <v>0</v>
      </c>
      <c r="AP88" s="34">
        <f>IF(AP$8&lt;=$AJ$8,SUM($Z88:AE88),"")</f>
        <v>0</v>
      </c>
      <c r="AQ88" s="34">
        <f>IF(AQ$8&lt;=$AJ$8,SUM($Z88:AF88),"")</f>
        <v>0</v>
      </c>
      <c r="AR88" s="34">
        <f>IF(AR$8&lt;=$AJ$8,SUM($Z88:AG88),"")</f>
        <v>0</v>
      </c>
      <c r="AS88" s="34">
        <f>IF(AS$8&lt;=$AJ$8,SUM($Z88:AH88),"")</f>
        <v>0</v>
      </c>
      <c r="AT88" s="34">
        <f>IF(AT$8&lt;=$AJ$8,SUM($Z88:AI88),"")</f>
        <v>0</v>
      </c>
      <c r="AU88" s="34">
        <f>IF(AU$8&lt;=$AJ$8,SUM($Z88:AJ88),"")</f>
        <v>0</v>
      </c>
      <c r="AV88" s="34">
        <f>IF(AV$8&lt;=$AJ$8,SUM($Z88:AK88),"")</f>
        <v>0</v>
      </c>
      <c r="AW88" s="34">
        <f>IF(AW$8&lt;=$AJ$8,SUM($Z88:AL88),"")</f>
        <v>0</v>
      </c>
    </row>
    <row r="89" spans="2:53" ht="24" x14ac:dyDescent="0.25">
      <c r="C89" s="708"/>
      <c r="D89" s="686"/>
      <c r="E89" s="683"/>
      <c r="F89" s="710"/>
      <c r="G89" s="710"/>
      <c r="H89" s="710"/>
      <c r="I89" s="711"/>
      <c r="J89" s="710"/>
      <c r="K89" s="711"/>
      <c r="L89" s="738"/>
      <c r="M89" s="735"/>
      <c r="N89" s="710"/>
      <c r="O89" s="710"/>
      <c r="P89" s="737"/>
      <c r="Q89" s="737"/>
      <c r="R89" s="737"/>
      <c r="S89" s="737"/>
      <c r="T89" s="737"/>
      <c r="U89" s="711"/>
      <c r="V89" s="710"/>
      <c r="W89" s="710"/>
      <c r="X89" s="710"/>
      <c r="Y89" s="736"/>
      <c r="Z89" s="7" t="s">
        <v>43</v>
      </c>
      <c r="AA89" s="87" t="str">
        <f t="shared" ref="AA89:AC89" si="45">IF(AA87=0,"",AA88/AA87)</f>
        <v/>
      </c>
      <c r="AB89" s="87" t="str">
        <f t="shared" si="45"/>
        <v/>
      </c>
      <c r="AC89" s="87" t="str">
        <f t="shared" si="45"/>
        <v/>
      </c>
      <c r="AD89" s="85"/>
      <c r="AE89" s="85"/>
      <c r="AF89" s="85"/>
      <c r="AG89" s="85"/>
      <c r="AH89" s="85"/>
      <c r="AI89" s="87"/>
      <c r="AJ89" s="85"/>
      <c r="AK89" s="85"/>
      <c r="AL89" s="86"/>
      <c r="AM89" s="691"/>
      <c r="AN89" s="109" t="str">
        <f>IF(AN$8&lt;=$AJ$8,IF(OR(AN87="",AN88=""),"",AN88/AN87),"")</f>
        <v/>
      </c>
      <c r="AO89" s="109" t="str">
        <f t="shared" ref="AO89:AW89" si="46">IF(AO$8&lt;=$AJ$8,IF(OR(AO87="",AO88=""),"",AO88/AO87),"")</f>
        <v/>
      </c>
      <c r="AP89" s="109" t="str">
        <f t="shared" si="46"/>
        <v/>
      </c>
      <c r="AQ89" s="109" t="str">
        <f t="shared" si="46"/>
        <v/>
      </c>
      <c r="AR89" s="109" t="str">
        <f t="shared" si="46"/>
        <v/>
      </c>
      <c r="AS89" s="109" t="str">
        <f t="shared" si="46"/>
        <v/>
      </c>
      <c r="AT89" s="109">
        <f t="shared" si="46"/>
        <v>0</v>
      </c>
      <c r="AU89" s="109">
        <f t="shared" si="46"/>
        <v>0</v>
      </c>
      <c r="AV89" s="109">
        <f t="shared" si="46"/>
        <v>0</v>
      </c>
      <c r="AW89" s="109">
        <f t="shared" si="46"/>
        <v>0</v>
      </c>
    </row>
    <row r="90" spans="2:53" ht="24" x14ac:dyDescent="0.25">
      <c r="C90" s="708"/>
      <c r="D90" s="686"/>
      <c r="E90" s="683"/>
      <c r="F90" s="710"/>
      <c r="G90" s="710"/>
      <c r="H90" s="710"/>
      <c r="I90" s="711"/>
      <c r="J90" s="710"/>
      <c r="K90" s="711"/>
      <c r="L90" s="738"/>
      <c r="M90" s="735"/>
      <c r="N90" s="710"/>
      <c r="O90" s="710"/>
      <c r="P90" s="737"/>
      <c r="Q90" s="737"/>
      <c r="R90" s="737"/>
      <c r="S90" s="737"/>
      <c r="T90" s="737"/>
      <c r="U90" s="711"/>
      <c r="V90" s="710"/>
      <c r="W90" s="710"/>
      <c r="X90" s="710"/>
      <c r="Y90" s="736" t="s">
        <v>44</v>
      </c>
      <c r="Z90" s="7" t="s">
        <v>41</v>
      </c>
      <c r="AA90" s="15"/>
      <c r="AB90" s="15"/>
      <c r="AC90" s="15"/>
      <c r="AD90" s="15">
        <v>2</v>
      </c>
      <c r="AE90" s="15"/>
      <c r="AF90" s="15"/>
      <c r="AG90" s="15">
        <v>2</v>
      </c>
      <c r="AH90" s="15"/>
      <c r="AI90" s="14"/>
      <c r="AJ90" s="14">
        <v>2</v>
      </c>
      <c r="AK90" s="14"/>
      <c r="AL90" s="14"/>
      <c r="AM90" s="689">
        <f t="shared" ref="AM90" si="47">SUM(AA90:AL90)</f>
        <v>6</v>
      </c>
      <c r="AN90" s="34" t="str">
        <f>IF(AN$8&lt;=$AJ$8,IF(SUM($Z90:AC90)=0,"",SUM($Z90:AC90)),"")</f>
        <v/>
      </c>
      <c r="AO90" s="34">
        <f>IF(AO$8&lt;=$AJ$8,IF(SUM($Z90:AD90)=0,"",SUM($Z90:AD90)),"")</f>
        <v>2</v>
      </c>
      <c r="AP90" s="34">
        <f>IF(AP$8&lt;=$AJ$8,IF(SUM($Z90:AE90)=0,"",SUM($Z90:AE90)),"")</f>
        <v>2</v>
      </c>
      <c r="AQ90" s="34">
        <f>IF(AQ$8&lt;=$AJ$8,IF(SUM($Z90:AF90)=0,"",SUM($Z90:AF90)),"")</f>
        <v>2</v>
      </c>
      <c r="AR90" s="34">
        <f>IF(AR$8&lt;=$AJ$8,IF(SUM($Z90:AG90)=0,"",SUM($Z90:AG90)),"")</f>
        <v>4</v>
      </c>
      <c r="AS90" s="34">
        <f>IF(AS$8&lt;=$AJ$8,IF(SUM($Z90:AH90)=0,"",SUM($Z90:AH90)),"")</f>
        <v>4</v>
      </c>
      <c r="AT90" s="34">
        <f>IF(AT$8&lt;=$AJ$8,IF(SUM($Z90:AI90)=0,"",SUM($Z90:AI90)),"")</f>
        <v>4</v>
      </c>
      <c r="AU90" s="34">
        <f>IF(AU$8&lt;=$AJ$8,IF(SUM($Z90:AJ90)=0,"",SUM($Z90:AJ90)),"")</f>
        <v>6</v>
      </c>
      <c r="AV90" s="34">
        <f>IF(AV$8&lt;=$AJ$8,IF(SUM($Z90:AK90)=0,"",SUM($Z90:AK90)),"")</f>
        <v>6</v>
      </c>
      <c r="AW90" s="34">
        <f>IF(AW$8&lt;=$AJ$8,IF(SUM($Z90:AL90)=0,"",SUM($Z90:AL90)),"")</f>
        <v>6</v>
      </c>
    </row>
    <row r="91" spans="2:53" ht="12" customHeight="1" x14ac:dyDescent="0.25">
      <c r="C91" s="708"/>
      <c r="D91" s="686"/>
      <c r="E91" s="683"/>
      <c r="F91" s="710"/>
      <c r="G91" s="710"/>
      <c r="H91" s="710"/>
      <c r="I91" s="711"/>
      <c r="J91" s="710"/>
      <c r="K91" s="711"/>
      <c r="L91" s="738"/>
      <c r="M91" s="735"/>
      <c r="N91" s="710"/>
      <c r="O91" s="710"/>
      <c r="P91" s="737"/>
      <c r="Q91" s="737"/>
      <c r="R91" s="737"/>
      <c r="S91" s="737"/>
      <c r="T91" s="737"/>
      <c r="U91" s="711"/>
      <c r="V91" s="710"/>
      <c r="W91" s="710"/>
      <c r="X91" s="710"/>
      <c r="Y91" s="736"/>
      <c r="Z91" s="7" t="s">
        <v>42</v>
      </c>
      <c r="AA91" s="22"/>
      <c r="AB91" s="22"/>
      <c r="AC91" s="22"/>
      <c r="AD91" s="195"/>
      <c r="AE91" s="195"/>
      <c r="AF91" s="195"/>
      <c r="AG91" s="195"/>
      <c r="AH91" s="195"/>
      <c r="AI91" s="195"/>
      <c r="AJ91" s="195"/>
      <c r="AK91" s="85"/>
      <c r="AL91" s="201"/>
      <c r="AM91" s="690"/>
      <c r="AN91" s="34">
        <f>IF(AN$8&lt;=$AJ$8,SUM($Z91:AC91),"")</f>
        <v>0</v>
      </c>
      <c r="AO91" s="34">
        <f>IF(AO$8&lt;=$AJ$8,SUM($Z91:AD91),"")</f>
        <v>0</v>
      </c>
      <c r="AP91" s="34">
        <f>IF(AP$8&lt;=$AJ$8,SUM($Z91:AE91),"")</f>
        <v>0</v>
      </c>
      <c r="AQ91" s="34">
        <f>IF(AQ$8&lt;=$AJ$8,SUM($Z91:AF91),"")</f>
        <v>0</v>
      </c>
      <c r="AR91" s="34">
        <f>IF(AR$8&lt;=$AJ$8,SUM($Z91:AG91),"")</f>
        <v>0</v>
      </c>
      <c r="AS91" s="34">
        <f>IF(AS$8&lt;=$AJ$8,SUM($Z91:AH91),"")</f>
        <v>0</v>
      </c>
      <c r="AT91" s="34">
        <f>IF(AT$8&lt;=$AJ$8,SUM($Z91:AI91),"")</f>
        <v>0</v>
      </c>
      <c r="AU91" s="34">
        <f>IF(AU$8&lt;=$AJ$8,SUM($Z91:AJ91),"")</f>
        <v>0</v>
      </c>
      <c r="AV91" s="34">
        <f>IF(AV$8&lt;=$AJ$8,SUM($Z91:AK91),"")</f>
        <v>0</v>
      </c>
      <c r="AW91" s="34">
        <f>IF(AW$8&lt;=$AJ$8,SUM($Z91:AL91),"")</f>
        <v>0</v>
      </c>
    </row>
    <row r="92" spans="2:53" ht="24" x14ac:dyDescent="0.25">
      <c r="C92" s="708"/>
      <c r="D92" s="686"/>
      <c r="E92" s="683"/>
      <c r="F92" s="710"/>
      <c r="G92" s="710"/>
      <c r="H92" s="710"/>
      <c r="I92" s="711"/>
      <c r="J92" s="710"/>
      <c r="K92" s="711"/>
      <c r="L92" s="738"/>
      <c r="M92" s="735"/>
      <c r="N92" s="710"/>
      <c r="O92" s="710"/>
      <c r="P92" s="737"/>
      <c r="Q92" s="737"/>
      <c r="R92" s="737"/>
      <c r="S92" s="737"/>
      <c r="T92" s="737"/>
      <c r="U92" s="711"/>
      <c r="V92" s="710"/>
      <c r="W92" s="710"/>
      <c r="X92" s="710"/>
      <c r="Y92" s="736"/>
      <c r="Z92" s="7" t="s">
        <v>43</v>
      </c>
      <c r="AA92" s="87" t="str">
        <f t="shared" ref="AA92:AC92" si="48">IF(AA90=0,"",AA91/AA90)</f>
        <v/>
      </c>
      <c r="AB92" s="87" t="str">
        <f t="shared" si="48"/>
        <v/>
      </c>
      <c r="AC92" s="87" t="str">
        <f t="shared" si="48"/>
        <v/>
      </c>
      <c r="AD92" s="87"/>
      <c r="AE92" s="195"/>
      <c r="AF92" s="195"/>
      <c r="AG92" s="87"/>
      <c r="AH92" s="195"/>
      <c r="AI92" s="195"/>
      <c r="AJ92" s="87"/>
      <c r="AK92" s="85"/>
      <c r="AL92" s="201"/>
      <c r="AM92" s="691"/>
      <c r="AN92" s="109" t="str">
        <f t="shared" ref="AN92:AW92" si="49">IF(AN$8&lt;=$AJ$8,IF(OR(AN90="",AN91=""),"",AN91/AN90),"")</f>
        <v/>
      </c>
      <c r="AO92" s="109">
        <f t="shared" si="49"/>
        <v>0</v>
      </c>
      <c r="AP92" s="109">
        <f t="shared" si="49"/>
        <v>0</v>
      </c>
      <c r="AQ92" s="109">
        <f t="shared" si="49"/>
        <v>0</v>
      </c>
      <c r="AR92" s="109">
        <f t="shared" si="49"/>
        <v>0</v>
      </c>
      <c r="AS92" s="109">
        <f t="shared" si="49"/>
        <v>0</v>
      </c>
      <c r="AT92" s="109">
        <f t="shared" si="49"/>
        <v>0</v>
      </c>
      <c r="AU92" s="109">
        <f t="shared" si="49"/>
        <v>0</v>
      </c>
      <c r="AV92" s="109">
        <f t="shared" si="49"/>
        <v>0</v>
      </c>
      <c r="AW92" s="109">
        <f t="shared" si="49"/>
        <v>0</v>
      </c>
    </row>
    <row r="93" spans="2:53" ht="86.25" customHeight="1" x14ac:dyDescent="0.25">
      <c r="C93" s="708"/>
      <c r="D93" s="686"/>
      <c r="E93" s="683"/>
      <c r="F93" s="710"/>
      <c r="G93" s="710"/>
      <c r="H93" s="710"/>
      <c r="I93" s="711"/>
      <c r="J93" s="710"/>
      <c r="K93" s="711"/>
      <c r="L93" s="738"/>
      <c r="M93" s="735"/>
      <c r="N93" s="710"/>
      <c r="O93" s="710"/>
      <c r="P93" s="737"/>
      <c r="Q93" s="737"/>
      <c r="R93" s="737"/>
      <c r="S93" s="737"/>
      <c r="T93" s="737"/>
      <c r="U93" s="711"/>
      <c r="V93" s="710"/>
      <c r="W93" s="710"/>
      <c r="X93" s="710"/>
      <c r="Y93" s="736" t="s">
        <v>45</v>
      </c>
      <c r="Z93" s="7" t="s">
        <v>41</v>
      </c>
      <c r="AA93" s="85"/>
      <c r="AB93" s="85"/>
      <c r="AC93" s="85"/>
      <c r="AD93" s="85"/>
      <c r="AE93" s="85"/>
      <c r="AF93" s="85"/>
      <c r="AG93" s="85"/>
      <c r="AH93" s="85"/>
      <c r="AI93" s="85"/>
      <c r="AJ93" s="85"/>
      <c r="AK93" s="84">
        <v>10</v>
      </c>
      <c r="AL93" s="86"/>
      <c r="AM93" s="689">
        <f>SUM(AA93:AL93)</f>
        <v>10</v>
      </c>
      <c r="AN93" s="34" t="str">
        <f>IF(AN$8&lt;=$AJ$8,IF(SUM($Z93:AC93)=0,"",SUM($Z93:AC93)),"")</f>
        <v/>
      </c>
      <c r="AO93" s="34" t="str">
        <f>IF(AO$8&lt;=$AJ$8,IF(SUM($Z93:AD93)=0,"",SUM($Z93:AD93)),"")</f>
        <v/>
      </c>
      <c r="AP93" s="34" t="str">
        <f>IF(AP$8&lt;=$AJ$8,IF(SUM($Z93:AE93)=0,"",SUM($Z93:AE93)),"")</f>
        <v/>
      </c>
      <c r="AQ93" s="34" t="str">
        <f>IF(AQ$8&lt;=$AJ$8,IF(SUM($Z93:AF93)=0,"",SUM($Z93:AF93)),"")</f>
        <v/>
      </c>
      <c r="AR93" s="34" t="str">
        <f>IF(AR$8&lt;=$AJ$8,IF(SUM($Z93:AG93)=0,"",SUM($Z93:AG93)),"")</f>
        <v/>
      </c>
      <c r="AS93" s="34" t="str">
        <f>IF(AS$8&lt;=$AJ$8,IF(SUM($Z93:AH93)=0,"",SUM($Z93:AH93)),"")</f>
        <v/>
      </c>
      <c r="AT93" s="34" t="str">
        <f>IF(AT$8&lt;=$AJ$8,IF(SUM($Z93:AI93)=0,"",SUM($Z93:AI93)),"")</f>
        <v/>
      </c>
      <c r="AU93" s="34" t="str">
        <f>IF(AU$8&lt;=$AJ$8,IF(SUM($Z93:AJ93)=0,"",SUM($Z93:AJ93)),"")</f>
        <v/>
      </c>
      <c r="AV93" s="34">
        <f>IF(AV$8&lt;=$AJ$8,IF(SUM($Z93:AK93)=0,"",SUM($Z93:AK93)),"")</f>
        <v>10</v>
      </c>
      <c r="AW93" s="34">
        <f>IF(AW$8&lt;=$AJ$8,IF(SUM($Z93:AL93)=0,"",SUM($Z93:AL93)),"")</f>
        <v>10</v>
      </c>
    </row>
    <row r="94" spans="2:53" ht="24" x14ac:dyDescent="0.25">
      <c r="C94" s="708"/>
      <c r="D94" s="686"/>
      <c r="E94" s="683"/>
      <c r="F94" s="710"/>
      <c r="G94" s="710"/>
      <c r="H94" s="710"/>
      <c r="I94" s="711"/>
      <c r="J94" s="710"/>
      <c r="K94" s="711"/>
      <c r="L94" s="738"/>
      <c r="M94" s="735"/>
      <c r="N94" s="710"/>
      <c r="O94" s="710"/>
      <c r="P94" s="737"/>
      <c r="Q94" s="737"/>
      <c r="R94" s="737"/>
      <c r="S94" s="737"/>
      <c r="T94" s="737"/>
      <c r="U94" s="711"/>
      <c r="V94" s="710"/>
      <c r="W94" s="710"/>
      <c r="X94" s="710"/>
      <c r="Y94" s="736"/>
      <c r="Z94" s="7" t="s">
        <v>42</v>
      </c>
      <c r="AA94" s="85"/>
      <c r="AB94" s="85"/>
      <c r="AC94" s="85"/>
      <c r="AD94" s="85"/>
      <c r="AE94" s="85"/>
      <c r="AF94" s="85"/>
      <c r="AG94" s="85"/>
      <c r="AH94" s="85"/>
      <c r="AI94" s="85"/>
      <c r="AJ94" s="85"/>
      <c r="AK94" s="85"/>
      <c r="AL94" s="86"/>
      <c r="AM94" s="690"/>
      <c r="AN94" s="34">
        <f>IF(AN$8&lt;=$AJ$8,SUM($Z94:AC94),"")</f>
        <v>0</v>
      </c>
      <c r="AO94" s="34">
        <f>IF(AO$8&lt;=$AJ$8,SUM($Z94:AD94),"")</f>
        <v>0</v>
      </c>
      <c r="AP94" s="34">
        <f>IF(AP$8&lt;=$AJ$8,SUM($Z94:AE94),"")</f>
        <v>0</v>
      </c>
      <c r="AQ94" s="34">
        <f>IF(AQ$8&lt;=$AJ$8,SUM($Z94:AF94),"")</f>
        <v>0</v>
      </c>
      <c r="AR94" s="34">
        <f>IF(AR$8&lt;=$AJ$8,SUM($Z94:AG94),"")</f>
        <v>0</v>
      </c>
      <c r="AS94" s="34">
        <f>IF(AS$8&lt;=$AJ$8,SUM($Z94:AH94),"")</f>
        <v>0</v>
      </c>
      <c r="AT94" s="34">
        <f>IF(AT$8&lt;=$AJ$8,SUM($Z94:AI94),"")</f>
        <v>0</v>
      </c>
      <c r="AU94" s="34">
        <f>IF(AU$8&lt;=$AJ$8,SUM($Z94:AJ94),"")</f>
        <v>0</v>
      </c>
      <c r="AV94" s="34">
        <f>IF(AV$8&lt;=$AJ$8,SUM($Z94:AK94),"")</f>
        <v>0</v>
      </c>
      <c r="AW94" s="34">
        <f>IF(AW$8&lt;=$AJ$8,SUM($Z94:AL94),"")</f>
        <v>0</v>
      </c>
    </row>
    <row r="95" spans="2:53" s="43" customFormat="1" ht="24" x14ac:dyDescent="0.25">
      <c r="B95" s="1"/>
      <c r="C95" s="708"/>
      <c r="D95" s="686"/>
      <c r="E95" s="683"/>
      <c r="F95" s="710"/>
      <c r="G95" s="710"/>
      <c r="H95" s="710"/>
      <c r="I95" s="711"/>
      <c r="J95" s="710"/>
      <c r="K95" s="711"/>
      <c r="L95" s="738"/>
      <c r="M95" s="735"/>
      <c r="N95" s="710"/>
      <c r="O95" s="710"/>
      <c r="P95" s="737"/>
      <c r="Q95" s="737"/>
      <c r="R95" s="737"/>
      <c r="S95" s="737"/>
      <c r="T95" s="737"/>
      <c r="U95" s="711"/>
      <c r="V95" s="710"/>
      <c r="W95" s="710"/>
      <c r="X95" s="710"/>
      <c r="Y95" s="736"/>
      <c r="Z95" s="7" t="s">
        <v>43</v>
      </c>
      <c r="AA95" s="87" t="str">
        <f t="shared" ref="AA95:AC95" si="50">IF(AA93=0,"",AA94/AA93)</f>
        <v/>
      </c>
      <c r="AB95" s="87" t="str">
        <f t="shared" si="50"/>
        <v/>
      </c>
      <c r="AC95" s="87" t="str">
        <f t="shared" si="50"/>
        <v/>
      </c>
      <c r="AD95" s="85"/>
      <c r="AE95" s="85"/>
      <c r="AF95" s="85"/>
      <c r="AG95" s="85"/>
      <c r="AH95" s="85"/>
      <c r="AI95" s="85"/>
      <c r="AJ95" s="85"/>
      <c r="AK95" s="87"/>
      <c r="AL95" s="86"/>
      <c r="AM95" s="691"/>
      <c r="AN95" s="109" t="str">
        <f t="shared" ref="AN95:AW95" si="51">IF(AN$8&lt;=$AJ$8,IF(OR(AN93="",AN94=""),"",AN94/AN93),"")</f>
        <v/>
      </c>
      <c r="AO95" s="109" t="str">
        <f t="shared" si="51"/>
        <v/>
      </c>
      <c r="AP95" s="109" t="str">
        <f t="shared" si="51"/>
        <v/>
      </c>
      <c r="AQ95" s="109" t="str">
        <f t="shared" si="51"/>
        <v/>
      </c>
      <c r="AR95" s="109" t="str">
        <f t="shared" si="51"/>
        <v/>
      </c>
      <c r="AS95" s="109" t="str">
        <f t="shared" si="51"/>
        <v/>
      </c>
      <c r="AT95" s="109" t="str">
        <f t="shared" si="51"/>
        <v/>
      </c>
      <c r="AU95" s="109" t="str">
        <f t="shared" si="51"/>
        <v/>
      </c>
      <c r="AV95" s="109">
        <f t="shared" si="51"/>
        <v>0</v>
      </c>
      <c r="AW95" s="109">
        <f t="shared" si="51"/>
        <v>0</v>
      </c>
      <c r="AX95" s="1"/>
      <c r="AY95" s="1"/>
      <c r="AZ95" s="1"/>
      <c r="BA95" s="1"/>
    </row>
    <row r="96" spans="2:53" x14ac:dyDescent="0.25">
      <c r="C96" s="708"/>
      <c r="D96" s="686"/>
      <c r="E96" s="683"/>
      <c r="F96" s="152"/>
      <c r="G96" s="152"/>
      <c r="H96" s="152"/>
      <c r="I96" s="153"/>
      <c r="J96" s="75"/>
      <c r="K96" s="42"/>
      <c r="L96" s="152"/>
      <c r="M96" s="158"/>
      <c r="N96" s="158"/>
      <c r="O96" s="158"/>
      <c r="P96" s="168"/>
      <c r="Q96" s="168"/>
      <c r="R96" s="168"/>
      <c r="S96" s="168"/>
      <c r="T96" s="168"/>
      <c r="U96" s="163"/>
      <c r="V96" s="158"/>
      <c r="W96" s="158"/>
      <c r="X96" s="158"/>
      <c r="Y96" s="216"/>
      <c r="Z96" s="217"/>
      <c r="AA96" s="218"/>
      <c r="AB96" s="218"/>
      <c r="AC96" s="218"/>
      <c r="AD96" s="218"/>
      <c r="AE96" s="218"/>
      <c r="AF96" s="218"/>
      <c r="AG96" s="218"/>
      <c r="AH96" s="218"/>
      <c r="AI96" s="218"/>
      <c r="AJ96" s="218"/>
      <c r="AK96" s="218"/>
      <c r="AL96" s="219"/>
      <c r="AM96" s="220"/>
      <c r="AN96" s="221"/>
      <c r="AO96" s="221"/>
      <c r="AP96" s="221"/>
      <c r="AQ96" s="221"/>
      <c r="AR96" s="221"/>
      <c r="AS96" s="221"/>
      <c r="AT96" s="221"/>
      <c r="AU96" s="221"/>
      <c r="AV96" s="221"/>
      <c r="AW96" s="221"/>
    </row>
    <row r="97" spans="2:53" s="43" customFormat="1" x14ac:dyDescent="0.25">
      <c r="B97" s="1"/>
      <c r="C97" s="708"/>
      <c r="D97" s="686"/>
      <c r="E97" s="683"/>
      <c r="F97" s="685" t="s">
        <v>114</v>
      </c>
      <c r="G97" s="685" t="s">
        <v>61</v>
      </c>
      <c r="H97" s="685" t="s">
        <v>62</v>
      </c>
      <c r="I97" s="682">
        <v>0.1</v>
      </c>
      <c r="J97" s="685" t="s">
        <v>63</v>
      </c>
      <c r="K97" s="682">
        <v>0.2</v>
      </c>
      <c r="L97" s="685" t="s">
        <v>64</v>
      </c>
      <c r="M97" s="739" t="s">
        <v>65</v>
      </c>
      <c r="N97" s="739" t="s">
        <v>66</v>
      </c>
      <c r="O97" s="685" t="s">
        <v>38</v>
      </c>
      <c r="P97" s="742">
        <v>32</v>
      </c>
      <c r="Q97" s="685">
        <v>32</v>
      </c>
      <c r="R97" s="742">
        <v>32</v>
      </c>
      <c r="S97" s="742">
        <v>32</v>
      </c>
      <c r="T97" s="742">
        <v>32</v>
      </c>
      <c r="U97" s="745">
        <f>100%/3</f>
        <v>0.33333333333333331</v>
      </c>
      <c r="V97" s="685" t="s">
        <v>201</v>
      </c>
      <c r="W97" s="701" t="s">
        <v>67</v>
      </c>
      <c r="X97" s="685" t="s">
        <v>39</v>
      </c>
      <c r="Y97" s="748" t="s">
        <v>41</v>
      </c>
      <c r="Z97" s="749"/>
      <c r="AA97" s="85">
        <v>32</v>
      </c>
      <c r="AB97" s="85">
        <v>32</v>
      </c>
      <c r="AC97" s="85">
        <v>32</v>
      </c>
      <c r="AD97" s="85">
        <v>32</v>
      </c>
      <c r="AE97" s="85">
        <v>32</v>
      </c>
      <c r="AF97" s="85">
        <v>32</v>
      </c>
      <c r="AG97" s="85">
        <v>32</v>
      </c>
      <c r="AH97" s="85">
        <v>32</v>
      </c>
      <c r="AI97" s="85">
        <v>32</v>
      </c>
      <c r="AJ97" s="85">
        <v>32</v>
      </c>
      <c r="AK97" s="85">
        <v>32</v>
      </c>
      <c r="AL97" s="85">
        <v>32</v>
      </c>
      <c r="AM97" s="750">
        <v>32</v>
      </c>
      <c r="AN97" s="34">
        <f t="shared" ref="AN97:AW97" si="52">IF(AN$8&lt;=$AJ$8,AC97,"")</f>
        <v>32</v>
      </c>
      <c r="AO97" s="34">
        <f t="shared" si="52"/>
        <v>32</v>
      </c>
      <c r="AP97" s="34">
        <f t="shared" si="52"/>
        <v>32</v>
      </c>
      <c r="AQ97" s="34">
        <f t="shared" si="52"/>
        <v>32</v>
      </c>
      <c r="AR97" s="34">
        <f t="shared" si="52"/>
        <v>32</v>
      </c>
      <c r="AS97" s="34">
        <f t="shared" si="52"/>
        <v>32</v>
      </c>
      <c r="AT97" s="34">
        <f t="shared" si="52"/>
        <v>32</v>
      </c>
      <c r="AU97" s="34">
        <f t="shared" si="52"/>
        <v>32</v>
      </c>
      <c r="AV97" s="34">
        <f t="shared" si="52"/>
        <v>32</v>
      </c>
      <c r="AW97" s="34">
        <f t="shared" si="52"/>
        <v>32</v>
      </c>
      <c r="AX97" s="1"/>
      <c r="AY97" s="1"/>
      <c r="AZ97" s="1"/>
      <c r="BA97" s="1"/>
    </row>
    <row r="98" spans="2:53" x14ac:dyDescent="0.25">
      <c r="C98" s="708"/>
      <c r="D98" s="686"/>
      <c r="E98" s="683"/>
      <c r="F98" s="686"/>
      <c r="G98" s="686"/>
      <c r="H98" s="686"/>
      <c r="I98" s="683"/>
      <c r="J98" s="686"/>
      <c r="K98" s="683"/>
      <c r="L98" s="686"/>
      <c r="M98" s="740"/>
      <c r="N98" s="740"/>
      <c r="O98" s="686"/>
      <c r="P98" s="743"/>
      <c r="Q98" s="686"/>
      <c r="R98" s="743"/>
      <c r="S98" s="743"/>
      <c r="T98" s="743"/>
      <c r="U98" s="746"/>
      <c r="V98" s="686"/>
      <c r="W98" s="702"/>
      <c r="X98" s="686"/>
      <c r="Y98" s="748" t="s">
        <v>42</v>
      </c>
      <c r="Z98" s="749"/>
      <c r="AA98" s="85"/>
      <c r="AB98" s="85"/>
      <c r="AC98" s="85"/>
      <c r="AD98" s="85"/>
      <c r="AE98" s="85"/>
      <c r="AF98" s="85"/>
      <c r="AG98" s="85"/>
      <c r="AH98" s="85"/>
      <c r="AI98" s="85"/>
      <c r="AJ98" s="85"/>
      <c r="AK98" s="85"/>
      <c r="AL98" s="86"/>
      <c r="AM98" s="751"/>
      <c r="AN98" s="34" t="str">
        <f t="shared" ref="AN98:AW98" si="53">IF(AN$8&lt;=$AJ$8,IF(AC98="","",AC98),"")</f>
        <v/>
      </c>
      <c r="AO98" s="34" t="str">
        <f t="shared" si="53"/>
        <v/>
      </c>
      <c r="AP98" s="34" t="str">
        <f t="shared" si="53"/>
        <v/>
      </c>
      <c r="AQ98" s="34" t="str">
        <f t="shared" si="53"/>
        <v/>
      </c>
      <c r="AR98" s="34" t="str">
        <f t="shared" si="53"/>
        <v/>
      </c>
      <c r="AS98" s="34" t="str">
        <f t="shared" si="53"/>
        <v/>
      </c>
      <c r="AT98" s="34" t="str">
        <f t="shared" si="53"/>
        <v/>
      </c>
      <c r="AU98" s="34" t="str">
        <f t="shared" si="53"/>
        <v/>
      </c>
      <c r="AV98" s="34" t="str">
        <f t="shared" si="53"/>
        <v/>
      </c>
      <c r="AW98" s="34" t="str">
        <f t="shared" si="53"/>
        <v/>
      </c>
    </row>
    <row r="99" spans="2:53" x14ac:dyDescent="0.25">
      <c r="C99" s="708"/>
      <c r="D99" s="686"/>
      <c r="E99" s="683"/>
      <c r="F99" s="686"/>
      <c r="G99" s="686"/>
      <c r="H99" s="686"/>
      <c r="I99" s="683"/>
      <c r="J99" s="687"/>
      <c r="K99" s="684"/>
      <c r="L99" s="687"/>
      <c r="M99" s="741"/>
      <c r="N99" s="741"/>
      <c r="O99" s="687"/>
      <c r="P99" s="744"/>
      <c r="Q99" s="687"/>
      <c r="R99" s="744"/>
      <c r="S99" s="744"/>
      <c r="T99" s="744"/>
      <c r="U99" s="747"/>
      <c r="V99" s="687"/>
      <c r="W99" s="703"/>
      <c r="X99" s="687"/>
      <c r="Y99" s="748" t="s">
        <v>43</v>
      </c>
      <c r="Z99" s="749"/>
      <c r="AA99" s="87"/>
      <c r="AB99" s="87"/>
      <c r="AC99" s="87"/>
      <c r="AD99" s="87"/>
      <c r="AE99" s="87"/>
      <c r="AF99" s="87"/>
      <c r="AG99" s="87"/>
      <c r="AH99" s="87"/>
      <c r="AI99" s="87"/>
      <c r="AJ99" s="87"/>
      <c r="AK99" s="87"/>
      <c r="AL99" s="87"/>
      <c r="AM99" s="752"/>
      <c r="AN99" s="109" t="str">
        <f>IF(AN$8&lt;=$AJ$8,IF(OR(AN97="",AN98=""),"",AN98/AN97),"")</f>
        <v/>
      </c>
      <c r="AO99" s="109" t="str">
        <f>IF(AO$8&lt;=$AJ$8,IF(OR(AO97="",AO98=""),"",AO98/AO97),"")</f>
        <v/>
      </c>
      <c r="AP99" s="109" t="str">
        <f t="shared" ref="AP99:AW99" si="54">IF(AP$8&lt;=$AJ$8,IF(OR(AP97="",AP98=""),"",AP98/AP97),"")</f>
        <v/>
      </c>
      <c r="AQ99" s="109" t="str">
        <f t="shared" si="54"/>
        <v/>
      </c>
      <c r="AR99" s="109" t="str">
        <f t="shared" si="54"/>
        <v/>
      </c>
      <c r="AS99" s="109" t="str">
        <f t="shared" si="54"/>
        <v/>
      </c>
      <c r="AT99" s="109" t="str">
        <f t="shared" si="54"/>
        <v/>
      </c>
      <c r="AU99" s="109" t="str">
        <f t="shared" si="54"/>
        <v/>
      </c>
      <c r="AV99" s="109" t="str">
        <f t="shared" si="54"/>
        <v/>
      </c>
      <c r="AW99" s="109" t="str">
        <f t="shared" si="54"/>
        <v/>
      </c>
    </row>
    <row r="100" spans="2:53" x14ac:dyDescent="0.25">
      <c r="C100" s="708"/>
      <c r="D100" s="686"/>
      <c r="E100" s="683"/>
      <c r="F100" s="686"/>
      <c r="G100" s="686"/>
      <c r="H100" s="686"/>
      <c r="I100" s="683"/>
      <c r="J100" s="149"/>
      <c r="K100" s="20"/>
      <c r="L100" s="25"/>
      <c r="M100" s="26"/>
      <c r="N100" s="26"/>
      <c r="O100" s="26"/>
      <c r="P100" s="26"/>
      <c r="Q100" s="147"/>
      <c r="R100" s="147"/>
      <c r="S100" s="147"/>
      <c r="T100" s="147"/>
      <c r="U100" s="165"/>
      <c r="V100" s="165"/>
      <c r="W100" s="147"/>
      <c r="X100" s="147"/>
      <c r="Y100" s="688"/>
      <c r="Z100" s="688"/>
      <c r="AA100" s="186"/>
      <c r="AB100" s="186"/>
      <c r="AC100" s="186"/>
      <c r="AD100" s="186"/>
      <c r="AE100" s="186"/>
      <c r="AF100" s="186"/>
      <c r="AG100" s="186"/>
      <c r="AH100" s="186"/>
      <c r="AI100" s="186"/>
      <c r="AJ100" s="186"/>
      <c r="AK100" s="186"/>
      <c r="AL100" s="186"/>
      <c r="AM100" s="187"/>
      <c r="AN100" s="21"/>
      <c r="AO100" s="21"/>
      <c r="AP100" s="21"/>
      <c r="AQ100" s="21"/>
      <c r="AR100" s="21"/>
      <c r="AS100" s="21"/>
      <c r="AT100" s="21"/>
      <c r="AU100" s="21"/>
      <c r="AV100" s="21"/>
      <c r="AW100" s="21"/>
    </row>
    <row r="101" spans="2:53" ht="24" x14ac:dyDescent="0.25">
      <c r="C101" s="708"/>
      <c r="D101" s="686"/>
      <c r="E101" s="683"/>
      <c r="F101" s="686"/>
      <c r="G101" s="686"/>
      <c r="H101" s="686"/>
      <c r="I101" s="683"/>
      <c r="J101" s="710" t="s">
        <v>68</v>
      </c>
      <c r="K101" s="711">
        <v>0.8</v>
      </c>
      <c r="L101" s="710" t="s">
        <v>69</v>
      </c>
      <c r="M101" s="753" t="s">
        <v>36</v>
      </c>
      <c r="N101" s="753" t="s">
        <v>37</v>
      </c>
      <c r="O101" s="753" t="s">
        <v>40</v>
      </c>
      <c r="P101" s="754">
        <v>1006</v>
      </c>
      <c r="Q101" s="734">
        <v>0.6</v>
      </c>
      <c r="R101" s="711">
        <v>0.7</v>
      </c>
      <c r="S101" s="711">
        <v>0.8</v>
      </c>
      <c r="T101" s="711">
        <v>1</v>
      </c>
      <c r="U101" s="755">
        <f>100%/3</f>
        <v>0.33333333333333331</v>
      </c>
      <c r="V101" s="710" t="s">
        <v>202</v>
      </c>
      <c r="W101" s="710" t="s">
        <v>70</v>
      </c>
      <c r="X101" s="710" t="s">
        <v>39</v>
      </c>
      <c r="Y101" s="736" t="s">
        <v>40</v>
      </c>
      <c r="Z101" s="7" t="s">
        <v>41</v>
      </c>
      <c r="AA101" s="15">
        <v>0</v>
      </c>
      <c r="AB101" s="15">
        <v>80</v>
      </c>
      <c r="AC101" s="15">
        <v>100</v>
      </c>
      <c r="AD101" s="15">
        <v>50</v>
      </c>
      <c r="AE101" s="15">
        <v>84</v>
      </c>
      <c r="AF101" s="15">
        <v>84</v>
      </c>
      <c r="AG101" s="15">
        <v>50</v>
      </c>
      <c r="AH101" s="15">
        <v>84</v>
      </c>
      <c r="AI101" s="15">
        <v>84</v>
      </c>
      <c r="AJ101" s="15">
        <v>84</v>
      </c>
      <c r="AK101" s="15">
        <v>84</v>
      </c>
      <c r="AL101" s="14">
        <v>21</v>
      </c>
      <c r="AM101" s="689">
        <f t="shared" ref="AM101" si="55">SUM(AA101:AL101)</f>
        <v>805</v>
      </c>
      <c r="AN101" s="34">
        <f>IF(AN$8&lt;=$AJ$8,IF(SUM($Z101:AC101)=0,"",SUM($Z101:AC101)),"")</f>
        <v>180</v>
      </c>
      <c r="AO101" s="34">
        <f>IF(AO$8&lt;=$AJ$8,IF(SUM($Z101:AD101)=0,"",SUM($Z101:AD101)),"")</f>
        <v>230</v>
      </c>
      <c r="AP101" s="34">
        <f>IF(AP$8&lt;=$AJ$8,IF(SUM($Z101:AE101)=0,"",SUM($Z101:AE101)),"")</f>
        <v>314</v>
      </c>
      <c r="AQ101" s="34">
        <f>IF(AQ$8&lt;=$AJ$8,IF(SUM($Z101:AF101)=0,"",SUM($Z101:AF101)),"")</f>
        <v>398</v>
      </c>
      <c r="AR101" s="34">
        <f>IF(AR$8&lt;=$AJ$8,IF(SUM($Z101:AG101)=0,"",SUM($Z101:AG101)),"")</f>
        <v>448</v>
      </c>
      <c r="AS101" s="34">
        <f>IF(AS$8&lt;=$AJ$8,IF(SUM($Z101:AH101)=0,"",SUM($Z101:AH101)),"")</f>
        <v>532</v>
      </c>
      <c r="AT101" s="34">
        <f>IF(AT$8&lt;=$AJ$8,IF(SUM($Z101:AI101)=0,"",SUM($Z101:AI101)),"")</f>
        <v>616</v>
      </c>
      <c r="AU101" s="34">
        <f>IF(AU$8&lt;=$AJ$8,IF(SUM($Z101:AJ101)=0,"",SUM($Z101:AJ101)),"")</f>
        <v>700</v>
      </c>
      <c r="AV101" s="34">
        <f>IF(AV$8&lt;=$AJ$8,IF(SUM($Z101:AK101)=0,"",SUM($Z101:AK101)),"")</f>
        <v>784</v>
      </c>
      <c r="AW101" s="34">
        <f>IF(AW$8&lt;=$AJ$8,IF(SUM($Z101:AL101)=0,"",SUM($Z101:AL101)),"")</f>
        <v>805</v>
      </c>
    </row>
    <row r="102" spans="2:53" ht="24" x14ac:dyDescent="0.25">
      <c r="C102" s="708"/>
      <c r="D102" s="686"/>
      <c r="E102" s="683"/>
      <c r="F102" s="686"/>
      <c r="G102" s="686"/>
      <c r="H102" s="686"/>
      <c r="I102" s="683"/>
      <c r="J102" s="710"/>
      <c r="K102" s="711"/>
      <c r="L102" s="710"/>
      <c r="M102" s="753"/>
      <c r="N102" s="753"/>
      <c r="O102" s="753"/>
      <c r="P102" s="754"/>
      <c r="Q102" s="734"/>
      <c r="R102" s="711"/>
      <c r="S102" s="711"/>
      <c r="T102" s="711"/>
      <c r="U102" s="755"/>
      <c r="V102" s="710"/>
      <c r="W102" s="710"/>
      <c r="X102" s="710"/>
      <c r="Y102" s="736"/>
      <c r="Z102" s="7" t="s">
        <v>42</v>
      </c>
      <c r="AA102" s="85"/>
      <c r="AB102" s="85"/>
      <c r="AC102" s="85"/>
      <c r="AD102" s="85"/>
      <c r="AE102" s="85"/>
      <c r="AF102" s="85"/>
      <c r="AG102" s="85"/>
      <c r="AH102" s="85"/>
      <c r="AI102" s="85"/>
      <c r="AJ102" s="85"/>
      <c r="AK102" s="85"/>
      <c r="AL102" s="86"/>
      <c r="AM102" s="690"/>
      <c r="AN102" s="34">
        <f>IF(AN$8&lt;=$AJ$8,SUM($Z102:AC102),"")</f>
        <v>0</v>
      </c>
      <c r="AO102" s="34">
        <f>IF(AO$8&lt;=$AJ$8,SUM($Z102:AD102),"")</f>
        <v>0</v>
      </c>
      <c r="AP102" s="34">
        <f>IF(AP$8&lt;=$AJ$8,SUM($Z102:AE102),"")</f>
        <v>0</v>
      </c>
      <c r="AQ102" s="34">
        <f>IF(AQ$8&lt;=$AJ$8,SUM($Z102:AF102),"")</f>
        <v>0</v>
      </c>
      <c r="AR102" s="34">
        <f>IF(AR$8&lt;=$AJ$8,SUM($Z102:AG102),"")</f>
        <v>0</v>
      </c>
      <c r="AS102" s="34">
        <f>IF(AS$8&lt;=$AJ$8,SUM($Z102:AH102),"")</f>
        <v>0</v>
      </c>
      <c r="AT102" s="34">
        <f>IF(AT$8&lt;=$AJ$8,SUM($Z102:AI102),"")</f>
        <v>0</v>
      </c>
      <c r="AU102" s="34">
        <f>IF(AU$8&lt;=$AJ$8,SUM($Z102:AJ102),"")</f>
        <v>0</v>
      </c>
      <c r="AV102" s="34">
        <f>IF(AV$8&lt;=$AJ$8,SUM($Z102:AK102),"")</f>
        <v>0</v>
      </c>
      <c r="AW102" s="34">
        <f>IF(AW$8&lt;=$AJ$8,SUM($Z102:AL102),"")</f>
        <v>0</v>
      </c>
    </row>
    <row r="103" spans="2:53" s="43" customFormat="1" ht="24" x14ac:dyDescent="0.25">
      <c r="B103" s="1"/>
      <c r="C103" s="708"/>
      <c r="D103" s="686"/>
      <c r="E103" s="683"/>
      <c r="F103" s="686"/>
      <c r="G103" s="686"/>
      <c r="H103" s="686"/>
      <c r="I103" s="683"/>
      <c r="J103" s="710"/>
      <c r="K103" s="711"/>
      <c r="L103" s="710"/>
      <c r="M103" s="753"/>
      <c r="N103" s="753"/>
      <c r="O103" s="753"/>
      <c r="P103" s="754"/>
      <c r="Q103" s="734"/>
      <c r="R103" s="711"/>
      <c r="S103" s="711"/>
      <c r="T103" s="711"/>
      <c r="U103" s="755"/>
      <c r="V103" s="710"/>
      <c r="W103" s="710"/>
      <c r="X103" s="710"/>
      <c r="Y103" s="736"/>
      <c r="Z103" s="7" t="s">
        <v>43</v>
      </c>
      <c r="AA103" s="87"/>
      <c r="AB103" s="87"/>
      <c r="AC103" s="87"/>
      <c r="AD103" s="87"/>
      <c r="AE103" s="87"/>
      <c r="AF103" s="87"/>
      <c r="AG103" s="87"/>
      <c r="AH103" s="87"/>
      <c r="AI103" s="87"/>
      <c r="AJ103" s="87"/>
      <c r="AK103" s="87"/>
      <c r="AL103" s="87"/>
      <c r="AM103" s="691"/>
      <c r="AN103" s="109">
        <f>IF(AN$8&lt;=$AJ$8,IF(OR(AN101="",AN102=""),"",AN102/AN101),"")</f>
        <v>0</v>
      </c>
      <c r="AO103" s="109">
        <f t="shared" ref="AO103:AW103" si="56">IF(AO$8&lt;=$AJ$8,IF(OR(AO101="",AO102=""),"",AO102/AO101),"")</f>
        <v>0</v>
      </c>
      <c r="AP103" s="109">
        <f t="shared" si="56"/>
        <v>0</v>
      </c>
      <c r="AQ103" s="109">
        <f t="shared" si="56"/>
        <v>0</v>
      </c>
      <c r="AR103" s="109">
        <f t="shared" si="56"/>
        <v>0</v>
      </c>
      <c r="AS103" s="109">
        <f t="shared" si="56"/>
        <v>0</v>
      </c>
      <c r="AT103" s="109">
        <f t="shared" si="56"/>
        <v>0</v>
      </c>
      <c r="AU103" s="109">
        <f t="shared" si="56"/>
        <v>0</v>
      </c>
      <c r="AV103" s="109">
        <f t="shared" si="56"/>
        <v>0</v>
      </c>
      <c r="AW103" s="109">
        <f t="shared" si="56"/>
        <v>0</v>
      </c>
      <c r="AX103" s="1"/>
      <c r="AY103" s="1"/>
      <c r="AZ103" s="1"/>
      <c r="BA103" s="1"/>
    </row>
    <row r="104" spans="2:53" ht="24" x14ac:dyDescent="0.25">
      <c r="C104" s="708"/>
      <c r="D104" s="686"/>
      <c r="E104" s="683"/>
      <c r="F104" s="686"/>
      <c r="G104" s="686"/>
      <c r="H104" s="686"/>
      <c r="I104" s="683"/>
      <c r="J104" s="710"/>
      <c r="K104" s="711"/>
      <c r="L104" s="710"/>
      <c r="M104" s="753"/>
      <c r="N104" s="753"/>
      <c r="O104" s="756" t="s">
        <v>44</v>
      </c>
      <c r="P104" s="757">
        <v>276</v>
      </c>
      <c r="Q104" s="711">
        <v>0.7</v>
      </c>
      <c r="R104" s="711">
        <v>0.8</v>
      </c>
      <c r="S104" s="711">
        <v>0.9</v>
      </c>
      <c r="T104" s="711">
        <v>1</v>
      </c>
      <c r="U104" s="755">
        <f>100%/3</f>
        <v>0.33333333333333331</v>
      </c>
      <c r="V104" s="710"/>
      <c r="W104" s="710"/>
      <c r="X104" s="710"/>
      <c r="Y104" s="736" t="s">
        <v>44</v>
      </c>
      <c r="Z104" s="7" t="s">
        <v>41</v>
      </c>
      <c r="AA104" s="85">
        <v>12</v>
      </c>
      <c r="AB104" s="85">
        <v>14</v>
      </c>
      <c r="AC104" s="85">
        <v>16</v>
      </c>
      <c r="AD104" s="85">
        <v>25</v>
      </c>
      <c r="AE104" s="85">
        <v>27</v>
      </c>
      <c r="AF104" s="85">
        <v>25</v>
      </c>
      <c r="AG104" s="84">
        <v>27</v>
      </c>
      <c r="AH104" s="85">
        <v>23</v>
      </c>
      <c r="AI104" s="85">
        <v>24</v>
      </c>
      <c r="AJ104" s="85">
        <v>26</v>
      </c>
      <c r="AK104" s="85">
        <v>26</v>
      </c>
      <c r="AL104" s="86">
        <v>1</v>
      </c>
      <c r="AM104" s="750">
        <f>+P104*S104</f>
        <v>248.4</v>
      </c>
      <c r="AN104" s="34">
        <f>IF(AN$8&lt;=$AJ$8,IF(SUM($Z104:AC104)=0,"",SUM($Z104:AC104)),"")</f>
        <v>42</v>
      </c>
      <c r="AO104" s="34">
        <f>IF(AO$8&lt;=$AJ$8,IF(SUM($Z104:AD104)=0,"",SUM($Z104:AD104)),"")</f>
        <v>67</v>
      </c>
      <c r="AP104" s="34">
        <f>IF(AP$8&lt;=$AJ$8,IF(SUM($Z104:AE104)=0,"",SUM($Z104:AE104)),"")</f>
        <v>94</v>
      </c>
      <c r="AQ104" s="34">
        <f>IF(AQ$8&lt;=$AJ$8,IF(SUM($Z104:AF104)=0,"",SUM($Z104:AF104)),"")</f>
        <v>119</v>
      </c>
      <c r="AR104" s="34">
        <f>IF(AR$8&lt;=$AJ$8,IF(SUM($Z104:AG104)=0,"",SUM($Z104:AG104)),"")</f>
        <v>146</v>
      </c>
      <c r="AS104" s="34">
        <f>IF(AS$8&lt;=$AJ$8,IF(SUM($Z104:AH104)=0,"",SUM($Z104:AH104)),"")</f>
        <v>169</v>
      </c>
      <c r="AT104" s="34">
        <f>IF(AT$8&lt;=$AJ$8,IF(SUM($Z104:AI104)=0,"",SUM($Z104:AI104)),"")</f>
        <v>193</v>
      </c>
      <c r="AU104" s="34">
        <f>IF(AU$8&lt;=$AJ$8,IF(SUM($Z104:AJ104)=0,"",SUM($Z104:AJ104)),"")</f>
        <v>219</v>
      </c>
      <c r="AV104" s="34">
        <f>IF(AV$8&lt;=$AJ$8,IF(SUM($Z104:AK104)=0,"",SUM($Z104:AK104)),"")</f>
        <v>245</v>
      </c>
      <c r="AW104" s="34">
        <f>IF(AW$8&lt;=$AJ$8,IF(SUM($Z104:AL104)=0,"",SUM($Z104:AL104)),"")</f>
        <v>246</v>
      </c>
    </row>
    <row r="105" spans="2:53" ht="24" x14ac:dyDescent="0.25">
      <c r="C105" s="708"/>
      <c r="D105" s="686"/>
      <c r="E105" s="683"/>
      <c r="F105" s="686"/>
      <c r="G105" s="686"/>
      <c r="H105" s="686"/>
      <c r="I105" s="683"/>
      <c r="J105" s="710"/>
      <c r="K105" s="711"/>
      <c r="L105" s="710"/>
      <c r="M105" s="753"/>
      <c r="N105" s="753"/>
      <c r="O105" s="756"/>
      <c r="P105" s="757"/>
      <c r="Q105" s="711"/>
      <c r="R105" s="711"/>
      <c r="S105" s="711"/>
      <c r="T105" s="711"/>
      <c r="U105" s="755"/>
      <c r="V105" s="710"/>
      <c r="W105" s="710"/>
      <c r="X105" s="710"/>
      <c r="Y105" s="736"/>
      <c r="Z105" s="7" t="s">
        <v>42</v>
      </c>
      <c r="AA105" s="85"/>
      <c r="AB105" s="85"/>
      <c r="AC105" s="85"/>
      <c r="AD105" s="85"/>
      <c r="AE105" s="85"/>
      <c r="AF105" s="85"/>
      <c r="AG105" s="84"/>
      <c r="AH105" s="85"/>
      <c r="AI105" s="85"/>
      <c r="AJ105" s="85"/>
      <c r="AK105" s="85"/>
      <c r="AL105" s="86"/>
      <c r="AM105" s="751"/>
      <c r="AN105" s="34">
        <f>IF(AN$8&lt;=$AJ$8,SUM($Z105:AC105),"")</f>
        <v>0</v>
      </c>
      <c r="AO105" s="34">
        <f>IF(AO$8&lt;=$AJ$8,SUM($Z105:AD105),"")</f>
        <v>0</v>
      </c>
      <c r="AP105" s="34">
        <f>IF(AP$8&lt;=$AJ$8,SUM($Z105:AE105),"")</f>
        <v>0</v>
      </c>
      <c r="AQ105" s="34">
        <f>IF(AQ$8&lt;=$AJ$8,SUM($Z105:AF105),"")</f>
        <v>0</v>
      </c>
      <c r="AR105" s="34">
        <f>IF(AR$8&lt;=$AJ$8,SUM($Z105:AG105),"")</f>
        <v>0</v>
      </c>
      <c r="AS105" s="34">
        <f>IF(AS$8&lt;=$AJ$8,SUM($Z105:AH105),"")</f>
        <v>0</v>
      </c>
      <c r="AT105" s="34">
        <f>IF(AT$8&lt;=$AJ$8,SUM($Z105:AI105),"")</f>
        <v>0</v>
      </c>
      <c r="AU105" s="34">
        <f>IF(AU$8&lt;=$AJ$8,SUM($Z105:AJ105),"")</f>
        <v>0</v>
      </c>
      <c r="AV105" s="34">
        <f>IF(AV$8&lt;=$AJ$8,SUM($Z105:AK105),"")</f>
        <v>0</v>
      </c>
      <c r="AW105" s="34">
        <f>IF(AW$8&lt;=$AJ$8,SUM($Z105:AL105),"")</f>
        <v>0</v>
      </c>
    </row>
    <row r="106" spans="2:53" ht="24" x14ac:dyDescent="0.25">
      <c r="C106" s="708"/>
      <c r="D106" s="686"/>
      <c r="E106" s="683"/>
      <c r="F106" s="686"/>
      <c r="G106" s="686"/>
      <c r="H106" s="686"/>
      <c r="I106" s="683"/>
      <c r="J106" s="710"/>
      <c r="K106" s="711"/>
      <c r="L106" s="710"/>
      <c r="M106" s="753"/>
      <c r="N106" s="753"/>
      <c r="O106" s="756"/>
      <c r="P106" s="757"/>
      <c r="Q106" s="711"/>
      <c r="R106" s="711"/>
      <c r="S106" s="711"/>
      <c r="T106" s="711"/>
      <c r="U106" s="755"/>
      <c r="V106" s="710"/>
      <c r="W106" s="710"/>
      <c r="X106" s="710"/>
      <c r="Y106" s="736"/>
      <c r="Z106" s="7" t="s">
        <v>43</v>
      </c>
      <c r="AA106" s="87"/>
      <c r="AB106" s="87"/>
      <c r="AC106" s="87"/>
      <c r="AD106" s="87"/>
      <c r="AE106" s="87"/>
      <c r="AF106" s="87"/>
      <c r="AG106" s="87"/>
      <c r="AH106" s="87"/>
      <c r="AI106" s="87"/>
      <c r="AJ106" s="87"/>
      <c r="AK106" s="87"/>
      <c r="AL106" s="87"/>
      <c r="AM106" s="752"/>
      <c r="AN106" s="109">
        <f t="shared" ref="AN106:AW106" si="57">IF(AN$8&lt;=$AJ$8,IF(OR(AN104="",AN105=""),"",AN105/AN104),"")</f>
        <v>0</v>
      </c>
      <c r="AO106" s="109">
        <f t="shared" si="57"/>
        <v>0</v>
      </c>
      <c r="AP106" s="109">
        <f t="shared" si="57"/>
        <v>0</v>
      </c>
      <c r="AQ106" s="109">
        <f t="shared" si="57"/>
        <v>0</v>
      </c>
      <c r="AR106" s="109">
        <f t="shared" si="57"/>
        <v>0</v>
      </c>
      <c r="AS106" s="109">
        <f t="shared" si="57"/>
        <v>0</v>
      </c>
      <c r="AT106" s="109">
        <f t="shared" si="57"/>
        <v>0</v>
      </c>
      <c r="AU106" s="109">
        <f t="shared" si="57"/>
        <v>0</v>
      </c>
      <c r="AV106" s="109">
        <f t="shared" si="57"/>
        <v>0</v>
      </c>
      <c r="AW106" s="109">
        <f t="shared" si="57"/>
        <v>0</v>
      </c>
    </row>
    <row r="107" spans="2:53" ht="24" x14ac:dyDescent="0.25">
      <c r="C107" s="708"/>
      <c r="D107" s="686"/>
      <c r="E107" s="683"/>
      <c r="F107" s="686"/>
      <c r="G107" s="686"/>
      <c r="H107" s="686"/>
      <c r="I107" s="683"/>
      <c r="J107" s="710"/>
      <c r="K107" s="711"/>
      <c r="L107" s="710"/>
      <c r="M107" s="753"/>
      <c r="N107" s="753"/>
      <c r="O107" s="753" t="s">
        <v>45</v>
      </c>
      <c r="P107" s="754">
        <v>6385</v>
      </c>
      <c r="Q107" s="734">
        <v>0.4</v>
      </c>
      <c r="R107" s="711">
        <v>0.5</v>
      </c>
      <c r="S107" s="711">
        <v>0.75</v>
      </c>
      <c r="T107" s="711">
        <v>1</v>
      </c>
      <c r="U107" s="755">
        <f>100%/3</f>
        <v>0.33333333333333331</v>
      </c>
      <c r="V107" s="710"/>
      <c r="W107" s="710"/>
      <c r="X107" s="710"/>
      <c r="Y107" s="736" t="s">
        <v>45</v>
      </c>
      <c r="Z107" s="7" t="s">
        <v>41</v>
      </c>
      <c r="AA107" s="85">
        <v>179</v>
      </c>
      <c r="AB107" s="85">
        <v>332</v>
      </c>
      <c r="AC107" s="85">
        <v>323</v>
      </c>
      <c r="AD107" s="85">
        <v>282</v>
      </c>
      <c r="AE107" s="85">
        <v>528</v>
      </c>
      <c r="AF107" s="85">
        <v>578</v>
      </c>
      <c r="AG107" s="85">
        <v>583</v>
      </c>
      <c r="AH107" s="85">
        <v>573</v>
      </c>
      <c r="AI107" s="85">
        <v>528</v>
      </c>
      <c r="AJ107" s="85">
        <v>423</v>
      </c>
      <c r="AK107" s="85">
        <v>323</v>
      </c>
      <c r="AL107" s="86">
        <v>137</v>
      </c>
      <c r="AM107" s="750">
        <f>+P107*S107</f>
        <v>4788.75</v>
      </c>
      <c r="AN107" s="34">
        <f>IF(AN$8&lt;=$AJ$8,IF(SUM($Z107:AC107)=0,"",SUM($Z107:AC107)),"")</f>
        <v>834</v>
      </c>
      <c r="AO107" s="34">
        <f>IF(AO$8&lt;=$AJ$8,IF(SUM($Z107:AD107)=0,"",SUM($Z107:AD107)),"")</f>
        <v>1116</v>
      </c>
      <c r="AP107" s="34">
        <f>IF(AP$8&lt;=$AJ$8,IF(SUM($Z107:AE107)=0,"",SUM($Z107:AE107)),"")</f>
        <v>1644</v>
      </c>
      <c r="AQ107" s="34">
        <f>IF(AQ$8&lt;=$AJ$8,IF(SUM($Z107:AF107)=0,"",SUM($Z107:AF107)),"")</f>
        <v>2222</v>
      </c>
      <c r="AR107" s="34">
        <f>IF(AR$8&lt;=$AJ$8,IF(SUM($Z107:AG107)=0,"",SUM($Z107:AG107)),"")</f>
        <v>2805</v>
      </c>
      <c r="AS107" s="34">
        <f>IF(AS$8&lt;=$AJ$8,IF(SUM($Z107:AH107)=0,"",SUM($Z107:AH107)),"")</f>
        <v>3378</v>
      </c>
      <c r="AT107" s="34">
        <f>IF(AT$8&lt;=$AJ$8,IF(SUM($Z107:AI107)=0,"",SUM($Z107:AI107)),"")</f>
        <v>3906</v>
      </c>
      <c r="AU107" s="34">
        <f>IF(AU$8&lt;=$AJ$8,IF(SUM($Z107:AJ107)=0,"",SUM($Z107:AJ107)),"")</f>
        <v>4329</v>
      </c>
      <c r="AV107" s="34">
        <f>IF(AV$8&lt;=$AJ$8,IF(SUM($Z107:AK107)=0,"",SUM($Z107:AK107)),"")</f>
        <v>4652</v>
      </c>
      <c r="AW107" s="34">
        <f>IF(AW$8&lt;=$AJ$8,IF(SUM($Z107:AL107)=0,"",SUM($Z107:AL107)),"")</f>
        <v>4789</v>
      </c>
    </row>
    <row r="108" spans="2:53" ht="24" x14ac:dyDescent="0.25">
      <c r="C108" s="708"/>
      <c r="D108" s="686"/>
      <c r="E108" s="683"/>
      <c r="F108" s="686"/>
      <c r="G108" s="686"/>
      <c r="H108" s="686"/>
      <c r="I108" s="683"/>
      <c r="J108" s="710"/>
      <c r="K108" s="711"/>
      <c r="L108" s="710"/>
      <c r="M108" s="753"/>
      <c r="N108" s="753"/>
      <c r="O108" s="753"/>
      <c r="P108" s="754"/>
      <c r="Q108" s="734"/>
      <c r="R108" s="711"/>
      <c r="S108" s="711"/>
      <c r="T108" s="711"/>
      <c r="U108" s="755"/>
      <c r="V108" s="710"/>
      <c r="W108" s="710"/>
      <c r="X108" s="710"/>
      <c r="Y108" s="736"/>
      <c r="Z108" s="7" t="s">
        <v>42</v>
      </c>
      <c r="AA108" s="85"/>
      <c r="AB108" s="85"/>
      <c r="AC108" s="85"/>
      <c r="AD108" s="85"/>
      <c r="AE108" s="85"/>
      <c r="AF108" s="85"/>
      <c r="AG108" s="85"/>
      <c r="AH108" s="85"/>
      <c r="AI108" s="85"/>
      <c r="AJ108" s="85"/>
      <c r="AK108" s="85"/>
      <c r="AL108" s="86"/>
      <c r="AM108" s="751"/>
      <c r="AN108" s="34">
        <f>IF(AN$8&lt;=$AJ$8,SUM($Z108:AC108),"")</f>
        <v>0</v>
      </c>
      <c r="AO108" s="34">
        <f>IF(AO$8&lt;=$AJ$8,SUM($Z108:AD108),"")</f>
        <v>0</v>
      </c>
      <c r="AP108" s="34">
        <f>IF(AP$8&lt;=$AJ$8,SUM($Z108:AE108),"")</f>
        <v>0</v>
      </c>
      <c r="AQ108" s="34">
        <f>IF(AQ$8&lt;=$AJ$8,SUM($Z108:AF108),"")</f>
        <v>0</v>
      </c>
      <c r="AR108" s="34">
        <f>IF(AR$8&lt;=$AJ$8,SUM($Z108:AG108),"")</f>
        <v>0</v>
      </c>
      <c r="AS108" s="34">
        <f>IF(AS$8&lt;=$AJ$8,SUM($Z108:AH108),"")</f>
        <v>0</v>
      </c>
      <c r="AT108" s="34">
        <f>IF(AT$8&lt;=$AJ$8,SUM($Z108:AI108),"")</f>
        <v>0</v>
      </c>
      <c r="AU108" s="34">
        <f>IF(AU$8&lt;=$AJ$8,SUM($Z108:AJ108),"")</f>
        <v>0</v>
      </c>
      <c r="AV108" s="34">
        <f>IF(AV$8&lt;=$AJ$8,SUM($Z108:AK108),"")</f>
        <v>0</v>
      </c>
      <c r="AW108" s="34">
        <f>IF(AW$8&lt;=$AJ$8,SUM($Z108:AL108),"")</f>
        <v>0</v>
      </c>
    </row>
    <row r="109" spans="2:53" ht="24" x14ac:dyDescent="0.25">
      <c r="C109" s="708"/>
      <c r="D109" s="686"/>
      <c r="E109" s="683"/>
      <c r="F109" s="686"/>
      <c r="G109" s="686"/>
      <c r="H109" s="686"/>
      <c r="I109" s="683"/>
      <c r="J109" s="710"/>
      <c r="K109" s="711"/>
      <c r="L109" s="710"/>
      <c r="M109" s="753"/>
      <c r="N109" s="753"/>
      <c r="O109" s="753"/>
      <c r="P109" s="754"/>
      <c r="Q109" s="734"/>
      <c r="R109" s="711"/>
      <c r="S109" s="711"/>
      <c r="T109" s="711"/>
      <c r="U109" s="755"/>
      <c r="V109" s="710"/>
      <c r="W109" s="710"/>
      <c r="X109" s="710"/>
      <c r="Y109" s="736"/>
      <c r="Z109" s="7" t="s">
        <v>43</v>
      </c>
      <c r="AA109" s="87"/>
      <c r="AB109" s="87"/>
      <c r="AC109" s="87"/>
      <c r="AD109" s="87"/>
      <c r="AE109" s="87"/>
      <c r="AF109" s="87"/>
      <c r="AG109" s="87"/>
      <c r="AH109" s="87"/>
      <c r="AI109" s="87"/>
      <c r="AJ109" s="87"/>
      <c r="AK109" s="87"/>
      <c r="AL109" s="87"/>
      <c r="AM109" s="752"/>
      <c r="AN109" s="109">
        <f>IF(AN$8&lt;=$AJ$8,IF(OR(AN107="",AN108=""),"",AN108/AN107),"")</f>
        <v>0</v>
      </c>
      <c r="AO109" s="109">
        <f t="shared" ref="AO109:AW109" si="58">IF(AO$8&lt;=$AJ$8,IF(OR(AO107="",AO108=""),"",AO108/AO107),"")</f>
        <v>0</v>
      </c>
      <c r="AP109" s="109">
        <f t="shared" si="58"/>
        <v>0</v>
      </c>
      <c r="AQ109" s="109">
        <f t="shared" si="58"/>
        <v>0</v>
      </c>
      <c r="AR109" s="109">
        <f t="shared" si="58"/>
        <v>0</v>
      </c>
      <c r="AS109" s="109">
        <f t="shared" si="58"/>
        <v>0</v>
      </c>
      <c r="AT109" s="109">
        <f t="shared" si="58"/>
        <v>0</v>
      </c>
      <c r="AU109" s="109">
        <f t="shared" si="58"/>
        <v>0</v>
      </c>
      <c r="AV109" s="109">
        <f t="shared" si="58"/>
        <v>0</v>
      </c>
      <c r="AW109" s="109">
        <f t="shared" si="58"/>
        <v>0</v>
      </c>
    </row>
    <row r="110" spans="2:53" x14ac:dyDescent="0.25">
      <c r="C110" s="708"/>
      <c r="D110" s="686"/>
      <c r="E110" s="683"/>
      <c r="F110" s="687"/>
      <c r="G110" s="687"/>
      <c r="H110" s="687"/>
      <c r="I110" s="684"/>
      <c r="J110" s="53"/>
      <c r="K110" s="156"/>
      <c r="L110" s="156"/>
      <c r="M110" s="55"/>
      <c r="N110" s="55"/>
      <c r="O110" s="55"/>
      <c r="P110" s="55"/>
      <c r="Q110" s="56"/>
      <c r="R110" s="56"/>
      <c r="S110" s="56"/>
      <c r="T110" s="56"/>
      <c r="U110" s="50"/>
      <c r="V110" s="20"/>
      <c r="W110" s="147"/>
      <c r="X110" s="147"/>
      <c r="Y110" s="733"/>
      <c r="Z110" s="733"/>
      <c r="AA110" s="199"/>
      <c r="AB110" s="199"/>
      <c r="AC110" s="199"/>
      <c r="AD110" s="199"/>
      <c r="AE110" s="199"/>
      <c r="AF110" s="199"/>
      <c r="AG110" s="199"/>
      <c r="AH110" s="199"/>
      <c r="AI110" s="199"/>
      <c r="AJ110" s="199"/>
      <c r="AK110" s="199"/>
      <c r="AL110" s="199"/>
      <c r="AM110" s="200"/>
      <c r="AN110" s="51"/>
      <c r="AO110" s="51"/>
      <c r="AP110" s="51"/>
      <c r="AQ110" s="51"/>
      <c r="AR110" s="51"/>
      <c r="AS110" s="51"/>
      <c r="AT110" s="51"/>
      <c r="AU110" s="51"/>
      <c r="AV110" s="51"/>
      <c r="AW110" s="51"/>
    </row>
    <row r="111" spans="2:53" ht="108" x14ac:dyDescent="0.25">
      <c r="C111" s="709"/>
      <c r="D111" s="687"/>
      <c r="E111" s="684"/>
      <c r="F111" s="148" t="s">
        <v>115</v>
      </c>
      <c r="G111" s="148" t="s">
        <v>71</v>
      </c>
      <c r="H111" s="148" t="s">
        <v>72</v>
      </c>
      <c r="I111" s="157">
        <v>0.2</v>
      </c>
      <c r="J111" s="152" t="s">
        <v>73</v>
      </c>
      <c r="K111" s="153">
        <v>1</v>
      </c>
      <c r="L111" s="153">
        <v>1</v>
      </c>
      <c r="M111" s="151" t="s">
        <v>74</v>
      </c>
      <c r="N111" s="151" t="s">
        <v>75</v>
      </c>
      <c r="O111" s="40" t="s">
        <v>40</v>
      </c>
      <c r="P111" s="41">
        <v>469</v>
      </c>
      <c r="Q111" s="42">
        <v>0</v>
      </c>
      <c r="R111" s="42">
        <v>1</v>
      </c>
      <c r="S111" s="42">
        <v>1</v>
      </c>
      <c r="T111" s="42">
        <v>1</v>
      </c>
      <c r="U111" s="42">
        <v>1</v>
      </c>
      <c r="V111" s="152" t="s">
        <v>203</v>
      </c>
      <c r="W111" s="152" t="s">
        <v>76</v>
      </c>
      <c r="X111" s="152" t="s">
        <v>77</v>
      </c>
      <c r="Y111" s="758" t="s">
        <v>40</v>
      </c>
      <c r="Z111" s="759"/>
      <c r="AA111" s="222"/>
      <c r="AB111" s="222"/>
      <c r="AC111" s="223" t="s">
        <v>46</v>
      </c>
      <c r="AD111" s="222"/>
      <c r="AE111" s="222"/>
      <c r="AF111" s="222"/>
      <c r="AG111" s="222"/>
      <c r="AH111" s="222"/>
      <c r="AI111" s="222"/>
      <c r="AJ111" s="222"/>
      <c r="AK111" s="222"/>
      <c r="AL111" s="224"/>
      <c r="AM111" s="225">
        <v>1</v>
      </c>
      <c r="AN111" s="226" t="str">
        <f t="shared" ref="AN111:AW111" si="59">IF(AN$8&lt;=$AJ$8,AC111,"")</f>
        <v xml:space="preserve"> </v>
      </c>
      <c r="AO111" s="226">
        <f t="shared" si="59"/>
        <v>0</v>
      </c>
      <c r="AP111" s="226">
        <f t="shared" si="59"/>
        <v>0</v>
      </c>
      <c r="AQ111" s="226">
        <f t="shared" si="59"/>
        <v>0</v>
      </c>
      <c r="AR111" s="226">
        <f t="shared" si="59"/>
        <v>0</v>
      </c>
      <c r="AS111" s="226">
        <f t="shared" si="59"/>
        <v>0</v>
      </c>
      <c r="AT111" s="226">
        <f t="shared" si="59"/>
        <v>0</v>
      </c>
      <c r="AU111" s="226">
        <f t="shared" si="59"/>
        <v>0</v>
      </c>
      <c r="AV111" s="226">
        <f t="shared" si="59"/>
        <v>0</v>
      </c>
      <c r="AW111" s="226">
        <f t="shared" si="59"/>
        <v>0</v>
      </c>
      <c r="AY111" s="760"/>
      <c r="AZ111" s="760"/>
      <c r="BA111" s="760"/>
    </row>
    <row r="112" spans="2:53" ht="15" x14ac:dyDescent="0.25">
      <c r="C112" s="58"/>
      <c r="D112" s="107"/>
      <c r="E112" s="148"/>
      <c r="F112" s="148"/>
      <c r="G112" s="148"/>
      <c r="H112" s="148"/>
      <c r="I112" s="150">
        <f>+I111+I97+I59+I12</f>
        <v>0.7</v>
      </c>
      <c r="J112" s="53"/>
      <c r="K112" s="156"/>
      <c r="L112" s="50"/>
      <c r="M112" s="55"/>
      <c r="N112" s="55"/>
      <c r="O112" s="55"/>
      <c r="P112" s="55"/>
      <c r="Q112" s="50"/>
      <c r="R112" s="50"/>
      <c r="S112" s="50"/>
      <c r="T112" s="50"/>
      <c r="U112" s="50"/>
      <c r="V112" s="20"/>
      <c r="W112" s="147"/>
      <c r="X112" s="147"/>
      <c r="Y112" s="733"/>
      <c r="Z112" s="733"/>
      <c r="AA112" s="199"/>
      <c r="AB112" s="199"/>
      <c r="AC112" s="227"/>
      <c r="AD112" s="227"/>
      <c r="AE112" s="227"/>
      <c r="AF112" s="227"/>
      <c r="AG112" s="227"/>
      <c r="AH112" s="227"/>
      <c r="AI112" s="227"/>
      <c r="AJ112" s="227"/>
      <c r="AK112" s="227"/>
      <c r="AL112" s="227"/>
      <c r="AM112" s="200"/>
      <c r="AN112" s="51"/>
      <c r="AO112" s="51"/>
      <c r="AP112" s="51"/>
      <c r="AQ112" s="51"/>
      <c r="AR112" s="51"/>
      <c r="AS112" s="51"/>
      <c r="AT112" s="51"/>
      <c r="AU112" s="51"/>
      <c r="AV112" s="51"/>
      <c r="AW112" s="51"/>
      <c r="AY112" s="228"/>
      <c r="AZ112" s="228"/>
      <c r="BA112" s="228"/>
    </row>
    <row r="113" spans="3:53" ht="15" x14ac:dyDescent="0.25">
      <c r="C113" s="1"/>
      <c r="D113" s="2"/>
      <c r="E113" s="1"/>
      <c r="F113" s="3"/>
      <c r="J113" s="2"/>
      <c r="K113" s="3"/>
      <c r="P113" s="2"/>
      <c r="R113" s="8"/>
      <c r="S113" s="8"/>
      <c r="T113" s="8"/>
      <c r="V113" s="18"/>
      <c r="Z113" s="3"/>
      <c r="AA113" s="81"/>
      <c r="AB113" s="81"/>
      <c r="AC113" s="81"/>
      <c r="AD113" s="81"/>
      <c r="AE113" s="81"/>
      <c r="AF113" s="81"/>
      <c r="AG113" s="81"/>
      <c r="AH113" s="81"/>
      <c r="AI113" s="81"/>
      <c r="AJ113" s="81"/>
      <c r="AK113" s="81"/>
      <c r="AL113" s="81"/>
      <c r="AM113" s="82"/>
      <c r="AN113" s="10"/>
      <c r="AO113" s="10"/>
      <c r="AP113" s="10"/>
      <c r="AQ113" s="10"/>
      <c r="AR113" s="10"/>
      <c r="AS113" s="10"/>
      <c r="AT113" s="10"/>
      <c r="AU113" s="10"/>
      <c r="AV113" s="10"/>
      <c r="AW113" s="10"/>
      <c r="AY113" s="229"/>
      <c r="AZ113" s="230"/>
      <c r="BA113" s="231"/>
    </row>
    <row r="114" spans="3:53" ht="15" x14ac:dyDescent="0.25">
      <c r="C114" s="723" t="s">
        <v>107</v>
      </c>
      <c r="D114" s="723" t="s">
        <v>108</v>
      </c>
      <c r="E114" s="723" t="s">
        <v>109</v>
      </c>
      <c r="F114" s="723" t="s">
        <v>110</v>
      </c>
      <c r="G114" s="725" t="s">
        <v>90</v>
      </c>
      <c r="H114" s="725" t="s">
        <v>0</v>
      </c>
      <c r="I114" s="725" t="s">
        <v>1</v>
      </c>
      <c r="J114" s="725" t="s">
        <v>2</v>
      </c>
      <c r="K114" s="723" t="s">
        <v>3</v>
      </c>
      <c r="L114" s="723" t="s">
        <v>4</v>
      </c>
      <c r="M114" s="723" t="s">
        <v>5</v>
      </c>
      <c r="N114" s="723" t="s">
        <v>6</v>
      </c>
      <c r="O114" s="761" t="s">
        <v>7</v>
      </c>
      <c r="P114" s="762"/>
      <c r="Q114" s="725" t="s">
        <v>93</v>
      </c>
      <c r="R114" s="725" t="s">
        <v>94</v>
      </c>
      <c r="S114" s="725" t="s">
        <v>95</v>
      </c>
      <c r="T114" s="725" t="s">
        <v>96</v>
      </c>
      <c r="U114" s="763" t="s">
        <v>12</v>
      </c>
      <c r="V114" s="725" t="s">
        <v>13</v>
      </c>
      <c r="W114" s="725" t="s">
        <v>14</v>
      </c>
      <c r="X114" s="725" t="s">
        <v>15</v>
      </c>
      <c r="Y114" s="729" t="s">
        <v>16</v>
      </c>
      <c r="Z114" s="765"/>
      <c r="AA114" s="767" t="s">
        <v>261</v>
      </c>
      <c r="AB114" s="768"/>
      <c r="AC114" s="768"/>
      <c r="AD114" s="768"/>
      <c r="AE114" s="768"/>
      <c r="AF114" s="768"/>
      <c r="AG114" s="768"/>
      <c r="AH114" s="768"/>
      <c r="AI114" s="768"/>
      <c r="AJ114" s="768"/>
      <c r="AK114" s="768"/>
      <c r="AL114" s="768"/>
      <c r="AM114" s="769" t="s">
        <v>46</v>
      </c>
      <c r="AN114" s="154"/>
      <c r="AO114" s="154"/>
      <c r="AP114" s="154"/>
      <c r="AQ114" s="154"/>
      <c r="AR114" s="154"/>
      <c r="AS114" s="154"/>
      <c r="AT114" s="154"/>
      <c r="AU114" s="154"/>
      <c r="AV114" s="154"/>
      <c r="AW114" s="154"/>
      <c r="AY114" s="229"/>
      <c r="AZ114" s="230"/>
      <c r="BA114" s="231"/>
    </row>
    <row r="115" spans="3:53" ht="24" x14ac:dyDescent="0.25">
      <c r="C115" s="724"/>
      <c r="D115" s="724"/>
      <c r="E115" s="724"/>
      <c r="F115" s="724"/>
      <c r="G115" s="726"/>
      <c r="H115" s="726"/>
      <c r="I115" s="726"/>
      <c r="J115" s="726"/>
      <c r="K115" s="724"/>
      <c r="L115" s="724"/>
      <c r="M115" s="724"/>
      <c r="N115" s="724"/>
      <c r="O115" s="106" t="s">
        <v>18</v>
      </c>
      <c r="P115" s="106" t="s">
        <v>19</v>
      </c>
      <c r="Q115" s="726"/>
      <c r="R115" s="726"/>
      <c r="S115" s="726"/>
      <c r="T115" s="726"/>
      <c r="U115" s="764"/>
      <c r="V115" s="726"/>
      <c r="W115" s="726"/>
      <c r="X115" s="726"/>
      <c r="Y115" s="730"/>
      <c r="Z115" s="766"/>
      <c r="AA115" s="232" t="s">
        <v>20</v>
      </c>
      <c r="AB115" s="232" t="s">
        <v>21</v>
      </c>
      <c r="AC115" s="232" t="s">
        <v>22</v>
      </c>
      <c r="AD115" s="232" t="s">
        <v>23</v>
      </c>
      <c r="AE115" s="232" t="s">
        <v>24</v>
      </c>
      <c r="AF115" s="232" t="s">
        <v>25</v>
      </c>
      <c r="AG115" s="232" t="s">
        <v>26</v>
      </c>
      <c r="AH115" s="232" t="s">
        <v>27</v>
      </c>
      <c r="AI115" s="232" t="s">
        <v>28</v>
      </c>
      <c r="AJ115" s="232" t="s">
        <v>29</v>
      </c>
      <c r="AK115" s="232" t="s">
        <v>30</v>
      </c>
      <c r="AL115" s="232" t="s">
        <v>31</v>
      </c>
      <c r="AM115" s="770"/>
      <c r="AN115" s="155"/>
      <c r="AO115" s="155"/>
      <c r="AP115" s="155"/>
      <c r="AQ115" s="155"/>
      <c r="AR115" s="155"/>
      <c r="AS115" s="155"/>
      <c r="AT115" s="155"/>
      <c r="AU115" s="155"/>
      <c r="AV115" s="155"/>
      <c r="AW115" s="155"/>
      <c r="AY115" s="229"/>
      <c r="AZ115" s="230"/>
      <c r="BA115" s="231"/>
    </row>
    <row r="116" spans="3:53" ht="409.5" x14ac:dyDescent="0.25">
      <c r="C116" s="771" t="s">
        <v>116</v>
      </c>
      <c r="D116" s="685" t="s">
        <v>117</v>
      </c>
      <c r="E116" s="682">
        <v>0.3</v>
      </c>
      <c r="F116" s="148" t="s">
        <v>118</v>
      </c>
      <c r="G116" s="148" t="s">
        <v>119</v>
      </c>
      <c r="H116" s="148" t="s">
        <v>120</v>
      </c>
      <c r="I116" s="160">
        <v>0.01</v>
      </c>
      <c r="J116" s="233" t="s">
        <v>121</v>
      </c>
      <c r="K116" s="163">
        <v>1</v>
      </c>
      <c r="L116" s="163">
        <v>-0.5</v>
      </c>
      <c r="M116" s="173" t="s">
        <v>122</v>
      </c>
      <c r="N116" s="173" t="s">
        <v>123</v>
      </c>
      <c r="O116" s="173" t="s">
        <v>124</v>
      </c>
      <c r="P116" s="234">
        <v>11</v>
      </c>
      <c r="Q116" s="163">
        <v>-0.1</v>
      </c>
      <c r="R116" s="163">
        <v>-0.1</v>
      </c>
      <c r="S116" s="163">
        <v>-0.1</v>
      </c>
      <c r="T116" s="163">
        <v>-0.1</v>
      </c>
      <c r="U116" s="163">
        <v>1</v>
      </c>
      <c r="V116" s="158" t="s">
        <v>204</v>
      </c>
      <c r="W116" s="158" t="s">
        <v>125</v>
      </c>
      <c r="X116" s="158" t="s">
        <v>126</v>
      </c>
      <c r="Y116" s="774" t="s">
        <v>124</v>
      </c>
      <c r="Z116" s="735"/>
      <c r="AA116" s="235"/>
      <c r="AB116" s="235"/>
      <c r="AC116" s="235" t="s">
        <v>46</v>
      </c>
      <c r="AD116" s="235"/>
      <c r="AE116" s="235"/>
      <c r="AF116" s="235"/>
      <c r="AG116" s="235"/>
      <c r="AH116" s="235"/>
      <c r="AI116" s="235"/>
      <c r="AJ116" s="235"/>
      <c r="AK116" s="236"/>
      <c r="AL116" s="236"/>
      <c r="AM116" s="237">
        <v>3</v>
      </c>
      <c r="AN116" s="238">
        <v>1</v>
      </c>
      <c r="AO116" s="166"/>
      <c r="AP116" s="166"/>
      <c r="AQ116" s="166"/>
      <c r="AR116" s="166"/>
      <c r="AS116" s="166"/>
      <c r="AT116" s="166"/>
      <c r="AU116" s="166"/>
      <c r="AV116" s="166"/>
      <c r="AW116" s="166"/>
      <c r="AY116" s="229"/>
      <c r="AZ116" s="230"/>
      <c r="BA116" s="231"/>
    </row>
    <row r="117" spans="3:53" ht="15" x14ac:dyDescent="0.25">
      <c r="C117" s="772"/>
      <c r="D117" s="686"/>
      <c r="E117" s="683"/>
      <c r="F117" s="148"/>
      <c r="G117" s="17"/>
      <c r="H117" s="148"/>
      <c r="I117" s="149"/>
      <c r="J117" s="59"/>
      <c r="K117" s="50"/>
      <c r="L117" s="50"/>
      <c r="M117" s="55"/>
      <c r="N117" s="55"/>
      <c r="O117" s="55"/>
      <c r="P117" s="55"/>
      <c r="Q117" s="50"/>
      <c r="R117" s="50"/>
      <c r="S117" s="50"/>
      <c r="T117" s="50"/>
      <c r="U117" s="50"/>
      <c r="V117" s="20"/>
      <c r="W117" s="147"/>
      <c r="X117" s="147"/>
      <c r="Y117" s="775"/>
      <c r="Z117" s="775"/>
      <c r="AA117" s="239"/>
      <c r="AB117" s="239"/>
      <c r="AC117" s="239"/>
      <c r="AD117" s="239"/>
      <c r="AE117" s="239"/>
      <c r="AF117" s="239"/>
      <c r="AG117" s="239"/>
      <c r="AH117" s="239"/>
      <c r="AI117" s="239"/>
      <c r="AJ117" s="239"/>
      <c r="AK117" s="240"/>
      <c r="AL117" s="240"/>
      <c r="AM117" s="241"/>
      <c r="AN117" s="60"/>
      <c r="AO117" s="60"/>
      <c r="AP117" s="60"/>
      <c r="AQ117" s="60"/>
      <c r="AR117" s="60"/>
      <c r="AS117" s="60"/>
      <c r="AT117" s="60"/>
      <c r="AU117" s="60"/>
      <c r="AV117" s="60"/>
      <c r="AW117" s="60"/>
      <c r="AY117" s="229"/>
      <c r="AZ117" s="230"/>
      <c r="BA117" s="231"/>
    </row>
    <row r="118" spans="3:53" ht="72" x14ac:dyDescent="0.25">
      <c r="C118" s="772"/>
      <c r="D118" s="686"/>
      <c r="E118" s="683"/>
      <c r="F118" s="148" t="s">
        <v>127</v>
      </c>
      <c r="G118" s="148" t="s">
        <v>78</v>
      </c>
      <c r="H118" s="148" t="s">
        <v>79</v>
      </c>
      <c r="I118" s="160">
        <v>0.02</v>
      </c>
      <c r="J118" s="710" t="s">
        <v>80</v>
      </c>
      <c r="K118" s="711">
        <v>1</v>
      </c>
      <c r="L118" s="710" t="s">
        <v>81</v>
      </c>
      <c r="M118" s="710" t="s">
        <v>82</v>
      </c>
      <c r="N118" s="753" t="s">
        <v>83</v>
      </c>
      <c r="O118" s="753" t="s">
        <v>40</v>
      </c>
      <c r="P118" s="757">
        <v>4</v>
      </c>
      <c r="Q118" s="757">
        <v>4</v>
      </c>
      <c r="R118" s="757">
        <v>4</v>
      </c>
      <c r="S118" s="757">
        <v>4</v>
      </c>
      <c r="T118" s="757">
        <v>4</v>
      </c>
      <c r="U118" s="711">
        <v>1</v>
      </c>
      <c r="V118" s="710" t="s">
        <v>205</v>
      </c>
      <c r="W118" s="710" t="s">
        <v>84</v>
      </c>
      <c r="X118" s="710" t="s">
        <v>77</v>
      </c>
      <c r="Y118" s="736" t="s">
        <v>40</v>
      </c>
      <c r="Z118" s="7" t="s">
        <v>41</v>
      </c>
      <c r="AA118" s="38"/>
      <c r="AB118" s="38"/>
      <c r="AC118" s="38">
        <v>1</v>
      </c>
      <c r="AD118" s="38"/>
      <c r="AE118" s="38"/>
      <c r="AF118" s="38">
        <v>1</v>
      </c>
      <c r="AG118" s="38"/>
      <c r="AH118" s="38"/>
      <c r="AI118" s="38">
        <v>1</v>
      </c>
      <c r="AJ118" s="38"/>
      <c r="AK118" s="39"/>
      <c r="AL118" s="39">
        <v>1</v>
      </c>
      <c r="AM118" s="776">
        <f>SUM(AA118:AL118)</f>
        <v>4</v>
      </c>
      <c r="AN118" s="34">
        <f>IF(AN$8&lt;=$AJ$8,IF(SUM($Z118:AC118)=0,"",SUM($Z118:AC118)),"")</f>
        <v>1</v>
      </c>
      <c r="AO118" s="34">
        <f>IF(AO$8&lt;=$AJ$8,IF(SUM($Z118:AD118)=0,"",SUM($Z118:AD118)),"")</f>
        <v>1</v>
      </c>
      <c r="AP118" s="34">
        <f>IF(AP$8&lt;=$AJ$8,IF(SUM($Z118:AE118)=0,"",SUM($Z118:AE118)),"")</f>
        <v>1</v>
      </c>
      <c r="AQ118" s="34">
        <f>IF(AQ$8&lt;=$AJ$8,IF(SUM($Z118:AF118)=0,"",SUM($Z118:AF118)),"")</f>
        <v>2</v>
      </c>
      <c r="AR118" s="34">
        <f>IF(AR$8&lt;=$AJ$8,IF(SUM($Z118:AG118)=0,"",SUM($Z118:AG118)),"")</f>
        <v>2</v>
      </c>
      <c r="AS118" s="34">
        <f>IF(AS$8&lt;=$AJ$8,IF(SUM($Z118:AH118)=0,"",SUM($Z118:AH118)),"")</f>
        <v>2</v>
      </c>
      <c r="AT118" s="34">
        <f>IF(AT$8&lt;=$AJ$8,IF(SUM($Z118:AI118)=0,"",SUM($Z118:AI118)),"")</f>
        <v>3</v>
      </c>
      <c r="AU118" s="34">
        <f>IF(AU$8&lt;=$AJ$8,IF(SUM($Z118:AJ118)=0,"",SUM($Z118:AJ118)),"")</f>
        <v>3</v>
      </c>
      <c r="AV118" s="34">
        <f>IF(AV$8&lt;=$AJ$8,IF(SUM($Z118:AK118)=0,"",SUM($Z118:AK118)),"")</f>
        <v>3</v>
      </c>
      <c r="AW118" s="34">
        <f>IF(AW$8&lt;=$AJ$8,IF(SUM($Z118:AL118)=0,"",SUM($Z118:AL118)),"")</f>
        <v>4</v>
      </c>
      <c r="AY118" s="242"/>
      <c r="AZ118" s="243"/>
      <c r="BA118" s="244"/>
    </row>
    <row r="119" spans="3:53" ht="24" x14ac:dyDescent="0.25">
      <c r="C119" s="772"/>
      <c r="D119" s="686"/>
      <c r="E119" s="683"/>
      <c r="F119" s="148"/>
      <c r="G119" s="148"/>
      <c r="H119" s="158"/>
      <c r="I119" s="161"/>
      <c r="J119" s="710"/>
      <c r="K119" s="711"/>
      <c r="L119" s="710"/>
      <c r="M119" s="710"/>
      <c r="N119" s="753"/>
      <c r="O119" s="753"/>
      <c r="P119" s="757"/>
      <c r="Q119" s="757"/>
      <c r="R119" s="757"/>
      <c r="S119" s="757"/>
      <c r="T119" s="757"/>
      <c r="U119" s="711"/>
      <c r="V119" s="710"/>
      <c r="W119" s="710"/>
      <c r="X119" s="710"/>
      <c r="Y119" s="736"/>
      <c r="Z119" s="7" t="s">
        <v>42</v>
      </c>
      <c r="AA119" s="90"/>
      <c r="AB119" s="90"/>
      <c r="AC119" s="90"/>
      <c r="AD119" s="90"/>
      <c r="AE119" s="90"/>
      <c r="AF119" s="90"/>
      <c r="AG119" s="90"/>
      <c r="AH119" s="90"/>
      <c r="AI119" s="90"/>
      <c r="AJ119" s="90"/>
      <c r="AK119" s="91"/>
      <c r="AL119" s="91"/>
      <c r="AM119" s="777"/>
      <c r="AN119" s="34">
        <f>IF(AN$8&lt;=$AJ$8,SUM($Z119:AC119),"")</f>
        <v>0</v>
      </c>
      <c r="AO119" s="34">
        <f>IF(AO$8&lt;=$AJ$8,SUM($Z119:AD119),"")</f>
        <v>0</v>
      </c>
      <c r="AP119" s="34">
        <f>IF(AP$8&lt;=$AJ$8,SUM($Z119:AE119),"")</f>
        <v>0</v>
      </c>
      <c r="AQ119" s="34">
        <f>IF(AQ$8&lt;=$AJ$8,SUM($Z119:AF119),"")</f>
        <v>0</v>
      </c>
      <c r="AR119" s="34">
        <f>IF(AR$8&lt;=$AJ$8,SUM($Z119:AG119),"")</f>
        <v>0</v>
      </c>
      <c r="AS119" s="34">
        <f>IF(AS$8&lt;=$AJ$8,SUM($Z119:AH119),"")</f>
        <v>0</v>
      </c>
      <c r="AT119" s="34">
        <f>IF(AT$8&lt;=$AJ$8,SUM($Z119:AI119),"")</f>
        <v>0</v>
      </c>
      <c r="AU119" s="34">
        <f>IF(AU$8&lt;=$AJ$8,SUM($Z119:AJ119),"")</f>
        <v>0</v>
      </c>
      <c r="AV119" s="34">
        <f>IF(AV$8&lt;=$AJ$8,SUM($Z119:AK119),"")</f>
        <v>0</v>
      </c>
      <c r="AW119" s="34">
        <f>IF(AW$8&lt;=$AJ$8,SUM($Z119:AL119),"")</f>
        <v>0</v>
      </c>
    </row>
    <row r="120" spans="3:53" ht="24" x14ac:dyDescent="0.25">
      <c r="C120" s="772"/>
      <c r="D120" s="686"/>
      <c r="E120" s="683"/>
      <c r="F120" s="148"/>
      <c r="G120" s="148"/>
      <c r="H120" s="158"/>
      <c r="I120" s="161"/>
      <c r="J120" s="710"/>
      <c r="K120" s="711"/>
      <c r="L120" s="710"/>
      <c r="M120" s="710"/>
      <c r="N120" s="753"/>
      <c r="O120" s="753"/>
      <c r="P120" s="757"/>
      <c r="Q120" s="757"/>
      <c r="R120" s="757"/>
      <c r="S120" s="757"/>
      <c r="T120" s="757"/>
      <c r="U120" s="711"/>
      <c r="V120" s="710"/>
      <c r="W120" s="710"/>
      <c r="X120" s="710"/>
      <c r="Y120" s="736"/>
      <c r="Z120" s="7" t="s">
        <v>43</v>
      </c>
      <c r="AA120" s="90"/>
      <c r="AB120" s="90"/>
      <c r="AC120" s="110"/>
      <c r="AD120" s="90"/>
      <c r="AE120" s="90"/>
      <c r="AF120" s="90"/>
      <c r="AG120" s="90"/>
      <c r="AH120" s="90"/>
      <c r="AI120" s="90"/>
      <c r="AJ120" s="90"/>
      <c r="AK120" s="91"/>
      <c r="AL120" s="91"/>
      <c r="AM120" s="778"/>
      <c r="AN120" s="109">
        <f t="shared" ref="AN120:AW120" si="60">IF(AN$8&lt;=$AJ$8,IF(OR(AN118="",AN119=""),"",AN119/AN118),"")</f>
        <v>0</v>
      </c>
      <c r="AO120" s="109">
        <f t="shared" si="60"/>
        <v>0</v>
      </c>
      <c r="AP120" s="109">
        <f t="shared" si="60"/>
        <v>0</v>
      </c>
      <c r="AQ120" s="109">
        <f t="shared" si="60"/>
        <v>0</v>
      </c>
      <c r="AR120" s="109">
        <f t="shared" si="60"/>
        <v>0</v>
      </c>
      <c r="AS120" s="109">
        <f t="shared" si="60"/>
        <v>0</v>
      </c>
      <c r="AT120" s="109">
        <f t="shared" si="60"/>
        <v>0</v>
      </c>
      <c r="AU120" s="109">
        <f t="shared" si="60"/>
        <v>0</v>
      </c>
      <c r="AV120" s="109">
        <f t="shared" si="60"/>
        <v>0</v>
      </c>
      <c r="AW120" s="109">
        <f t="shared" si="60"/>
        <v>0</v>
      </c>
    </row>
    <row r="121" spans="3:53" x14ac:dyDescent="0.25">
      <c r="C121" s="772"/>
      <c r="D121" s="686"/>
      <c r="E121" s="683"/>
      <c r="F121" s="148"/>
      <c r="G121" s="17"/>
      <c r="H121" s="158"/>
      <c r="I121" s="149"/>
      <c r="J121" s="53"/>
      <c r="K121" s="147"/>
      <c r="L121" s="61"/>
      <c r="M121" s="62"/>
      <c r="N121" s="55"/>
      <c r="O121" s="55"/>
      <c r="P121" s="55"/>
      <c r="Q121" s="63"/>
      <c r="R121" s="63"/>
      <c r="S121" s="63"/>
      <c r="T121" s="63"/>
      <c r="U121" s="50"/>
      <c r="V121" s="20"/>
      <c r="W121" s="147"/>
      <c r="X121" s="32"/>
      <c r="Y121" s="733"/>
      <c r="Z121" s="733"/>
      <c r="AA121" s="245"/>
      <c r="AB121" s="245"/>
      <c r="AC121" s="245"/>
      <c r="AD121" s="245"/>
      <c r="AE121" s="245"/>
      <c r="AF121" s="245"/>
      <c r="AG121" s="245"/>
      <c r="AH121" s="245"/>
      <c r="AI121" s="245"/>
      <c r="AJ121" s="245"/>
      <c r="AK121" s="246"/>
      <c r="AL121" s="246"/>
      <c r="AM121" s="200"/>
      <c r="AN121" s="51"/>
      <c r="AO121" s="51"/>
      <c r="AP121" s="51"/>
      <c r="AQ121" s="51"/>
      <c r="AR121" s="51"/>
      <c r="AS121" s="51"/>
      <c r="AT121" s="51"/>
      <c r="AU121" s="51"/>
      <c r="AV121" s="51"/>
      <c r="AW121" s="51"/>
    </row>
    <row r="122" spans="3:53" x14ac:dyDescent="0.25">
      <c r="C122" s="772"/>
      <c r="D122" s="686"/>
      <c r="E122" s="683"/>
      <c r="F122" s="685" t="s">
        <v>128</v>
      </c>
      <c r="G122" s="685" t="s">
        <v>85</v>
      </c>
      <c r="H122" s="685" t="s">
        <v>97</v>
      </c>
      <c r="I122" s="779">
        <v>0.02</v>
      </c>
      <c r="J122" s="685" t="s">
        <v>86</v>
      </c>
      <c r="K122" s="682">
        <v>0.25</v>
      </c>
      <c r="L122" s="682">
        <v>0.8</v>
      </c>
      <c r="M122" s="739" t="s">
        <v>87</v>
      </c>
      <c r="N122" s="739" t="s">
        <v>88</v>
      </c>
      <c r="O122" s="685" t="s">
        <v>186</v>
      </c>
      <c r="P122" s="159">
        <v>16.2</v>
      </c>
      <c r="Q122" s="682">
        <v>-0.2</v>
      </c>
      <c r="R122" s="682">
        <v>-0.2</v>
      </c>
      <c r="S122" s="682">
        <v>-0.2</v>
      </c>
      <c r="T122" s="682">
        <v>-0.2</v>
      </c>
      <c r="U122" s="682">
        <v>1</v>
      </c>
      <c r="V122" s="685" t="s">
        <v>206</v>
      </c>
      <c r="W122" s="685" t="s">
        <v>89</v>
      </c>
      <c r="X122" s="685" t="s">
        <v>39</v>
      </c>
      <c r="Y122" s="774" t="s">
        <v>40</v>
      </c>
      <c r="Z122" s="735"/>
      <c r="AA122" s="27"/>
      <c r="AB122" s="27"/>
      <c r="AC122" s="27"/>
      <c r="AD122" s="27"/>
      <c r="AE122" s="27"/>
      <c r="AF122" s="27"/>
      <c r="AG122" s="27"/>
      <c r="AH122" s="27"/>
      <c r="AI122" s="27"/>
      <c r="AJ122" s="27"/>
      <c r="AK122" s="28"/>
      <c r="AL122" s="28"/>
      <c r="AM122" s="247">
        <v>15</v>
      </c>
      <c r="AN122" s="238" t="e">
        <f>IF(AN$8&lt;=$AJ$8,AVERAGE($Z122:AC122),"")</f>
        <v>#DIV/0!</v>
      </c>
      <c r="AO122" s="238" t="e">
        <f>IF(AO$8&lt;=$AJ$8,AVERAGE($Z122:AD122),"")</f>
        <v>#DIV/0!</v>
      </c>
      <c r="AP122" s="238" t="e">
        <f>IF(AP$8&lt;=$AJ$8,AVERAGE($Z122:AE122),"")</f>
        <v>#DIV/0!</v>
      </c>
      <c r="AQ122" s="238" t="e">
        <f>IF(AQ$8&lt;=$AJ$8,AVERAGE($Z122:AF122),"")</f>
        <v>#DIV/0!</v>
      </c>
      <c r="AR122" s="238" t="e">
        <f>IF(AR$8&lt;=$AJ$8,AVERAGE($Z122:AG122),"")</f>
        <v>#DIV/0!</v>
      </c>
      <c r="AS122" s="238" t="e">
        <f>IF(AS$8&lt;=$AJ$8,AVERAGE($Z122:AH122),"")</f>
        <v>#DIV/0!</v>
      </c>
      <c r="AT122" s="238" t="e">
        <f>IF(AT$8&lt;=$AJ$8,AVERAGE($Z122:AI122),"")</f>
        <v>#DIV/0!</v>
      </c>
      <c r="AU122" s="238" t="e">
        <f>IF(AU$8&lt;=$AJ$8,AVERAGE($Z122:AJ122),"")</f>
        <v>#DIV/0!</v>
      </c>
      <c r="AV122" s="238" t="e">
        <f>IF(AV$8&lt;=$AJ$8,AVERAGE($Z122:AK122),"")</f>
        <v>#DIV/0!</v>
      </c>
      <c r="AW122" s="238" t="e">
        <f>IF(AW$8&lt;=$AJ$8,AVERAGE($Z122:AL122),"")</f>
        <v>#DIV/0!</v>
      </c>
      <c r="AX122" s="248"/>
      <c r="AY122" s="249"/>
      <c r="AZ122" s="249"/>
      <c r="BA122" s="249"/>
    </row>
    <row r="123" spans="3:53" x14ac:dyDescent="0.25">
      <c r="C123" s="772"/>
      <c r="D123" s="686"/>
      <c r="E123" s="683"/>
      <c r="F123" s="686"/>
      <c r="G123" s="686"/>
      <c r="H123" s="686"/>
      <c r="I123" s="780"/>
      <c r="J123" s="686"/>
      <c r="K123" s="683"/>
      <c r="L123" s="683"/>
      <c r="M123" s="740"/>
      <c r="N123" s="740"/>
      <c r="O123" s="686"/>
      <c r="P123" s="148">
        <v>10.4</v>
      </c>
      <c r="Q123" s="683"/>
      <c r="R123" s="683"/>
      <c r="S123" s="683"/>
      <c r="T123" s="683"/>
      <c r="U123" s="683"/>
      <c r="V123" s="686"/>
      <c r="W123" s="686"/>
      <c r="X123" s="686"/>
      <c r="Y123" s="774" t="s">
        <v>44</v>
      </c>
      <c r="Z123" s="735"/>
      <c r="AA123" s="92"/>
      <c r="AB123" s="92"/>
      <c r="AC123" s="92" t="s">
        <v>46</v>
      </c>
      <c r="AD123" s="92"/>
      <c r="AE123" s="92"/>
      <c r="AF123" s="92"/>
      <c r="AG123" s="92"/>
      <c r="AH123" s="92"/>
      <c r="AI123" s="92"/>
      <c r="AJ123" s="92"/>
      <c r="AK123" s="93"/>
      <c r="AL123" s="93"/>
      <c r="AM123" s="94">
        <v>8</v>
      </c>
      <c r="AN123" s="238" t="e">
        <f>IF(AN$8&lt;=$AJ$8,AVERAGE($Z123:AC123),"")</f>
        <v>#DIV/0!</v>
      </c>
      <c r="AO123" s="238" t="e">
        <f>IF(AO$8&lt;=$AJ$8,AVERAGE($Z123:AD123),"")</f>
        <v>#DIV/0!</v>
      </c>
      <c r="AP123" s="238" t="e">
        <f>IF(AP$8&lt;=$AJ$8,AVERAGE($Z123:AE123),"")</f>
        <v>#DIV/0!</v>
      </c>
      <c r="AQ123" s="238" t="e">
        <f>IF(AQ$8&lt;=$AJ$8,AVERAGE($Z123:AF123),"")</f>
        <v>#DIV/0!</v>
      </c>
      <c r="AR123" s="238" t="e">
        <f>IF(AR$8&lt;=$AJ$8,AVERAGE($Z123:AG123),"")</f>
        <v>#DIV/0!</v>
      </c>
      <c r="AS123" s="238" t="e">
        <f>IF(AS$8&lt;=$AJ$8,AVERAGE($Z123:AH123),"")</f>
        <v>#DIV/0!</v>
      </c>
      <c r="AT123" s="238" t="e">
        <f>IF(AT$8&lt;=$AJ$8,AVERAGE($Z123:AI123),"")</f>
        <v>#DIV/0!</v>
      </c>
      <c r="AU123" s="238" t="e">
        <f>IF(AU$8&lt;=$AJ$8,AVERAGE($Z123:AJ123),"")</f>
        <v>#DIV/0!</v>
      </c>
      <c r="AV123" s="238" t="e">
        <f>IF(AV$8&lt;=$AJ$8,AVERAGE($Z123:AK123),"")</f>
        <v>#DIV/0!</v>
      </c>
      <c r="AW123" s="238" t="e">
        <f>IF(AW$8&lt;=$AJ$8,AVERAGE($Z123:AL123),"")</f>
        <v>#DIV/0!</v>
      </c>
      <c r="AX123" s="248"/>
      <c r="AY123" s="249"/>
      <c r="AZ123" s="249"/>
      <c r="BA123" s="249"/>
    </row>
    <row r="124" spans="3:53" x14ac:dyDescent="0.25">
      <c r="C124" s="772"/>
      <c r="D124" s="686"/>
      <c r="E124" s="683"/>
      <c r="F124" s="686"/>
      <c r="G124" s="686"/>
      <c r="H124" s="686"/>
      <c r="I124" s="780"/>
      <c r="J124" s="687"/>
      <c r="K124" s="684"/>
      <c r="L124" s="684"/>
      <c r="M124" s="741"/>
      <c r="N124" s="741"/>
      <c r="O124" s="687"/>
      <c r="P124" s="29">
        <f>6*30</f>
        <v>180</v>
      </c>
      <c r="Q124" s="684"/>
      <c r="R124" s="684"/>
      <c r="S124" s="684"/>
      <c r="T124" s="684"/>
      <c r="U124" s="684"/>
      <c r="V124" s="687"/>
      <c r="W124" s="687"/>
      <c r="X124" s="687"/>
      <c r="Y124" s="774" t="s">
        <v>45</v>
      </c>
      <c r="Z124" s="735"/>
      <c r="AA124" s="250"/>
      <c r="AB124" s="250"/>
      <c r="AC124" s="250" t="s">
        <v>46</v>
      </c>
      <c r="AD124" s="250"/>
      <c r="AE124" s="250"/>
      <c r="AF124" s="250"/>
      <c r="AG124" s="250"/>
      <c r="AH124" s="250"/>
      <c r="AI124" s="250"/>
      <c r="AJ124" s="250"/>
      <c r="AK124" s="251"/>
      <c r="AL124" s="251"/>
      <c r="AM124" s="252">
        <v>48</v>
      </c>
      <c r="AN124" s="238" t="e">
        <f>IF(AN$8&lt;=$AJ$8,AVERAGE($Z124:AC124),"")</f>
        <v>#DIV/0!</v>
      </c>
      <c r="AO124" s="238" t="e">
        <f>IF(AO$8&lt;=$AJ$8,AVERAGE($Z124:AD124),"")</f>
        <v>#DIV/0!</v>
      </c>
      <c r="AP124" s="238" t="e">
        <f>IF(AP$8&lt;=$AJ$8,AVERAGE($Z124:AE124),"")</f>
        <v>#DIV/0!</v>
      </c>
      <c r="AQ124" s="238" t="e">
        <f>IF(AQ$8&lt;=$AJ$8,AVERAGE($Z124:AF124),"")</f>
        <v>#DIV/0!</v>
      </c>
      <c r="AR124" s="238" t="e">
        <f>IF(AR$8&lt;=$AJ$8,AVERAGE($Z124:AG124),"")</f>
        <v>#DIV/0!</v>
      </c>
      <c r="AS124" s="238" t="e">
        <f>IF(AS$8&lt;=$AJ$8,AVERAGE($Z124:AH124),"")</f>
        <v>#DIV/0!</v>
      </c>
      <c r="AT124" s="238" t="e">
        <f>IF(AT$8&lt;=$AJ$8,AVERAGE($Z124:AI124),"")</f>
        <v>#DIV/0!</v>
      </c>
      <c r="AU124" s="238" t="e">
        <f>IF(AU$8&lt;=$AJ$8,AVERAGE($Z124:AJ124),"")</f>
        <v>#DIV/0!</v>
      </c>
      <c r="AV124" s="238" t="e">
        <f>IF(AV$8&lt;=$AJ$8,AVERAGE($Z124:AK124),"")</f>
        <v>#DIV/0!</v>
      </c>
      <c r="AW124" s="238" t="e">
        <f>IF(AW$8&lt;=$AJ$8,AVERAGE($Z124:AL124),"")</f>
        <v>#DIV/0!</v>
      </c>
      <c r="AX124" s="248"/>
      <c r="AY124" s="249"/>
      <c r="AZ124" s="249"/>
      <c r="BA124" s="249"/>
    </row>
    <row r="125" spans="3:53" x14ac:dyDescent="0.25">
      <c r="C125" s="772"/>
      <c r="D125" s="686"/>
      <c r="E125" s="683"/>
      <c r="F125" s="686"/>
      <c r="G125" s="686"/>
      <c r="H125" s="686"/>
      <c r="I125" s="780"/>
      <c r="J125" s="149"/>
      <c r="K125" s="20"/>
      <c r="L125" s="20"/>
      <c r="M125" s="26"/>
      <c r="N125" s="26"/>
      <c r="O125" s="147"/>
      <c r="P125" s="30"/>
      <c r="Q125" s="20"/>
      <c r="R125" s="20"/>
      <c r="S125" s="20"/>
      <c r="T125" s="20"/>
      <c r="U125" s="20"/>
      <c r="V125" s="20"/>
      <c r="W125" s="147"/>
      <c r="X125" s="147"/>
      <c r="Y125" s="782"/>
      <c r="Z125" s="782"/>
      <c r="AA125" s="239"/>
      <c r="AB125" s="239"/>
      <c r="AC125" s="239"/>
      <c r="AD125" s="239"/>
      <c r="AE125" s="239"/>
      <c r="AF125" s="239"/>
      <c r="AG125" s="239"/>
      <c r="AH125" s="239"/>
      <c r="AI125" s="239"/>
      <c r="AJ125" s="239"/>
      <c r="AK125" s="240"/>
      <c r="AL125" s="240"/>
      <c r="AM125" s="253"/>
      <c r="AN125" s="31"/>
      <c r="AO125" s="31"/>
      <c r="AP125" s="31"/>
      <c r="AQ125" s="31"/>
      <c r="AR125" s="31"/>
      <c r="AS125" s="31"/>
      <c r="AT125" s="31"/>
      <c r="AU125" s="31"/>
      <c r="AV125" s="31"/>
      <c r="AW125" s="254"/>
    </row>
    <row r="126" spans="3:53" ht="168" x14ac:dyDescent="0.25">
      <c r="C126" s="772"/>
      <c r="D126" s="686"/>
      <c r="E126" s="683"/>
      <c r="F126" s="686"/>
      <c r="G126" s="686"/>
      <c r="H126" s="686"/>
      <c r="I126" s="780"/>
      <c r="J126" s="151" t="s">
        <v>129</v>
      </c>
      <c r="K126" s="153">
        <v>0.25</v>
      </c>
      <c r="L126" s="153">
        <v>1</v>
      </c>
      <c r="M126" s="151" t="s">
        <v>87</v>
      </c>
      <c r="N126" s="151" t="s">
        <v>130</v>
      </c>
      <c r="O126" s="151" t="s">
        <v>124</v>
      </c>
      <c r="P126" s="167"/>
      <c r="Q126" s="153">
        <v>1</v>
      </c>
      <c r="R126" s="153">
        <v>1</v>
      </c>
      <c r="S126" s="153">
        <v>1</v>
      </c>
      <c r="T126" s="153">
        <v>1</v>
      </c>
      <c r="U126" s="153">
        <v>1</v>
      </c>
      <c r="V126" s="152" t="s">
        <v>217</v>
      </c>
      <c r="W126" s="152" t="s">
        <v>131</v>
      </c>
      <c r="X126" s="152" t="s">
        <v>132</v>
      </c>
      <c r="Y126" s="774" t="s">
        <v>124</v>
      </c>
      <c r="Z126" s="735"/>
      <c r="AA126" s="255"/>
      <c r="AB126" s="256"/>
      <c r="AC126" s="256"/>
      <c r="AD126" s="256"/>
      <c r="AE126" s="256"/>
      <c r="AF126" s="256"/>
      <c r="AG126" s="256"/>
      <c r="AH126" s="256"/>
      <c r="AI126" s="256"/>
      <c r="AJ126" s="256"/>
      <c r="AK126" s="256"/>
      <c r="AL126" s="256"/>
      <c r="AM126" s="257">
        <v>1</v>
      </c>
      <c r="AN126" s="64"/>
      <c r="AO126" s="64"/>
      <c r="AP126" s="64"/>
      <c r="AQ126" s="64"/>
      <c r="AR126" s="64"/>
      <c r="AS126" s="64"/>
      <c r="AT126" s="64"/>
      <c r="AU126" s="64"/>
      <c r="AV126" s="64"/>
      <c r="AW126" s="34"/>
    </row>
    <row r="127" spans="3:53" x14ac:dyDescent="0.25">
      <c r="C127" s="772"/>
      <c r="D127" s="686"/>
      <c r="E127" s="683"/>
      <c r="F127" s="686"/>
      <c r="G127" s="686"/>
      <c r="H127" s="686"/>
      <c r="I127" s="780"/>
      <c r="J127" s="149"/>
      <c r="K127" s="20"/>
      <c r="L127" s="20"/>
      <c r="M127" s="26"/>
      <c r="N127" s="26"/>
      <c r="O127" s="147"/>
      <c r="P127" s="30"/>
      <c r="Q127" s="20"/>
      <c r="R127" s="20"/>
      <c r="S127" s="20"/>
      <c r="T127" s="20"/>
      <c r="U127" s="20"/>
      <c r="V127" s="20"/>
      <c r="W127" s="147"/>
      <c r="X127" s="147"/>
      <c r="Y127" s="782"/>
      <c r="Z127" s="782"/>
      <c r="AA127" s="239"/>
      <c r="AB127" s="239"/>
      <c r="AC127" s="239"/>
      <c r="AD127" s="239"/>
      <c r="AE127" s="239"/>
      <c r="AF127" s="239"/>
      <c r="AG127" s="239"/>
      <c r="AH127" s="239"/>
      <c r="AI127" s="239"/>
      <c r="AJ127" s="239"/>
      <c r="AK127" s="240"/>
      <c r="AL127" s="240"/>
      <c r="AM127" s="187"/>
      <c r="AN127" s="21"/>
      <c r="AO127" s="21"/>
      <c r="AP127" s="21"/>
      <c r="AQ127" s="21"/>
      <c r="AR127" s="21"/>
      <c r="AS127" s="21"/>
      <c r="AT127" s="21"/>
      <c r="AU127" s="21"/>
      <c r="AV127" s="21"/>
      <c r="AW127" s="21"/>
    </row>
    <row r="128" spans="3:53" ht="144" x14ac:dyDescent="0.25">
      <c r="C128" s="772"/>
      <c r="D128" s="686"/>
      <c r="E128" s="683"/>
      <c r="F128" s="687"/>
      <c r="G128" s="687"/>
      <c r="H128" s="687"/>
      <c r="I128" s="781"/>
      <c r="J128" s="151" t="s">
        <v>133</v>
      </c>
      <c r="K128" s="153">
        <v>0.5</v>
      </c>
      <c r="L128" s="153">
        <v>1</v>
      </c>
      <c r="M128" s="258" t="s">
        <v>82</v>
      </c>
      <c r="N128" s="152" t="s">
        <v>134</v>
      </c>
      <c r="O128" s="152" t="s">
        <v>124</v>
      </c>
      <c r="P128" s="152"/>
      <c r="Q128" s="153">
        <v>1</v>
      </c>
      <c r="R128" s="153">
        <v>1</v>
      </c>
      <c r="S128" s="153">
        <v>1</v>
      </c>
      <c r="T128" s="153">
        <v>1</v>
      </c>
      <c r="U128" s="153">
        <v>1</v>
      </c>
      <c r="V128" s="152" t="s">
        <v>218</v>
      </c>
      <c r="W128" s="152" t="s">
        <v>135</v>
      </c>
      <c r="X128" s="152" t="s">
        <v>132</v>
      </c>
      <c r="Y128" s="774" t="s">
        <v>124</v>
      </c>
      <c r="Z128" s="735"/>
      <c r="AA128" s="259"/>
      <c r="AB128" s="256"/>
      <c r="AC128" s="259"/>
      <c r="AD128" s="259"/>
      <c r="AE128" s="259"/>
      <c r="AF128" s="259"/>
      <c r="AG128" s="259"/>
      <c r="AH128" s="259"/>
      <c r="AI128" s="259"/>
      <c r="AJ128" s="259"/>
      <c r="AK128" s="259"/>
      <c r="AL128" s="259"/>
      <c r="AM128" s="257">
        <v>1</v>
      </c>
      <c r="AN128" s="64"/>
      <c r="AO128" s="64"/>
      <c r="AP128" s="64"/>
      <c r="AQ128" s="64"/>
      <c r="AR128" s="64"/>
      <c r="AS128" s="64"/>
      <c r="AT128" s="64"/>
      <c r="AU128" s="64"/>
      <c r="AV128" s="64"/>
      <c r="AW128" s="64"/>
    </row>
    <row r="129" spans="2:53" x14ac:dyDescent="0.25">
      <c r="C129" s="772"/>
      <c r="D129" s="686"/>
      <c r="E129" s="683"/>
      <c r="F129" s="148"/>
      <c r="G129" s="17"/>
      <c r="H129" s="159"/>
      <c r="I129" s="149"/>
      <c r="J129" s="66"/>
      <c r="K129" s="50"/>
      <c r="L129" s="50"/>
      <c r="M129" s="67"/>
      <c r="N129" s="156"/>
      <c r="O129" s="156"/>
      <c r="P129" s="156"/>
      <c r="Q129" s="50"/>
      <c r="R129" s="50"/>
      <c r="S129" s="50"/>
      <c r="T129" s="50"/>
      <c r="U129" s="50"/>
      <c r="V129" s="20"/>
      <c r="W129" s="147"/>
      <c r="X129" s="147"/>
      <c r="Y129" s="782"/>
      <c r="Z129" s="782"/>
      <c r="AA129" s="239"/>
      <c r="AB129" s="239"/>
      <c r="AC129" s="239"/>
      <c r="AD129" s="239"/>
      <c r="AE129" s="239"/>
      <c r="AF129" s="239"/>
      <c r="AG129" s="239"/>
      <c r="AH129" s="239"/>
      <c r="AI129" s="239"/>
      <c r="AJ129" s="239"/>
      <c r="AK129" s="240"/>
      <c r="AL129" s="240"/>
      <c r="AM129" s="241"/>
      <c r="AN129" s="60"/>
      <c r="AO129" s="60"/>
      <c r="AP129" s="60"/>
      <c r="AQ129" s="60"/>
      <c r="AR129" s="60"/>
      <c r="AS129" s="60"/>
      <c r="AT129" s="60"/>
      <c r="AU129" s="60"/>
      <c r="AV129" s="60"/>
      <c r="AW129" s="60"/>
    </row>
    <row r="130" spans="2:53" ht="144" x14ac:dyDescent="0.25">
      <c r="C130" s="772"/>
      <c r="D130" s="686"/>
      <c r="E130" s="683"/>
      <c r="F130" s="685" t="s">
        <v>136</v>
      </c>
      <c r="G130" s="17" t="s">
        <v>137</v>
      </c>
      <c r="H130" s="148" t="s">
        <v>138</v>
      </c>
      <c r="I130" s="160">
        <v>0.02</v>
      </c>
      <c r="J130" s="152" t="s">
        <v>139</v>
      </c>
      <c r="K130" s="153">
        <v>1</v>
      </c>
      <c r="L130" s="153" t="s">
        <v>140</v>
      </c>
      <c r="M130" s="152" t="s">
        <v>141</v>
      </c>
      <c r="N130" s="151" t="s">
        <v>142</v>
      </c>
      <c r="O130" s="151" t="s">
        <v>124</v>
      </c>
      <c r="P130" s="65">
        <v>0.76249999999999996</v>
      </c>
      <c r="Q130" s="65">
        <v>0.76249999999999996</v>
      </c>
      <c r="R130" s="65">
        <v>0.80649999999999999</v>
      </c>
      <c r="S130" s="65">
        <v>0.84750000000000003</v>
      </c>
      <c r="T130" s="65">
        <v>0.91</v>
      </c>
      <c r="U130" s="153">
        <v>1</v>
      </c>
      <c r="V130" s="152" t="s">
        <v>219</v>
      </c>
      <c r="W130" s="152" t="s">
        <v>143</v>
      </c>
      <c r="X130" s="152" t="s">
        <v>144</v>
      </c>
      <c r="Y130" s="774" t="s">
        <v>124</v>
      </c>
      <c r="Z130" s="735"/>
      <c r="AA130" s="259"/>
      <c r="AB130" s="260" t="s">
        <v>46</v>
      </c>
      <c r="AC130" s="259"/>
      <c r="AD130" s="259"/>
      <c r="AE130" s="259"/>
      <c r="AF130" s="259"/>
      <c r="AG130" s="259"/>
      <c r="AH130" s="259"/>
      <c r="AI130" s="259"/>
      <c r="AJ130" s="259"/>
      <c r="AK130" s="261"/>
      <c r="AL130" s="261"/>
      <c r="AM130" s="257">
        <v>0.84650000000000003</v>
      </c>
      <c r="AN130" s="64"/>
      <c r="AO130" s="64"/>
      <c r="AP130" s="64"/>
      <c r="AQ130" s="64"/>
      <c r="AR130" s="64"/>
      <c r="AS130" s="64"/>
      <c r="AT130" s="64"/>
      <c r="AU130" s="64"/>
      <c r="AV130" s="64"/>
      <c r="AW130" s="64"/>
    </row>
    <row r="131" spans="2:53" s="44" customFormat="1" x14ac:dyDescent="0.25">
      <c r="B131" s="1"/>
      <c r="C131" s="772"/>
      <c r="D131" s="686"/>
      <c r="E131" s="683"/>
      <c r="F131" s="686"/>
      <c r="G131" s="17"/>
      <c r="H131" s="148"/>
      <c r="I131" s="149" t="s">
        <v>46</v>
      </c>
      <c r="J131" s="53"/>
      <c r="K131" s="50"/>
      <c r="L131" s="50"/>
      <c r="M131" s="156"/>
      <c r="N131" s="55"/>
      <c r="O131" s="55"/>
      <c r="P131" s="55"/>
      <c r="Q131" s="52"/>
      <c r="R131" s="52"/>
      <c r="S131" s="52"/>
      <c r="T131" s="52"/>
      <c r="U131" s="50"/>
      <c r="V131" s="20"/>
      <c r="W131" s="147"/>
      <c r="X131" s="147"/>
      <c r="Y131" s="782"/>
      <c r="Z131" s="782"/>
      <c r="AA131" s="239"/>
      <c r="AB131" s="239"/>
      <c r="AC131" s="239"/>
      <c r="AD131" s="239"/>
      <c r="AE131" s="239"/>
      <c r="AF131" s="239"/>
      <c r="AG131" s="239"/>
      <c r="AH131" s="239"/>
      <c r="AI131" s="239"/>
      <c r="AJ131" s="239"/>
      <c r="AK131" s="240"/>
      <c r="AL131" s="240"/>
      <c r="AM131" s="241"/>
      <c r="AN131" s="60"/>
      <c r="AO131" s="60"/>
      <c r="AP131" s="60"/>
      <c r="AQ131" s="60"/>
      <c r="AR131" s="60"/>
      <c r="AS131" s="60"/>
      <c r="AT131" s="60"/>
      <c r="AU131" s="60"/>
      <c r="AV131" s="60"/>
      <c r="AW131" s="60"/>
      <c r="AX131" s="1"/>
      <c r="AY131" s="1"/>
      <c r="AZ131" s="1"/>
      <c r="BA131" s="1"/>
    </row>
    <row r="132" spans="2:53" s="44" customFormat="1" ht="156" x14ac:dyDescent="0.25">
      <c r="B132" s="1"/>
      <c r="C132" s="772"/>
      <c r="D132" s="686"/>
      <c r="E132" s="683"/>
      <c r="F132" s="686"/>
      <c r="G132" s="6" t="s">
        <v>145</v>
      </c>
      <c r="H132" s="171" t="s">
        <v>146</v>
      </c>
      <c r="I132" s="160">
        <v>0.02</v>
      </c>
      <c r="J132" s="68" t="s">
        <v>216</v>
      </c>
      <c r="K132" s="153">
        <v>1</v>
      </c>
      <c r="L132" s="69" t="s">
        <v>147</v>
      </c>
      <c r="M132" s="37" t="s">
        <v>141</v>
      </c>
      <c r="N132" s="70" t="s">
        <v>148</v>
      </c>
      <c r="O132" s="70" t="s">
        <v>124</v>
      </c>
      <c r="P132" s="167">
        <v>3</v>
      </c>
      <c r="Q132" s="69">
        <v>1</v>
      </c>
      <c r="R132" s="69">
        <v>1</v>
      </c>
      <c r="S132" s="69">
        <v>1</v>
      </c>
      <c r="T132" s="69">
        <v>1</v>
      </c>
      <c r="U132" s="153">
        <v>1</v>
      </c>
      <c r="V132" s="152" t="s">
        <v>220</v>
      </c>
      <c r="W132" s="152" t="s">
        <v>149</v>
      </c>
      <c r="X132" s="152" t="s">
        <v>150</v>
      </c>
      <c r="Y132" s="774" t="s">
        <v>124</v>
      </c>
      <c r="Z132" s="735"/>
      <c r="AA132" s="259"/>
      <c r="AB132" s="259"/>
      <c r="AC132" s="262" t="s">
        <v>46</v>
      </c>
      <c r="AD132" s="259"/>
      <c r="AE132" s="259"/>
      <c r="AF132" s="259"/>
      <c r="AG132" s="259"/>
      <c r="AH132" s="259"/>
      <c r="AI132" s="259"/>
      <c r="AJ132" s="259"/>
      <c r="AK132" s="261"/>
      <c r="AL132" s="261"/>
      <c r="AM132" s="257">
        <v>1</v>
      </c>
      <c r="AN132" s="64"/>
      <c r="AO132" s="64"/>
      <c r="AP132" s="64"/>
      <c r="AQ132" s="64"/>
      <c r="AR132" s="64"/>
      <c r="AS132" s="64"/>
      <c r="AT132" s="64"/>
      <c r="AU132" s="64"/>
      <c r="AV132" s="64"/>
      <c r="AW132" s="64"/>
      <c r="AX132" s="1"/>
      <c r="AY132" s="1"/>
      <c r="AZ132" s="1"/>
      <c r="BA132" s="1"/>
    </row>
    <row r="133" spans="2:53" s="44" customFormat="1" x14ac:dyDescent="0.25">
      <c r="B133" s="1"/>
      <c r="C133" s="772"/>
      <c r="D133" s="686"/>
      <c r="E133" s="683"/>
      <c r="F133" s="686"/>
      <c r="G133" s="6"/>
      <c r="H133" s="57"/>
      <c r="I133" s="149"/>
      <c r="J133" s="54"/>
      <c r="K133" s="156"/>
      <c r="L133" s="156"/>
      <c r="M133" s="156"/>
      <c r="N133" s="156"/>
      <c r="O133" s="156"/>
      <c r="P133" s="156"/>
      <c r="Q133" s="156"/>
      <c r="R133" s="156"/>
      <c r="S133" s="156"/>
      <c r="T133" s="156"/>
      <c r="U133" s="50"/>
      <c r="V133" s="20"/>
      <c r="W133" s="147"/>
      <c r="X133" s="147"/>
      <c r="Y133" s="782"/>
      <c r="Z133" s="782"/>
      <c r="AA133" s="239"/>
      <c r="AB133" s="239"/>
      <c r="AC133" s="239"/>
      <c r="AD133" s="239"/>
      <c r="AE133" s="239"/>
      <c r="AF133" s="239"/>
      <c r="AG133" s="239"/>
      <c r="AH133" s="239"/>
      <c r="AI133" s="239"/>
      <c r="AJ133" s="239"/>
      <c r="AK133" s="240"/>
      <c r="AL133" s="240"/>
      <c r="AM133" s="241"/>
      <c r="AN133" s="60"/>
      <c r="AO133" s="60"/>
      <c r="AP133" s="60"/>
      <c r="AQ133" s="60"/>
      <c r="AR133" s="60"/>
      <c r="AS133" s="60"/>
      <c r="AT133" s="60"/>
      <c r="AU133" s="60"/>
      <c r="AV133" s="60"/>
      <c r="AW133" s="60"/>
      <c r="AX133" s="1"/>
      <c r="AY133" s="1"/>
      <c r="AZ133" s="1"/>
      <c r="BA133" s="1"/>
    </row>
    <row r="134" spans="2:53" s="44" customFormat="1" ht="96" x14ac:dyDescent="0.25">
      <c r="B134" s="1"/>
      <c r="C134" s="772"/>
      <c r="D134" s="686"/>
      <c r="E134" s="683"/>
      <c r="F134" s="687"/>
      <c r="G134" s="6" t="s">
        <v>151</v>
      </c>
      <c r="H134" s="148" t="s">
        <v>152</v>
      </c>
      <c r="I134" s="160">
        <v>0.02</v>
      </c>
      <c r="J134" s="68" t="s">
        <v>153</v>
      </c>
      <c r="K134" s="153">
        <v>1</v>
      </c>
      <c r="L134" s="263" t="s">
        <v>154</v>
      </c>
      <c r="M134" s="152" t="s">
        <v>141</v>
      </c>
      <c r="N134" s="151" t="s">
        <v>148</v>
      </c>
      <c r="O134" s="151" t="s">
        <v>124</v>
      </c>
      <c r="P134" s="167">
        <v>127</v>
      </c>
      <c r="Q134" s="153">
        <v>0.25</v>
      </c>
      <c r="R134" s="153">
        <v>0.5</v>
      </c>
      <c r="S134" s="153">
        <v>0.75</v>
      </c>
      <c r="T134" s="153">
        <v>1</v>
      </c>
      <c r="U134" s="153">
        <v>1</v>
      </c>
      <c r="V134" s="152" t="s">
        <v>221</v>
      </c>
      <c r="W134" s="152" t="s">
        <v>155</v>
      </c>
      <c r="X134" s="152" t="s">
        <v>156</v>
      </c>
      <c r="Y134" s="774" t="s">
        <v>124</v>
      </c>
      <c r="Z134" s="735"/>
      <c r="AA134" s="259"/>
      <c r="AB134" s="259"/>
      <c r="AC134" s="262" t="s">
        <v>46</v>
      </c>
      <c r="AD134" s="259"/>
      <c r="AE134" s="259"/>
      <c r="AF134" s="259"/>
      <c r="AG134" s="259"/>
      <c r="AH134" s="259"/>
      <c r="AI134" s="264"/>
      <c r="AJ134" s="259"/>
      <c r="AK134" s="261"/>
      <c r="AL134" s="261"/>
      <c r="AM134" s="257">
        <v>0.75</v>
      </c>
      <c r="AN134" s="64"/>
      <c r="AO134" s="64"/>
      <c r="AP134" s="64"/>
      <c r="AQ134" s="64"/>
      <c r="AR134" s="64"/>
      <c r="AS134" s="64"/>
      <c r="AT134" s="64"/>
      <c r="AU134" s="64"/>
      <c r="AV134" s="64"/>
      <c r="AW134" s="64"/>
      <c r="AX134" s="1"/>
      <c r="AY134" s="1"/>
      <c r="AZ134" s="1"/>
      <c r="BA134" s="1"/>
    </row>
    <row r="135" spans="2:53" s="44" customFormat="1" x14ac:dyDescent="0.25">
      <c r="B135" s="1"/>
      <c r="C135" s="772"/>
      <c r="D135" s="686"/>
      <c r="E135" s="683"/>
      <c r="F135" s="148"/>
      <c r="G135" s="6"/>
      <c r="H135" s="148"/>
      <c r="I135" s="149"/>
      <c r="J135" s="54"/>
      <c r="K135" s="265"/>
      <c r="L135" s="71"/>
      <c r="M135" s="156"/>
      <c r="N135" s="55"/>
      <c r="O135" s="55"/>
      <c r="P135" s="55"/>
      <c r="Q135" s="50"/>
      <c r="R135" s="50"/>
      <c r="S135" s="50"/>
      <c r="T135" s="50"/>
      <c r="U135" s="50"/>
      <c r="V135" s="20"/>
      <c r="W135" s="147"/>
      <c r="X135" s="147"/>
      <c r="Y135" s="782"/>
      <c r="Z135" s="782"/>
      <c r="AA135" s="239"/>
      <c r="AB135" s="239"/>
      <c r="AC135" s="239"/>
      <c r="AD135" s="239"/>
      <c r="AE135" s="239"/>
      <c r="AF135" s="239"/>
      <c r="AG135" s="239"/>
      <c r="AH135" s="239"/>
      <c r="AI135" s="239"/>
      <c r="AJ135" s="239"/>
      <c r="AK135" s="240"/>
      <c r="AL135" s="240"/>
      <c r="AM135" s="241"/>
      <c r="AN135" s="60"/>
      <c r="AO135" s="60"/>
      <c r="AP135" s="60"/>
      <c r="AQ135" s="60"/>
      <c r="AR135" s="60"/>
      <c r="AS135" s="60"/>
      <c r="AT135" s="60"/>
      <c r="AU135" s="60"/>
      <c r="AV135" s="60"/>
      <c r="AW135" s="60"/>
      <c r="AX135" s="1"/>
      <c r="AY135" s="1"/>
      <c r="AZ135" s="1"/>
      <c r="BA135" s="1"/>
    </row>
    <row r="136" spans="2:53" s="44" customFormat="1" ht="216" x14ac:dyDescent="0.25">
      <c r="B136" s="124"/>
      <c r="C136" s="772"/>
      <c r="D136" s="686"/>
      <c r="E136" s="683"/>
      <c r="F136" s="171" t="s">
        <v>157</v>
      </c>
      <c r="G136" s="36" t="s">
        <v>158</v>
      </c>
      <c r="H136" s="171" t="s">
        <v>159</v>
      </c>
      <c r="I136" s="111">
        <v>0.03</v>
      </c>
      <c r="J136" s="169" t="s">
        <v>160</v>
      </c>
      <c r="K136" s="170">
        <v>1</v>
      </c>
      <c r="L136" s="170">
        <v>1</v>
      </c>
      <c r="M136" s="169" t="s">
        <v>141</v>
      </c>
      <c r="N136" s="266" t="s">
        <v>66</v>
      </c>
      <c r="O136" s="266" t="s">
        <v>124</v>
      </c>
      <c r="P136" s="266"/>
      <c r="Q136" s="170">
        <v>0.3</v>
      </c>
      <c r="R136" s="170">
        <v>0.6</v>
      </c>
      <c r="S136" s="170">
        <v>0.8</v>
      </c>
      <c r="T136" s="170">
        <v>1</v>
      </c>
      <c r="U136" s="170">
        <v>1</v>
      </c>
      <c r="V136" s="169" t="s">
        <v>222</v>
      </c>
      <c r="W136" s="169" t="s">
        <v>161</v>
      </c>
      <c r="X136" s="169" t="s">
        <v>162</v>
      </c>
      <c r="Y136" s="783" t="s">
        <v>124</v>
      </c>
      <c r="Z136" s="784"/>
      <c r="AA136" s="264"/>
      <c r="AB136" s="264"/>
      <c r="AC136" s="267" t="s">
        <v>46</v>
      </c>
      <c r="AD136" s="264"/>
      <c r="AE136" s="264"/>
      <c r="AF136" s="264"/>
      <c r="AG136" s="264"/>
      <c r="AH136" s="264"/>
      <c r="AI136" s="264"/>
      <c r="AJ136" s="264"/>
      <c r="AK136" s="268"/>
      <c r="AL136" s="268"/>
      <c r="AM136" s="269">
        <v>0.8</v>
      </c>
      <c r="AN136" s="270"/>
      <c r="AO136" s="270"/>
      <c r="AP136" s="270"/>
      <c r="AQ136" s="270"/>
      <c r="AR136" s="270"/>
      <c r="AS136" s="270"/>
      <c r="AT136" s="270"/>
      <c r="AU136" s="270"/>
      <c r="AV136" s="270"/>
      <c r="AW136" s="270"/>
      <c r="AX136" s="124"/>
      <c r="AY136" s="124"/>
      <c r="AZ136" s="124"/>
      <c r="BA136" s="124"/>
    </row>
    <row r="137" spans="2:53" s="44" customFormat="1" x14ac:dyDescent="0.25">
      <c r="B137" s="1"/>
      <c r="C137" s="772"/>
      <c r="D137" s="686"/>
      <c r="E137" s="683"/>
      <c r="F137" s="148"/>
      <c r="G137" s="17"/>
      <c r="H137" s="148"/>
      <c r="I137" s="149"/>
      <c r="J137" s="53"/>
      <c r="K137" s="50"/>
      <c r="L137" s="50"/>
      <c r="M137" s="156"/>
      <c r="N137" s="55"/>
      <c r="O137" s="55"/>
      <c r="P137" s="55"/>
      <c r="Q137" s="50"/>
      <c r="R137" s="50"/>
      <c r="S137" s="50"/>
      <c r="T137" s="50"/>
      <c r="U137" s="50"/>
      <c r="V137" s="20"/>
      <c r="W137" s="147"/>
      <c r="X137" s="147"/>
      <c r="Y137" s="782"/>
      <c r="Z137" s="782"/>
      <c r="AA137" s="239"/>
      <c r="AB137" s="239"/>
      <c r="AC137" s="239"/>
      <c r="AD137" s="239"/>
      <c r="AE137" s="239"/>
      <c r="AF137" s="239"/>
      <c r="AG137" s="239"/>
      <c r="AH137" s="239"/>
      <c r="AI137" s="239"/>
      <c r="AJ137" s="239"/>
      <c r="AK137" s="240"/>
      <c r="AL137" s="240"/>
      <c r="AM137" s="241"/>
      <c r="AN137" s="60"/>
      <c r="AO137" s="60"/>
      <c r="AP137" s="60"/>
      <c r="AQ137" s="60"/>
      <c r="AR137" s="60"/>
      <c r="AS137" s="60"/>
      <c r="AT137" s="60"/>
      <c r="AU137" s="60"/>
      <c r="AV137" s="60"/>
      <c r="AW137" s="60"/>
      <c r="AX137" s="1"/>
      <c r="AY137" s="1"/>
      <c r="AZ137" s="1"/>
      <c r="BA137" s="1"/>
    </row>
    <row r="138" spans="2:53" s="44" customFormat="1" ht="348" x14ac:dyDescent="0.25">
      <c r="B138" s="1"/>
      <c r="C138" s="772"/>
      <c r="D138" s="686"/>
      <c r="E138" s="683"/>
      <c r="F138" s="148" t="s">
        <v>163</v>
      </c>
      <c r="G138" s="17" t="s">
        <v>164</v>
      </c>
      <c r="H138" s="148" t="s">
        <v>165</v>
      </c>
      <c r="I138" s="160">
        <v>7.0000000000000007E-2</v>
      </c>
      <c r="J138" s="152" t="s">
        <v>166</v>
      </c>
      <c r="K138" s="153">
        <v>1</v>
      </c>
      <c r="L138" s="11" t="s">
        <v>167</v>
      </c>
      <c r="M138" s="152" t="s">
        <v>141</v>
      </c>
      <c r="N138" s="151" t="s">
        <v>168</v>
      </c>
      <c r="O138" s="151" t="s">
        <v>124</v>
      </c>
      <c r="P138" s="151"/>
      <c r="Q138" s="153">
        <v>0.5</v>
      </c>
      <c r="R138" s="153">
        <v>0.6</v>
      </c>
      <c r="S138" s="153">
        <v>0.8</v>
      </c>
      <c r="T138" s="153">
        <v>1</v>
      </c>
      <c r="U138" s="153">
        <v>1</v>
      </c>
      <c r="V138" s="152" t="s">
        <v>223</v>
      </c>
      <c r="W138" s="152" t="s">
        <v>169</v>
      </c>
      <c r="X138" s="152" t="s">
        <v>170</v>
      </c>
      <c r="Y138" s="774" t="s">
        <v>124</v>
      </c>
      <c r="Z138" s="735"/>
      <c r="AA138" s="259"/>
      <c r="AB138" s="259"/>
      <c r="AC138" s="260" t="s">
        <v>46</v>
      </c>
      <c r="AD138" s="259"/>
      <c r="AE138" s="259"/>
      <c r="AF138" s="259"/>
      <c r="AG138" s="259"/>
      <c r="AH138" s="255"/>
      <c r="AI138" s="259"/>
      <c r="AJ138" s="255"/>
      <c r="AK138" s="255"/>
      <c r="AL138" s="261"/>
      <c r="AM138" s="257">
        <v>0.8</v>
      </c>
      <c r="AN138" s="226" t="e">
        <f>+AC138/AM138</f>
        <v>#VALUE!</v>
      </c>
      <c r="AO138" s="64"/>
      <c r="AP138" s="64"/>
      <c r="AQ138" s="64"/>
      <c r="AR138" s="64"/>
      <c r="AS138" s="64"/>
      <c r="AT138" s="64"/>
      <c r="AU138" s="64"/>
      <c r="AV138" s="64"/>
      <c r="AW138" s="64"/>
      <c r="AX138" s="1"/>
      <c r="AY138" s="1"/>
      <c r="AZ138" s="1"/>
      <c r="BA138" s="1"/>
    </row>
    <row r="139" spans="2:53" s="44" customFormat="1" x14ac:dyDescent="0.25">
      <c r="B139" s="1"/>
      <c r="C139" s="772"/>
      <c r="D139" s="686"/>
      <c r="E139" s="683"/>
      <c r="F139" s="148"/>
      <c r="G139" s="17"/>
      <c r="H139" s="148"/>
      <c r="I139" s="149"/>
      <c r="J139" s="53"/>
      <c r="K139" s="50"/>
      <c r="L139" s="61"/>
      <c r="M139" s="156"/>
      <c r="N139" s="55"/>
      <c r="O139" s="55"/>
      <c r="P139" s="55"/>
      <c r="Q139" s="156"/>
      <c r="R139" s="156"/>
      <c r="S139" s="156"/>
      <c r="T139" s="156"/>
      <c r="U139" s="50"/>
      <c r="V139" s="20"/>
      <c r="W139" s="147"/>
      <c r="X139" s="147"/>
      <c r="Y139" s="782"/>
      <c r="Z139" s="782"/>
      <c r="AA139" s="239"/>
      <c r="AB139" s="239"/>
      <c r="AC139" s="239"/>
      <c r="AD139" s="239"/>
      <c r="AE139" s="239"/>
      <c r="AF139" s="239"/>
      <c r="AG139" s="239"/>
      <c r="AH139" s="239"/>
      <c r="AI139" s="239"/>
      <c r="AJ139" s="239"/>
      <c r="AK139" s="240"/>
      <c r="AL139" s="240"/>
      <c r="AM139" s="241"/>
      <c r="AN139" s="60"/>
      <c r="AO139" s="60"/>
      <c r="AP139" s="60"/>
      <c r="AQ139" s="60"/>
      <c r="AR139" s="60"/>
      <c r="AS139" s="60"/>
      <c r="AT139" s="60"/>
      <c r="AU139" s="60"/>
      <c r="AV139" s="60"/>
      <c r="AW139" s="60"/>
      <c r="AX139" s="1"/>
      <c r="AY139" s="1"/>
      <c r="AZ139" s="1"/>
      <c r="BA139" s="1"/>
    </row>
    <row r="140" spans="2:53" s="44" customFormat="1" ht="180" x14ac:dyDescent="0.25">
      <c r="B140" s="1"/>
      <c r="C140" s="772"/>
      <c r="D140" s="686"/>
      <c r="E140" s="683"/>
      <c r="F140" s="148" t="s">
        <v>171</v>
      </c>
      <c r="G140" s="17" t="s">
        <v>172</v>
      </c>
      <c r="H140" s="148" t="s">
        <v>173</v>
      </c>
      <c r="I140" s="160">
        <v>7.0000000000000007E-2</v>
      </c>
      <c r="J140" s="148" t="s">
        <v>174</v>
      </c>
      <c r="K140" s="157">
        <v>1</v>
      </c>
      <c r="L140" s="99" t="s">
        <v>175</v>
      </c>
      <c r="M140" s="145" t="s">
        <v>176</v>
      </c>
      <c r="N140" s="145" t="s">
        <v>177</v>
      </c>
      <c r="O140" s="145" t="s">
        <v>124</v>
      </c>
      <c r="P140" s="145"/>
      <c r="Q140" s="157">
        <v>0.9</v>
      </c>
      <c r="R140" s="157">
        <v>0.95</v>
      </c>
      <c r="S140" s="157">
        <v>0.95</v>
      </c>
      <c r="T140" s="157">
        <v>0.95</v>
      </c>
      <c r="U140" s="157">
        <v>1</v>
      </c>
      <c r="V140" s="148" t="s">
        <v>224</v>
      </c>
      <c r="W140" s="148" t="s">
        <v>178</v>
      </c>
      <c r="X140" s="148" t="s">
        <v>179</v>
      </c>
      <c r="Y140" s="710" t="s">
        <v>124</v>
      </c>
      <c r="Z140" s="710"/>
      <c r="AA140" s="100"/>
      <c r="AB140" s="100"/>
      <c r="AC140" s="100"/>
      <c r="AD140" s="100"/>
      <c r="AE140" s="100"/>
      <c r="AF140" s="100"/>
      <c r="AG140" s="100"/>
      <c r="AH140" s="101" t="s">
        <v>46</v>
      </c>
      <c r="AI140" s="100"/>
      <c r="AJ140" s="102"/>
      <c r="AK140" s="100"/>
      <c r="AL140" s="102"/>
      <c r="AM140" s="103">
        <v>0.95</v>
      </c>
      <c r="AN140" s="64"/>
      <c r="AO140" s="64"/>
      <c r="AP140" s="64"/>
      <c r="AQ140" s="64"/>
      <c r="AR140" s="64"/>
      <c r="AS140" s="64"/>
      <c r="AT140" s="64"/>
      <c r="AU140" s="64"/>
      <c r="AV140" s="64"/>
      <c r="AW140" s="64"/>
      <c r="AX140" s="1"/>
      <c r="AY140" s="1"/>
      <c r="AZ140" s="1"/>
      <c r="BA140" s="1"/>
    </row>
    <row r="141" spans="2:53" s="44" customFormat="1" x14ac:dyDescent="0.25">
      <c r="B141" s="1"/>
      <c r="C141" s="772"/>
      <c r="D141" s="686"/>
      <c r="E141" s="683"/>
      <c r="F141" s="148"/>
      <c r="G141" s="17"/>
      <c r="H141" s="148"/>
      <c r="I141" s="149"/>
      <c r="J141" s="53"/>
      <c r="K141" s="50"/>
      <c r="L141" s="63"/>
      <c r="M141" s="55"/>
      <c r="N141" s="55"/>
      <c r="O141" s="55"/>
      <c r="P141" s="55"/>
      <c r="Q141" s="50"/>
      <c r="R141" s="50"/>
      <c r="S141" s="50"/>
      <c r="T141" s="50"/>
      <c r="U141" s="50"/>
      <c r="V141" s="20"/>
      <c r="W141" s="147"/>
      <c r="X141" s="147"/>
      <c r="Y141" s="782"/>
      <c r="Z141" s="782"/>
      <c r="AA141" s="239"/>
      <c r="AB141" s="239"/>
      <c r="AC141" s="239"/>
      <c r="AD141" s="239"/>
      <c r="AE141" s="239"/>
      <c r="AF141" s="239"/>
      <c r="AG141" s="239"/>
      <c r="AH141" s="239"/>
      <c r="AI141" s="239"/>
      <c r="AJ141" s="239"/>
      <c r="AK141" s="240"/>
      <c r="AL141" s="240"/>
      <c r="AM141" s="241"/>
      <c r="AN141" s="60"/>
      <c r="AO141" s="60"/>
      <c r="AP141" s="60"/>
      <c r="AQ141" s="60"/>
      <c r="AR141" s="60"/>
      <c r="AS141" s="60"/>
      <c r="AT141" s="60"/>
      <c r="AU141" s="60"/>
      <c r="AV141" s="60"/>
      <c r="AW141" s="60"/>
      <c r="AX141" s="1"/>
      <c r="AY141" s="1"/>
      <c r="AZ141" s="1"/>
      <c r="BA141" s="1"/>
    </row>
    <row r="142" spans="2:53" s="44" customFormat="1" ht="132" x14ac:dyDescent="0.25">
      <c r="B142" s="98"/>
      <c r="C142" s="773"/>
      <c r="D142" s="687"/>
      <c r="E142" s="684"/>
      <c r="F142" s="57" t="s">
        <v>180</v>
      </c>
      <c r="G142" s="271" t="s">
        <v>181</v>
      </c>
      <c r="H142" s="272" t="s">
        <v>182</v>
      </c>
      <c r="I142" s="273">
        <v>0.02</v>
      </c>
      <c r="J142" s="701" t="s">
        <v>183</v>
      </c>
      <c r="K142" s="699">
        <v>1</v>
      </c>
      <c r="L142" s="699">
        <v>0.95</v>
      </c>
      <c r="M142" s="785" t="s">
        <v>180</v>
      </c>
      <c r="N142" s="692" t="s">
        <v>184</v>
      </c>
      <c r="O142" s="692" t="s">
        <v>124</v>
      </c>
      <c r="P142" s="692"/>
      <c r="Q142" s="699">
        <v>0.95</v>
      </c>
      <c r="R142" s="699">
        <v>0.95</v>
      </c>
      <c r="S142" s="699">
        <v>0.85</v>
      </c>
      <c r="T142" s="699">
        <v>0.95</v>
      </c>
      <c r="U142" s="699">
        <v>1</v>
      </c>
      <c r="V142" s="692" t="s">
        <v>225</v>
      </c>
      <c r="W142" s="692" t="s">
        <v>185</v>
      </c>
      <c r="X142" s="692" t="s">
        <v>179</v>
      </c>
      <c r="Y142" s="786" t="s">
        <v>41</v>
      </c>
      <c r="Z142" s="786"/>
      <c r="AA142" s="120">
        <v>0</v>
      </c>
      <c r="AB142" s="121">
        <v>0.02</v>
      </c>
      <c r="AC142" s="121">
        <v>0.06</v>
      </c>
      <c r="AD142" s="121">
        <v>0.12</v>
      </c>
      <c r="AE142" s="121">
        <v>0.19</v>
      </c>
      <c r="AF142" s="121">
        <v>0.26</v>
      </c>
      <c r="AG142" s="121">
        <v>0.34</v>
      </c>
      <c r="AH142" s="121">
        <v>0.42</v>
      </c>
      <c r="AI142" s="121">
        <v>0.47</v>
      </c>
      <c r="AJ142" s="121">
        <v>0.57999999999999996</v>
      </c>
      <c r="AK142" s="121">
        <v>0.67</v>
      </c>
      <c r="AL142" s="122">
        <v>0.85</v>
      </c>
      <c r="AM142" s="123">
        <v>0.85</v>
      </c>
      <c r="AN142" s="109">
        <f t="shared" ref="AN142:AW142" si="61">+AC142</f>
        <v>0.06</v>
      </c>
      <c r="AO142" s="109">
        <f t="shared" si="61"/>
        <v>0.12</v>
      </c>
      <c r="AP142" s="109">
        <f t="shared" si="61"/>
        <v>0.19</v>
      </c>
      <c r="AQ142" s="109">
        <f t="shared" si="61"/>
        <v>0.26</v>
      </c>
      <c r="AR142" s="109">
        <f t="shared" si="61"/>
        <v>0.34</v>
      </c>
      <c r="AS142" s="109">
        <f t="shared" si="61"/>
        <v>0.42</v>
      </c>
      <c r="AT142" s="109">
        <f t="shared" si="61"/>
        <v>0.47</v>
      </c>
      <c r="AU142" s="109">
        <f t="shared" si="61"/>
        <v>0.57999999999999996</v>
      </c>
      <c r="AV142" s="109">
        <f t="shared" si="61"/>
        <v>0.67</v>
      </c>
      <c r="AW142" s="109">
        <f t="shared" si="61"/>
        <v>0.85</v>
      </c>
      <c r="AX142" s="98"/>
      <c r="AY142" s="98"/>
      <c r="AZ142" s="98"/>
      <c r="BA142" s="98"/>
    </row>
    <row r="143" spans="2:53" s="44" customFormat="1" x14ac:dyDescent="0.25">
      <c r="B143" s="1"/>
      <c r="C143" s="1"/>
      <c r="D143" s="2"/>
      <c r="E143" s="1"/>
      <c r="F143" s="3"/>
      <c r="G143" s="2"/>
      <c r="H143" s="2"/>
      <c r="I143" s="48" t="s">
        <v>46</v>
      </c>
      <c r="J143" s="702"/>
      <c r="K143" s="699"/>
      <c r="L143" s="699"/>
      <c r="M143" s="785"/>
      <c r="N143" s="692"/>
      <c r="O143" s="692"/>
      <c r="P143" s="692"/>
      <c r="Q143" s="699"/>
      <c r="R143" s="699"/>
      <c r="S143" s="699"/>
      <c r="T143" s="699"/>
      <c r="U143" s="699"/>
      <c r="V143" s="692"/>
      <c r="W143" s="692"/>
      <c r="X143" s="692"/>
      <c r="Y143" s="786" t="s">
        <v>42</v>
      </c>
      <c r="Z143" s="786"/>
      <c r="AA143" s="125"/>
      <c r="AB143" s="126"/>
      <c r="AC143" s="274"/>
      <c r="AD143" s="125"/>
      <c r="AE143" s="125"/>
      <c r="AF143" s="125"/>
      <c r="AG143" s="125"/>
      <c r="AH143" s="125"/>
      <c r="AI143" s="125"/>
      <c r="AJ143" s="125"/>
      <c r="AK143" s="125"/>
      <c r="AL143" s="118"/>
      <c r="AM143" s="119"/>
      <c r="AN143" s="109">
        <f>+AC143</f>
        <v>0</v>
      </c>
      <c r="AO143" s="109">
        <f>IF(AO$8&lt;=$AJ$8,SUM($Z143:AD143),"")</f>
        <v>0</v>
      </c>
      <c r="AP143" s="109">
        <f>IF(AP$8&lt;=$AJ$8,SUM($Z143:AE143),"")</f>
        <v>0</v>
      </c>
      <c r="AQ143" s="109">
        <f>IF(AQ$8&lt;=$AJ$8,SUM($Z143:AF143),"")</f>
        <v>0</v>
      </c>
      <c r="AR143" s="109">
        <f>IF(AR$8&lt;=$AJ$8,SUM($Z143:AG143),"")</f>
        <v>0</v>
      </c>
      <c r="AS143" s="109">
        <f>IF(AS$8&lt;=$AJ$8,SUM($Z143:AH143),"")</f>
        <v>0</v>
      </c>
      <c r="AT143" s="109">
        <f>IF(AT$8&lt;=$AJ$8,SUM($Z143:AI143),"")</f>
        <v>0</v>
      </c>
      <c r="AU143" s="109">
        <f>IF(AU$8&lt;=$AJ$8,SUM($Z143:AJ143),"")</f>
        <v>0</v>
      </c>
      <c r="AV143" s="109">
        <f>IF(AV$8&lt;=$AJ$8,SUM($Z143:AK143),"")</f>
        <v>0</v>
      </c>
      <c r="AW143" s="109">
        <f>IF(AW$8&lt;=$AJ$8,SUM($Z143:AL143),"")</f>
        <v>0</v>
      </c>
      <c r="AX143" s="1"/>
      <c r="AY143" s="1"/>
      <c r="AZ143" s="1"/>
      <c r="BA143" s="1"/>
    </row>
    <row r="144" spans="2:53" s="44" customFormat="1" x14ac:dyDescent="0.25">
      <c r="B144" s="1"/>
      <c r="C144" s="1"/>
      <c r="D144" s="2"/>
      <c r="E144" s="1"/>
      <c r="F144" s="3"/>
      <c r="G144" s="2"/>
      <c r="H144" s="2"/>
      <c r="I144" s="2"/>
      <c r="J144" s="703"/>
      <c r="K144" s="699"/>
      <c r="L144" s="699"/>
      <c r="M144" s="785"/>
      <c r="N144" s="692"/>
      <c r="O144" s="692"/>
      <c r="P144" s="692"/>
      <c r="Q144" s="699"/>
      <c r="R144" s="699"/>
      <c r="S144" s="699"/>
      <c r="T144" s="699"/>
      <c r="U144" s="699"/>
      <c r="V144" s="692"/>
      <c r="W144" s="692"/>
      <c r="X144" s="692"/>
      <c r="Y144" s="786" t="s">
        <v>43</v>
      </c>
      <c r="Z144" s="786"/>
      <c r="AA144" s="105"/>
      <c r="AB144" s="105"/>
      <c r="AC144" s="105"/>
      <c r="AD144" s="105"/>
      <c r="AE144" s="105"/>
      <c r="AF144" s="105"/>
      <c r="AG144" s="105"/>
      <c r="AH144" s="105"/>
      <c r="AI144" s="105"/>
      <c r="AJ144" s="105"/>
      <c r="AK144" s="105"/>
      <c r="AL144" s="105"/>
      <c r="AM144" s="105"/>
      <c r="AN144" s="109">
        <f>IF(AN$8&lt;=$AJ$8,IF(OR(AN142="",AN143=""),"",AN143/AN142),"")</f>
        <v>0</v>
      </c>
      <c r="AO144" s="109">
        <f t="shared" ref="AO144:AW144" si="62">IF(AO$8&lt;=$AJ$8,IF(OR(AO142="",AO143=""),"",AO143/AO142),"")</f>
        <v>0</v>
      </c>
      <c r="AP144" s="109">
        <f t="shared" si="62"/>
        <v>0</v>
      </c>
      <c r="AQ144" s="109">
        <f t="shared" si="62"/>
        <v>0</v>
      </c>
      <c r="AR144" s="109">
        <f t="shared" si="62"/>
        <v>0</v>
      </c>
      <c r="AS144" s="109">
        <f t="shared" si="62"/>
        <v>0</v>
      </c>
      <c r="AT144" s="109">
        <f t="shared" si="62"/>
        <v>0</v>
      </c>
      <c r="AU144" s="109">
        <f t="shared" si="62"/>
        <v>0</v>
      </c>
      <c r="AV144" s="109">
        <f t="shared" si="62"/>
        <v>0</v>
      </c>
      <c r="AW144" s="109">
        <f t="shared" si="62"/>
        <v>0</v>
      </c>
      <c r="AX144" s="1"/>
      <c r="AY144" s="1"/>
      <c r="AZ144" s="1"/>
      <c r="BA144" s="1"/>
    </row>
    <row r="145" spans="2:39" s="44" customFormat="1" x14ac:dyDescent="0.25">
      <c r="B145" s="1"/>
      <c r="C145" s="1"/>
      <c r="D145" s="1"/>
      <c r="E145" s="1"/>
      <c r="F145" s="1"/>
      <c r="G145" s="1"/>
      <c r="H145" s="1"/>
      <c r="I145" s="1"/>
      <c r="J145" s="79"/>
      <c r="K145" s="1"/>
      <c r="L145" s="1"/>
      <c r="M145" s="1"/>
      <c r="N145" s="1"/>
      <c r="O145" s="1"/>
      <c r="P145" s="1"/>
      <c r="Q145" s="1"/>
      <c r="R145" s="1"/>
      <c r="S145" s="1"/>
      <c r="T145" s="72"/>
      <c r="U145" s="72"/>
      <c r="V145" s="1"/>
      <c r="W145" s="1"/>
      <c r="X145" s="1"/>
      <c r="Y145" s="1"/>
      <c r="Z145" s="73"/>
      <c r="AA145" s="73"/>
      <c r="AB145" s="73"/>
      <c r="AC145" s="73"/>
      <c r="AD145" s="73"/>
      <c r="AE145" s="73"/>
      <c r="AF145" s="73"/>
      <c r="AG145" s="73"/>
      <c r="AH145" s="73"/>
      <c r="AI145" s="73"/>
      <c r="AJ145" s="73"/>
      <c r="AK145" s="73"/>
      <c r="AL145" s="74"/>
      <c r="AM145" s="74"/>
    </row>
    <row r="146" spans="2:39" s="44" customFormat="1" x14ac:dyDescent="0.25">
      <c r="B146" s="1"/>
      <c r="C146" s="1"/>
      <c r="D146" s="1"/>
      <c r="E146" s="1"/>
      <c r="F146" s="1"/>
      <c r="G146" s="1"/>
      <c r="H146" s="1"/>
      <c r="I146" s="1"/>
      <c r="J146" s="79"/>
      <c r="K146" s="1"/>
      <c r="L146" s="1"/>
      <c r="M146" s="1"/>
      <c r="N146" s="1"/>
      <c r="O146" s="1"/>
      <c r="P146" s="1"/>
      <c r="Q146" s="1"/>
      <c r="R146" s="1"/>
      <c r="S146" s="1"/>
      <c r="T146" s="72"/>
      <c r="U146" s="72"/>
      <c r="V146" s="1"/>
      <c r="W146" s="1"/>
      <c r="X146" s="1"/>
      <c r="Y146" s="1"/>
      <c r="Z146" s="73"/>
      <c r="AA146" s="73"/>
      <c r="AB146" s="73"/>
      <c r="AC146" s="73"/>
      <c r="AD146" s="73"/>
      <c r="AE146" s="73"/>
      <c r="AF146" s="73"/>
      <c r="AG146" s="73"/>
      <c r="AH146" s="73"/>
      <c r="AI146" s="73"/>
      <c r="AJ146" s="73"/>
      <c r="AK146" s="73"/>
      <c r="AL146" s="74"/>
      <c r="AM146" s="74"/>
    </row>
    <row r="147" spans="2:39" s="44" customFormat="1" x14ac:dyDescent="0.25">
      <c r="B147" s="1"/>
      <c r="C147" s="1"/>
      <c r="D147" s="1"/>
      <c r="E147" s="1"/>
      <c r="F147" s="1"/>
      <c r="G147" s="1"/>
      <c r="H147" s="1"/>
      <c r="I147" s="1"/>
      <c r="J147" s="79"/>
      <c r="K147" s="1"/>
      <c r="L147" s="1"/>
      <c r="M147" s="1"/>
      <c r="N147" s="1"/>
      <c r="O147" s="1"/>
      <c r="P147" s="1"/>
      <c r="Q147" s="1"/>
      <c r="R147" s="1"/>
      <c r="S147" s="1"/>
      <c r="T147" s="72"/>
      <c r="U147" s="72"/>
      <c r="V147" s="1"/>
      <c r="W147" s="1"/>
      <c r="X147" s="1"/>
      <c r="Y147" s="1"/>
      <c r="Z147" s="73"/>
      <c r="AA147" s="73"/>
      <c r="AB147" s="73"/>
      <c r="AC147" s="73"/>
      <c r="AD147" s="73"/>
      <c r="AE147" s="73"/>
      <c r="AF147" s="73"/>
      <c r="AG147" s="73"/>
      <c r="AH147" s="73"/>
      <c r="AI147" s="73"/>
      <c r="AJ147" s="73"/>
      <c r="AK147" s="73"/>
      <c r="AL147" s="74"/>
      <c r="AM147" s="74"/>
    </row>
    <row r="148" spans="2:39" s="44" customFormat="1" x14ac:dyDescent="0.25">
      <c r="B148" s="1"/>
      <c r="C148" s="1"/>
      <c r="D148" s="1"/>
      <c r="E148" s="1"/>
      <c r="F148" s="1"/>
      <c r="G148" s="1"/>
      <c r="H148" s="1"/>
      <c r="I148" s="1"/>
      <c r="J148" s="79"/>
      <c r="K148" s="1"/>
      <c r="L148" s="1"/>
      <c r="M148" s="1"/>
      <c r="N148" s="1"/>
      <c r="O148" s="1"/>
      <c r="P148" s="1"/>
      <c r="Q148" s="1"/>
      <c r="R148" s="1"/>
      <c r="S148" s="1"/>
      <c r="T148" s="72"/>
      <c r="U148" s="72"/>
      <c r="V148" s="1"/>
      <c r="W148" s="1"/>
      <c r="X148" s="1"/>
      <c r="Y148" s="1"/>
      <c r="Z148" s="73"/>
      <c r="AA148" s="73"/>
      <c r="AB148" s="73"/>
      <c r="AC148" s="73"/>
      <c r="AD148" s="73"/>
      <c r="AE148" s="73"/>
      <c r="AF148" s="73"/>
      <c r="AG148" s="73"/>
      <c r="AH148" s="73"/>
      <c r="AI148" s="73"/>
      <c r="AJ148" s="73"/>
      <c r="AK148" s="73"/>
      <c r="AL148" s="74"/>
      <c r="AM148" s="74"/>
    </row>
    <row r="149" spans="2:39" s="44" customFormat="1" x14ac:dyDescent="0.25">
      <c r="B149" s="1"/>
      <c r="C149" s="1"/>
      <c r="D149" s="1"/>
      <c r="E149" s="1"/>
      <c r="F149" s="1"/>
      <c r="G149" s="1"/>
      <c r="H149" s="1"/>
      <c r="I149" s="1"/>
      <c r="J149" s="79"/>
      <c r="K149" s="1"/>
      <c r="L149" s="1"/>
      <c r="M149" s="1"/>
      <c r="N149" s="1"/>
      <c r="O149" s="1"/>
      <c r="P149" s="1"/>
      <c r="Q149" s="1"/>
      <c r="R149" s="1"/>
      <c r="S149" s="1"/>
      <c r="T149" s="72"/>
      <c r="U149" s="72"/>
      <c r="V149" s="1"/>
      <c r="W149" s="1"/>
      <c r="X149" s="1"/>
      <c r="Y149" s="1"/>
      <c r="Z149" s="73"/>
      <c r="AA149" s="73"/>
      <c r="AB149" s="73"/>
      <c r="AC149" s="73"/>
      <c r="AD149" s="73"/>
      <c r="AE149" s="73"/>
      <c r="AF149" s="73"/>
      <c r="AG149" s="73"/>
      <c r="AH149" s="73"/>
      <c r="AI149" s="73"/>
      <c r="AJ149" s="73"/>
      <c r="AK149" s="73"/>
      <c r="AL149" s="74"/>
      <c r="AM149" s="74"/>
    </row>
    <row r="150" spans="2:39" s="44" customFormat="1" x14ac:dyDescent="0.25">
      <c r="B150" s="1"/>
      <c r="C150" s="1"/>
      <c r="D150" s="1"/>
      <c r="E150" s="1"/>
      <c r="F150" s="1"/>
      <c r="G150" s="1"/>
      <c r="H150" s="1"/>
      <c r="I150" s="1"/>
      <c r="J150" s="79"/>
      <c r="K150" s="1"/>
      <c r="L150" s="1"/>
      <c r="M150" s="1"/>
      <c r="N150" s="1"/>
      <c r="O150" s="1"/>
      <c r="P150" s="1"/>
      <c r="Q150" s="1"/>
      <c r="R150" s="1"/>
      <c r="S150" s="1"/>
      <c r="T150" s="72"/>
      <c r="U150" s="72"/>
      <c r="V150" s="1"/>
      <c r="W150" s="1"/>
      <c r="X150" s="1"/>
      <c r="Y150" s="1"/>
      <c r="Z150" s="73"/>
      <c r="AA150" s="73"/>
      <c r="AB150" s="73"/>
      <c r="AC150" s="73"/>
      <c r="AD150" s="73"/>
      <c r="AE150" s="73"/>
      <c r="AF150" s="73"/>
      <c r="AG150" s="73"/>
      <c r="AH150" s="73"/>
      <c r="AI150" s="73"/>
      <c r="AJ150" s="73"/>
      <c r="AK150" s="73"/>
      <c r="AL150" s="74"/>
      <c r="AM150" s="74"/>
    </row>
    <row r="151" spans="2:39" s="44" customFormat="1" x14ac:dyDescent="0.25">
      <c r="B151" s="1"/>
      <c r="C151" s="1"/>
      <c r="D151" s="1"/>
      <c r="E151" s="1"/>
      <c r="F151" s="1"/>
      <c r="G151" s="1"/>
      <c r="H151" s="1"/>
      <c r="I151" s="1"/>
      <c r="J151" s="79"/>
      <c r="K151" s="1"/>
      <c r="L151" s="1"/>
      <c r="M151" s="1"/>
      <c r="N151" s="1"/>
      <c r="O151" s="1"/>
      <c r="P151" s="1"/>
      <c r="Q151" s="1"/>
      <c r="R151" s="1"/>
      <c r="S151" s="1"/>
      <c r="T151" s="72"/>
      <c r="U151" s="72"/>
      <c r="V151" s="1"/>
      <c r="W151" s="1"/>
      <c r="X151" s="1"/>
      <c r="Y151" s="1"/>
      <c r="Z151" s="73"/>
      <c r="AA151" s="73"/>
      <c r="AB151" s="73"/>
      <c r="AC151" s="73"/>
      <c r="AD151" s="73"/>
      <c r="AE151" s="73"/>
      <c r="AF151" s="73"/>
      <c r="AG151" s="73"/>
      <c r="AH151" s="73"/>
      <c r="AI151" s="73"/>
      <c r="AJ151" s="73"/>
      <c r="AK151" s="73"/>
      <c r="AL151" s="74"/>
      <c r="AM151" s="74"/>
    </row>
    <row r="152" spans="2:39" s="44" customFormat="1" x14ac:dyDescent="0.25">
      <c r="B152" s="1"/>
      <c r="C152" s="1"/>
      <c r="D152" s="1"/>
      <c r="E152" s="1"/>
      <c r="F152" s="1"/>
      <c r="G152" s="1"/>
      <c r="H152" s="1"/>
      <c r="I152" s="1"/>
      <c r="J152" s="79"/>
      <c r="K152" s="1"/>
      <c r="L152" s="1"/>
      <c r="M152" s="1"/>
      <c r="N152" s="1"/>
      <c r="O152" s="1"/>
      <c r="P152" s="1"/>
      <c r="Q152" s="1"/>
      <c r="R152" s="1"/>
      <c r="S152" s="1"/>
      <c r="T152" s="72"/>
      <c r="U152" s="72"/>
      <c r="V152" s="1"/>
      <c r="W152" s="1"/>
      <c r="X152" s="1"/>
      <c r="Y152" s="1"/>
      <c r="Z152" s="73"/>
      <c r="AA152" s="73"/>
      <c r="AB152" s="73"/>
      <c r="AC152" s="73"/>
      <c r="AD152" s="73"/>
      <c r="AE152" s="73"/>
      <c r="AF152" s="73"/>
      <c r="AG152" s="73"/>
      <c r="AH152" s="73"/>
      <c r="AI152" s="73"/>
      <c r="AJ152" s="73"/>
      <c r="AK152" s="73"/>
      <c r="AL152" s="74"/>
      <c r="AM152" s="74"/>
    </row>
  </sheetData>
  <dataConsolidate/>
  <mergeCells count="385">
    <mergeCell ref="Y138:Z138"/>
    <mergeCell ref="Y139:Z139"/>
    <mergeCell ref="Y140:Z140"/>
    <mergeCell ref="Y141:Z141"/>
    <mergeCell ref="J142:J144"/>
    <mergeCell ref="K142:K144"/>
    <mergeCell ref="L142:L144"/>
    <mergeCell ref="M142:M144"/>
    <mergeCell ref="N142:N144"/>
    <mergeCell ref="O142:O144"/>
    <mergeCell ref="P142:P144"/>
    <mergeCell ref="Q142:Q144"/>
    <mergeCell ref="R142:R144"/>
    <mergeCell ref="S142:S144"/>
    <mergeCell ref="T142:T144"/>
    <mergeCell ref="U142:U144"/>
    <mergeCell ref="V142:V144"/>
    <mergeCell ref="W142:W144"/>
    <mergeCell ref="X142:X144"/>
    <mergeCell ref="Y142:Z142"/>
    <mergeCell ref="Y143:Z143"/>
    <mergeCell ref="Y144:Z144"/>
    <mergeCell ref="F130:F134"/>
    <mergeCell ref="Y130:Z130"/>
    <mergeCell ref="Y131:Z131"/>
    <mergeCell ref="Y132:Z132"/>
    <mergeCell ref="Y133:Z133"/>
    <mergeCell ref="Y134:Z134"/>
    <mergeCell ref="Y135:Z135"/>
    <mergeCell ref="Y136:Z136"/>
    <mergeCell ref="Y137:Z137"/>
    <mergeCell ref="X122:X124"/>
    <mergeCell ref="Y122:Z122"/>
    <mergeCell ref="Y123:Z123"/>
    <mergeCell ref="Y124:Z124"/>
    <mergeCell ref="Y125:Z125"/>
    <mergeCell ref="Y126:Z126"/>
    <mergeCell ref="Y127:Z127"/>
    <mergeCell ref="Y128:Z128"/>
    <mergeCell ref="Y129:Z129"/>
    <mergeCell ref="U118:U120"/>
    <mergeCell ref="V118:V120"/>
    <mergeCell ref="W118:W120"/>
    <mergeCell ref="X118:X120"/>
    <mergeCell ref="Y118:Y120"/>
    <mergeCell ref="AM118:AM120"/>
    <mergeCell ref="Y121:Z121"/>
    <mergeCell ref="F122:F128"/>
    <mergeCell ref="G122:G128"/>
    <mergeCell ref="H122:H128"/>
    <mergeCell ref="I122:I128"/>
    <mergeCell ref="J122:J124"/>
    <mergeCell ref="K122:K124"/>
    <mergeCell ref="L122:L124"/>
    <mergeCell ref="M122:M124"/>
    <mergeCell ref="N122:N124"/>
    <mergeCell ref="O122:O124"/>
    <mergeCell ref="Q122:Q124"/>
    <mergeCell ref="R122:R124"/>
    <mergeCell ref="S122:S124"/>
    <mergeCell ref="T122:T124"/>
    <mergeCell ref="U122:U124"/>
    <mergeCell ref="V122:V124"/>
    <mergeCell ref="W122:W124"/>
    <mergeCell ref="T114:T115"/>
    <mergeCell ref="U114:U115"/>
    <mergeCell ref="V114:V115"/>
    <mergeCell ref="W114:W115"/>
    <mergeCell ref="X114:X115"/>
    <mergeCell ref="Y114:Z115"/>
    <mergeCell ref="AA114:AL114"/>
    <mergeCell ref="AM114:AM115"/>
    <mergeCell ref="C116:C142"/>
    <mergeCell ref="D116:D142"/>
    <mergeCell ref="E116:E142"/>
    <mergeCell ref="Y116:Z116"/>
    <mergeCell ref="Y117:Z117"/>
    <mergeCell ref="J118:J120"/>
    <mergeCell ref="K118:K120"/>
    <mergeCell ref="L118:L120"/>
    <mergeCell ref="M118:M120"/>
    <mergeCell ref="N118:N120"/>
    <mergeCell ref="O118:O120"/>
    <mergeCell ref="P118:P120"/>
    <mergeCell ref="Q118:Q120"/>
    <mergeCell ref="R118:R120"/>
    <mergeCell ref="S118:S120"/>
    <mergeCell ref="T118:T120"/>
    <mergeCell ref="T107:T109"/>
    <mergeCell ref="U107:U109"/>
    <mergeCell ref="Y107:Y109"/>
    <mergeCell ref="AM107:AM109"/>
    <mergeCell ref="Y110:Z110"/>
    <mergeCell ref="Y111:Z111"/>
    <mergeCell ref="AY111:BA111"/>
    <mergeCell ref="Y112:Z112"/>
    <mergeCell ref="C114:C115"/>
    <mergeCell ref="D114:D115"/>
    <mergeCell ref="E114:E115"/>
    <mergeCell ref="F114:F115"/>
    <mergeCell ref="G114:G115"/>
    <mergeCell ref="H114:H115"/>
    <mergeCell ref="I114:I115"/>
    <mergeCell ref="J114:J115"/>
    <mergeCell ref="K114:K115"/>
    <mergeCell ref="L114:L115"/>
    <mergeCell ref="M114:M115"/>
    <mergeCell ref="N114:N115"/>
    <mergeCell ref="O114:P114"/>
    <mergeCell ref="Q114:Q115"/>
    <mergeCell ref="R114:R115"/>
    <mergeCell ref="S114:S115"/>
    <mergeCell ref="AM101:AM103"/>
    <mergeCell ref="O104:O106"/>
    <mergeCell ref="P104:P106"/>
    <mergeCell ref="Q104:Q106"/>
    <mergeCell ref="R104:R106"/>
    <mergeCell ref="S104:S106"/>
    <mergeCell ref="T104:T106"/>
    <mergeCell ref="U104:U106"/>
    <mergeCell ref="Y104:Y106"/>
    <mergeCell ref="AM104:AM106"/>
    <mergeCell ref="Y98:Z98"/>
    <mergeCell ref="Y99:Z99"/>
    <mergeCell ref="Y100:Z100"/>
    <mergeCell ref="J101:J109"/>
    <mergeCell ref="K101:K109"/>
    <mergeCell ref="L101:L109"/>
    <mergeCell ref="M101:M109"/>
    <mergeCell ref="N101:N109"/>
    <mergeCell ref="O101:O103"/>
    <mergeCell ref="P101:P103"/>
    <mergeCell ref="Q101:Q103"/>
    <mergeCell ref="R101:R103"/>
    <mergeCell ref="S101:S103"/>
    <mergeCell ref="T101:T103"/>
    <mergeCell ref="U101:U103"/>
    <mergeCell ref="V101:V109"/>
    <mergeCell ref="W101:W109"/>
    <mergeCell ref="X101:X109"/>
    <mergeCell ref="Y101:Y103"/>
    <mergeCell ref="O107:O109"/>
    <mergeCell ref="P107:P109"/>
    <mergeCell ref="Q107:Q109"/>
    <mergeCell ref="R107:R109"/>
    <mergeCell ref="S107:S109"/>
    <mergeCell ref="AM90:AM92"/>
    <mergeCell ref="Y93:Y95"/>
    <mergeCell ref="AM93:AM95"/>
    <mergeCell ref="F97:F110"/>
    <mergeCell ref="G97:G110"/>
    <mergeCell ref="H97:H110"/>
    <mergeCell ref="I97:I110"/>
    <mergeCell ref="J97:J99"/>
    <mergeCell ref="K97:K99"/>
    <mergeCell ref="L97:L99"/>
    <mergeCell ref="M97:M99"/>
    <mergeCell ref="N97:N99"/>
    <mergeCell ref="O97:O99"/>
    <mergeCell ref="P97:P99"/>
    <mergeCell ref="Q97:Q99"/>
    <mergeCell ref="R97:R99"/>
    <mergeCell ref="S97:S99"/>
    <mergeCell ref="T97:T99"/>
    <mergeCell ref="U97:U99"/>
    <mergeCell ref="V97:V99"/>
    <mergeCell ref="W97:W99"/>
    <mergeCell ref="X97:X99"/>
    <mergeCell ref="Y97:Z97"/>
    <mergeCell ref="AM97:AM99"/>
    <mergeCell ref="W78:W86"/>
    <mergeCell ref="X78:X86"/>
    <mergeCell ref="Y78:Y80"/>
    <mergeCell ref="AM78:AM80"/>
    <mergeCell ref="Y81:Y83"/>
    <mergeCell ref="AM81:AM83"/>
    <mergeCell ref="Y84:Y86"/>
    <mergeCell ref="AM84:AM86"/>
    <mergeCell ref="L87:L95"/>
    <mergeCell ref="M87:M95"/>
    <mergeCell ref="N87:N95"/>
    <mergeCell ref="O87:O95"/>
    <mergeCell ref="P87:P95"/>
    <mergeCell ref="Q87:Q95"/>
    <mergeCell ref="R87:R95"/>
    <mergeCell ref="S87:S95"/>
    <mergeCell ref="T87:T95"/>
    <mergeCell ref="U87:U95"/>
    <mergeCell ref="V87:V95"/>
    <mergeCell ref="W87:W95"/>
    <mergeCell ref="X87:X95"/>
    <mergeCell ref="Y87:Y89"/>
    <mergeCell ref="AM87:AM89"/>
    <mergeCell ref="Y90:Y92"/>
    <mergeCell ref="N78:N86"/>
    <mergeCell ref="O78:O86"/>
    <mergeCell ref="P78:P86"/>
    <mergeCell ref="Q78:Q86"/>
    <mergeCell ref="R78:R86"/>
    <mergeCell ref="S78:S86"/>
    <mergeCell ref="T78:T86"/>
    <mergeCell ref="U78:U86"/>
    <mergeCell ref="V78:V86"/>
    <mergeCell ref="AM59:AM61"/>
    <mergeCell ref="Y62:Y64"/>
    <mergeCell ref="AM62:AM64"/>
    <mergeCell ref="Y65:Y67"/>
    <mergeCell ref="AM65:AM67"/>
    <mergeCell ref="L68:L76"/>
    <mergeCell ref="M68:M76"/>
    <mergeCell ref="N68:N76"/>
    <mergeCell ref="O68:O76"/>
    <mergeCell ref="P68:P76"/>
    <mergeCell ref="Q68:Q76"/>
    <mergeCell ref="R68:R76"/>
    <mergeCell ref="S68:S76"/>
    <mergeCell ref="T68:T76"/>
    <mergeCell ref="U68:U76"/>
    <mergeCell ref="V68:V76"/>
    <mergeCell ref="W68:W76"/>
    <mergeCell ref="X68:X76"/>
    <mergeCell ref="Y68:Y70"/>
    <mergeCell ref="AM68:AM70"/>
    <mergeCell ref="Y71:Y73"/>
    <mergeCell ref="AM71:AM73"/>
    <mergeCell ref="Y74:Y76"/>
    <mergeCell ref="AM74:AM76"/>
    <mergeCell ref="Y58:Z58"/>
    <mergeCell ref="G59:G95"/>
    <mergeCell ref="H59:H95"/>
    <mergeCell ref="I59:I95"/>
    <mergeCell ref="J59:J76"/>
    <mergeCell ref="K59:K76"/>
    <mergeCell ref="L59:L67"/>
    <mergeCell ref="M59:M67"/>
    <mergeCell ref="N59:N67"/>
    <mergeCell ref="O59:O67"/>
    <mergeCell ref="P59:P67"/>
    <mergeCell ref="Q59:Q67"/>
    <mergeCell ref="R59:R67"/>
    <mergeCell ref="S59:S67"/>
    <mergeCell ref="T59:T67"/>
    <mergeCell ref="U59:U67"/>
    <mergeCell ref="V59:V67"/>
    <mergeCell ref="W59:W67"/>
    <mergeCell ref="X59:X67"/>
    <mergeCell ref="Y59:Y61"/>
    <mergeCell ref="J78:J95"/>
    <mergeCell ref="K78:K95"/>
    <mergeCell ref="L78:L86"/>
    <mergeCell ref="M78:M86"/>
    <mergeCell ref="Z1:AB1"/>
    <mergeCell ref="L4:Y4"/>
    <mergeCell ref="C7:AW7"/>
    <mergeCell ref="N9:N10"/>
    <mergeCell ref="O9:P9"/>
    <mergeCell ref="X9:X10"/>
    <mergeCell ref="Y9:Z10"/>
    <mergeCell ref="AA9:AL9"/>
    <mergeCell ref="AN9:AW9"/>
    <mergeCell ref="Q9:Q10"/>
    <mergeCell ref="V9:V10"/>
    <mergeCell ref="W9:W10"/>
    <mergeCell ref="C9:C10"/>
    <mergeCell ref="D9:D10"/>
    <mergeCell ref="E9:E10"/>
    <mergeCell ref="F9:F10"/>
    <mergeCell ref="G9:G10"/>
    <mergeCell ref="H9:H10"/>
    <mergeCell ref="R9:R10"/>
    <mergeCell ref="S9:S10"/>
    <mergeCell ref="T9:T10"/>
    <mergeCell ref="U9:U10"/>
    <mergeCell ref="I9:I10"/>
    <mergeCell ref="J9:J10"/>
    <mergeCell ref="C12:C111"/>
    <mergeCell ref="D12:D111"/>
    <mergeCell ref="E12:E111"/>
    <mergeCell ref="F12:F95"/>
    <mergeCell ref="I12:I57"/>
    <mergeCell ref="G12:G57"/>
    <mergeCell ref="H12:H57"/>
    <mergeCell ref="W49:W57"/>
    <mergeCell ref="AM49:AM51"/>
    <mergeCell ref="AM52:AM54"/>
    <mergeCell ref="AM55:AM57"/>
    <mergeCell ref="X49:X57"/>
    <mergeCell ref="Y49:Y51"/>
    <mergeCell ref="Y52:Y54"/>
    <mergeCell ref="Y55:Y57"/>
    <mergeCell ref="Q49:Q57"/>
    <mergeCell ref="R49:R57"/>
    <mergeCell ref="S49:S57"/>
    <mergeCell ref="T49:T57"/>
    <mergeCell ref="U49:U57"/>
    <mergeCell ref="V49:V57"/>
    <mergeCell ref="L49:L57"/>
    <mergeCell ref="M49:M57"/>
    <mergeCell ref="N49:N57"/>
    <mergeCell ref="O49:O57"/>
    <mergeCell ref="P49:P57"/>
    <mergeCell ref="K22:K57"/>
    <mergeCell ref="R40:R48"/>
    <mergeCell ref="S40:S48"/>
    <mergeCell ref="T40:T48"/>
    <mergeCell ref="U40:U48"/>
    <mergeCell ref="AM43:AM45"/>
    <mergeCell ref="AM46:AM48"/>
    <mergeCell ref="X40:X48"/>
    <mergeCell ref="Y40:Y42"/>
    <mergeCell ref="Y43:Y45"/>
    <mergeCell ref="Y46:Y48"/>
    <mergeCell ref="AM22:AM24"/>
    <mergeCell ref="L40:L48"/>
    <mergeCell ref="M40:M48"/>
    <mergeCell ref="N40:N48"/>
    <mergeCell ref="O40:O48"/>
    <mergeCell ref="Q31:Q39"/>
    <mergeCell ref="R31:R39"/>
    <mergeCell ref="S31:S39"/>
    <mergeCell ref="T31:T39"/>
    <mergeCell ref="U31:U39"/>
    <mergeCell ref="V31:V39"/>
    <mergeCell ref="L31:L39"/>
    <mergeCell ref="M31:M39"/>
    <mergeCell ref="V40:V48"/>
    <mergeCell ref="W40:W48"/>
    <mergeCell ref="AM40:AM42"/>
    <mergeCell ref="P40:P48"/>
    <mergeCell ref="Q40:Q48"/>
    <mergeCell ref="AM31:AM33"/>
    <mergeCell ref="AM34:AM36"/>
    <mergeCell ref="AM37:AM39"/>
    <mergeCell ref="N31:N39"/>
    <mergeCell ref="O31:O39"/>
    <mergeCell ref="P31:P39"/>
    <mergeCell ref="W31:W39"/>
    <mergeCell ref="AM25:AM27"/>
    <mergeCell ref="AM28:AM30"/>
    <mergeCell ref="X22:X30"/>
    <mergeCell ref="Y22:Y24"/>
    <mergeCell ref="Y25:Y27"/>
    <mergeCell ref="Y28:Y30"/>
    <mergeCell ref="X31:X39"/>
    <mergeCell ref="Y31:Y33"/>
    <mergeCell ref="Y34:Y36"/>
    <mergeCell ref="Y37:Y39"/>
    <mergeCell ref="AM18:AM20"/>
    <mergeCell ref="J22:J57"/>
    <mergeCell ref="L22:L30"/>
    <mergeCell ref="M22:M30"/>
    <mergeCell ref="N22:N30"/>
    <mergeCell ref="O22:O30"/>
    <mergeCell ref="P22:P30"/>
    <mergeCell ref="U12:U20"/>
    <mergeCell ref="V12:V20"/>
    <mergeCell ref="W12:W20"/>
    <mergeCell ref="O12:O20"/>
    <mergeCell ref="P12:P20"/>
    <mergeCell ref="Q12:Q20"/>
    <mergeCell ref="R12:R20"/>
    <mergeCell ref="S12:S20"/>
    <mergeCell ref="T12:T20"/>
    <mergeCell ref="J12:J20"/>
    <mergeCell ref="K12:K20"/>
    <mergeCell ref="L12:L20"/>
    <mergeCell ref="M12:M20"/>
    <mergeCell ref="N12:N20"/>
    <mergeCell ref="AM15:AM17"/>
    <mergeCell ref="AM12:AM14"/>
    <mergeCell ref="X12:X20"/>
    <mergeCell ref="K9:K10"/>
    <mergeCell ref="L9:L10"/>
    <mergeCell ref="M9:M10"/>
    <mergeCell ref="Y12:Y14"/>
    <mergeCell ref="Y15:Y17"/>
    <mergeCell ref="Y18:Y20"/>
    <mergeCell ref="Q22:Q30"/>
    <mergeCell ref="R22:R30"/>
    <mergeCell ref="S22:S30"/>
    <mergeCell ref="T22:T30"/>
    <mergeCell ref="U22:U30"/>
    <mergeCell ref="V22:V30"/>
    <mergeCell ref="W22:W30"/>
    <mergeCell ref="Y21:Z21"/>
  </mergeCells>
  <conditionalFormatting sqref="AN116">
    <cfRule type="cellIs" dxfId="428" priority="79" operator="between">
      <formula>3</formula>
      <formula>0</formula>
    </cfRule>
    <cfRule type="cellIs" dxfId="427" priority="80" operator="between">
      <formula>4</formula>
      <formula>5</formula>
    </cfRule>
    <cfRule type="cellIs" dxfId="426" priority="81" operator="between">
      <formula>6</formula>
      <formula>100</formula>
    </cfRule>
  </conditionalFormatting>
  <conditionalFormatting sqref="AN138 AN122:AW122">
    <cfRule type="cellIs" dxfId="425" priority="77" operator="between">
      <formula>-50%</formula>
      <formula>16.99%</formula>
    </cfRule>
    <cfRule type="cellIs" dxfId="424" priority="78" operator="between">
      <formula>0.17</formula>
      <formula>10</formula>
    </cfRule>
  </conditionalFormatting>
  <conditionalFormatting sqref="AN14:AW14 AN20:AW20 AN30:AW30 AN39:AW39 AN48:AW48 AN57:AW57 AN67:AW67 AN76:AW76 AN86:AW86 AN95:AW95 AN109:AW109">
    <cfRule type="cellIs" dxfId="423" priority="74" operator="between">
      <formula>$A$249</formula>
      <formula>1000%</formula>
    </cfRule>
    <cfRule type="cellIs" dxfId="422" priority="75" operator="between">
      <formula>$A$248</formula>
      <formula>$B$248</formula>
    </cfRule>
    <cfRule type="cellIs" dxfId="421" priority="76" operator="between">
      <formula>$A$247</formula>
      <formula>$B$247</formula>
    </cfRule>
  </conditionalFormatting>
  <conditionalFormatting sqref="AN17:AW17">
    <cfRule type="cellIs" dxfId="420" priority="71" operator="between">
      <formula>$A$249</formula>
      <formula>1000%</formula>
    </cfRule>
    <cfRule type="cellIs" dxfId="419" priority="72" operator="between">
      <formula>$A$248</formula>
      <formula>$B$248</formula>
    </cfRule>
    <cfRule type="cellIs" dxfId="418" priority="73" operator="between">
      <formula>$A$247</formula>
      <formula>$B$247</formula>
    </cfRule>
  </conditionalFormatting>
  <conditionalFormatting sqref="AN24:AW24">
    <cfRule type="cellIs" dxfId="417" priority="68" operator="between">
      <formula>$A$249</formula>
      <formula>1000%</formula>
    </cfRule>
    <cfRule type="cellIs" dxfId="416" priority="69" operator="between">
      <formula>$A$248</formula>
      <formula>$B$248</formula>
    </cfRule>
    <cfRule type="cellIs" dxfId="415" priority="70" operator="between">
      <formula>$A$247</formula>
      <formula>$B$247</formula>
    </cfRule>
  </conditionalFormatting>
  <conditionalFormatting sqref="AN27:AW27">
    <cfRule type="cellIs" dxfId="414" priority="65" operator="between">
      <formula>$A$249</formula>
      <formula>1000%</formula>
    </cfRule>
    <cfRule type="cellIs" dxfId="413" priority="66" operator="between">
      <formula>$A$248</formula>
      <formula>$B$248</formula>
    </cfRule>
    <cfRule type="cellIs" dxfId="412" priority="67" operator="between">
      <formula>$A$247</formula>
      <formula>$B$247</formula>
    </cfRule>
  </conditionalFormatting>
  <conditionalFormatting sqref="AN33:AW33">
    <cfRule type="cellIs" dxfId="411" priority="62" operator="between">
      <formula>$A$249</formula>
      <formula>1000%</formula>
    </cfRule>
    <cfRule type="cellIs" dxfId="410" priority="63" operator="between">
      <formula>$A$248</formula>
      <formula>$B$248</formula>
    </cfRule>
    <cfRule type="cellIs" dxfId="409" priority="64" operator="between">
      <formula>$A$247</formula>
      <formula>$B$247</formula>
    </cfRule>
  </conditionalFormatting>
  <conditionalFormatting sqref="AN36:AW36">
    <cfRule type="cellIs" dxfId="408" priority="59" operator="between">
      <formula>$A$249</formula>
      <formula>1000%</formula>
    </cfRule>
    <cfRule type="cellIs" dxfId="407" priority="60" operator="between">
      <formula>$A$248</formula>
      <formula>$B$248</formula>
    </cfRule>
    <cfRule type="cellIs" dxfId="406" priority="61" operator="between">
      <formula>$A$247</formula>
      <formula>$B$247</formula>
    </cfRule>
  </conditionalFormatting>
  <conditionalFormatting sqref="AN42:AW42">
    <cfRule type="cellIs" dxfId="405" priority="56" operator="between">
      <formula>$A$249</formula>
      <formula>1000%</formula>
    </cfRule>
    <cfRule type="cellIs" dxfId="404" priority="57" operator="between">
      <formula>$A$248</formula>
      <formula>$B$248</formula>
    </cfRule>
    <cfRule type="cellIs" dxfId="403" priority="58" operator="between">
      <formula>$A$247</formula>
      <formula>$B$247</formula>
    </cfRule>
  </conditionalFormatting>
  <conditionalFormatting sqref="AN45:AW45">
    <cfRule type="cellIs" dxfId="402" priority="53" operator="between">
      <formula>$A$249</formula>
      <formula>1000%</formula>
    </cfRule>
    <cfRule type="cellIs" dxfId="401" priority="54" operator="between">
      <formula>$A$248</formula>
      <formula>$B$248</formula>
    </cfRule>
    <cfRule type="cellIs" dxfId="400" priority="55" operator="between">
      <formula>$A$247</formula>
      <formula>$B$247</formula>
    </cfRule>
  </conditionalFormatting>
  <conditionalFormatting sqref="AN51:AW51">
    <cfRule type="cellIs" dxfId="399" priority="50" operator="between">
      <formula>$A$249</formula>
      <formula>1000%</formula>
    </cfRule>
    <cfRule type="cellIs" dxfId="398" priority="51" operator="between">
      <formula>$A$248</formula>
      <formula>$B$248</formula>
    </cfRule>
    <cfRule type="cellIs" dxfId="397" priority="52" operator="between">
      <formula>$A$247</formula>
      <formula>$B$247</formula>
    </cfRule>
  </conditionalFormatting>
  <conditionalFormatting sqref="AN54:AW54">
    <cfRule type="cellIs" dxfId="396" priority="47" operator="between">
      <formula>$A$249</formula>
      <formula>1000%</formula>
    </cfRule>
    <cfRule type="cellIs" dxfId="395" priority="48" operator="between">
      <formula>$A$248</formula>
      <formula>$B$248</formula>
    </cfRule>
    <cfRule type="cellIs" dxfId="394" priority="49" operator="between">
      <formula>$A$247</formula>
      <formula>$B$247</formula>
    </cfRule>
  </conditionalFormatting>
  <conditionalFormatting sqref="AN61:AW61">
    <cfRule type="cellIs" dxfId="393" priority="44" operator="between">
      <formula>$A$249</formula>
      <formula>1000%</formula>
    </cfRule>
    <cfRule type="cellIs" dxfId="392" priority="45" operator="between">
      <formula>$A$248</formula>
      <formula>$B$248</formula>
    </cfRule>
    <cfRule type="cellIs" dxfId="391" priority="46" operator="between">
      <formula>$A$247</formula>
      <formula>$B$247</formula>
    </cfRule>
  </conditionalFormatting>
  <conditionalFormatting sqref="AN64:AW64">
    <cfRule type="cellIs" dxfId="390" priority="41" operator="between">
      <formula>$A$249</formula>
      <formula>1000%</formula>
    </cfRule>
    <cfRule type="cellIs" dxfId="389" priority="42" operator="between">
      <formula>$A$248</formula>
      <formula>$B$248</formula>
    </cfRule>
    <cfRule type="cellIs" dxfId="388" priority="43" operator="between">
      <formula>$A$247</formula>
      <formula>$B$247</formula>
    </cfRule>
  </conditionalFormatting>
  <conditionalFormatting sqref="AN70:AW70">
    <cfRule type="cellIs" dxfId="387" priority="38" operator="between">
      <formula>$A$249</formula>
      <formula>1000%</formula>
    </cfRule>
    <cfRule type="cellIs" dxfId="386" priority="39" operator="between">
      <formula>$A$248</formula>
      <formula>$B$248</formula>
    </cfRule>
    <cfRule type="cellIs" dxfId="385" priority="40" operator="between">
      <formula>$A$247</formula>
      <formula>$B$247</formula>
    </cfRule>
  </conditionalFormatting>
  <conditionalFormatting sqref="AN73:AW73">
    <cfRule type="cellIs" dxfId="384" priority="35" operator="between">
      <formula>$A$249</formula>
      <formula>1000%</formula>
    </cfRule>
    <cfRule type="cellIs" dxfId="383" priority="36" operator="between">
      <formula>$A$248</formula>
      <formula>$B$248</formula>
    </cfRule>
    <cfRule type="cellIs" dxfId="382" priority="37" operator="between">
      <formula>$A$247</formula>
      <formula>$B$247</formula>
    </cfRule>
  </conditionalFormatting>
  <conditionalFormatting sqref="AN80:AW80">
    <cfRule type="cellIs" dxfId="381" priority="32" operator="between">
      <formula>$A$249</formula>
      <formula>1000%</formula>
    </cfRule>
    <cfRule type="cellIs" dxfId="380" priority="33" operator="between">
      <formula>$A$248</formula>
      <formula>$B$248</formula>
    </cfRule>
    <cfRule type="cellIs" dxfId="379" priority="34" operator="between">
      <formula>$A$247</formula>
      <formula>$B$247</formula>
    </cfRule>
  </conditionalFormatting>
  <conditionalFormatting sqref="AN83:AW83">
    <cfRule type="cellIs" dxfId="378" priority="29" operator="between">
      <formula>$A$249</formula>
      <formula>1000%</formula>
    </cfRule>
    <cfRule type="cellIs" dxfId="377" priority="30" operator="between">
      <formula>$A$248</formula>
      <formula>$B$248</formula>
    </cfRule>
    <cfRule type="cellIs" dxfId="376" priority="31" operator="between">
      <formula>$A$247</formula>
      <formula>$B$247</formula>
    </cfRule>
  </conditionalFormatting>
  <conditionalFormatting sqref="AN89:AW89">
    <cfRule type="cellIs" dxfId="375" priority="26" operator="between">
      <formula>$A$249</formula>
      <formula>1000%</formula>
    </cfRule>
    <cfRule type="cellIs" dxfId="374" priority="27" operator="between">
      <formula>$A$248</formula>
      <formula>$B$248</formula>
    </cfRule>
    <cfRule type="cellIs" dxfId="373" priority="28" operator="between">
      <formula>$A$247</formula>
      <formula>$B$247</formula>
    </cfRule>
  </conditionalFormatting>
  <conditionalFormatting sqref="AN92:AW92">
    <cfRule type="cellIs" dxfId="372" priority="23" operator="between">
      <formula>$A$249</formula>
      <formula>1000%</formula>
    </cfRule>
    <cfRule type="cellIs" dxfId="371" priority="24" operator="between">
      <formula>$A$248</formula>
      <formula>$B$248</formula>
    </cfRule>
    <cfRule type="cellIs" dxfId="370" priority="25" operator="between">
      <formula>$A$247</formula>
      <formula>$B$247</formula>
    </cfRule>
  </conditionalFormatting>
  <conditionalFormatting sqref="AN103:AW103">
    <cfRule type="cellIs" dxfId="369" priority="20" operator="between">
      <formula>$A$249</formula>
      <formula>1000%</formula>
    </cfRule>
    <cfRule type="cellIs" dxfId="368" priority="21" operator="between">
      <formula>$A$248</formula>
      <formula>$B$248</formula>
    </cfRule>
    <cfRule type="cellIs" dxfId="367" priority="22" operator="between">
      <formula>$A$247</formula>
      <formula>$B$247</formula>
    </cfRule>
  </conditionalFormatting>
  <conditionalFormatting sqref="AN106:AW106">
    <cfRule type="cellIs" dxfId="366" priority="17" operator="between">
      <formula>$A$249</formula>
      <formula>1000%</formula>
    </cfRule>
    <cfRule type="cellIs" dxfId="365" priority="18" operator="between">
      <formula>$A$248</formula>
      <formula>$B$248</formula>
    </cfRule>
    <cfRule type="cellIs" dxfId="364" priority="19" operator="between">
      <formula>$A$247</formula>
      <formula>$B$247</formula>
    </cfRule>
  </conditionalFormatting>
  <conditionalFormatting sqref="AN99:AW99">
    <cfRule type="cellIs" dxfId="363" priority="14" operator="between">
      <formula>$A$249</formula>
      <formula>1000%</formula>
    </cfRule>
    <cfRule type="cellIs" dxfId="362" priority="15" operator="between">
      <formula>$A$248</formula>
      <formula>$B$248</formula>
    </cfRule>
    <cfRule type="cellIs" dxfId="361" priority="16" operator="between">
      <formula>$A$247</formula>
      <formula>$B$247</formula>
    </cfRule>
  </conditionalFormatting>
  <conditionalFormatting sqref="AN111:AW111">
    <cfRule type="cellIs" dxfId="360" priority="11" operator="between">
      <formula>$A$249</formula>
      <formula>1000%</formula>
    </cfRule>
    <cfRule type="cellIs" dxfId="359" priority="12" operator="between">
      <formula>$A$248</formula>
      <formula>$B$248</formula>
    </cfRule>
    <cfRule type="cellIs" dxfId="358" priority="13" operator="between">
      <formula>$A$247</formula>
      <formula>$B$247</formula>
    </cfRule>
  </conditionalFormatting>
  <conditionalFormatting sqref="AN120:AW120">
    <cfRule type="cellIs" dxfId="357" priority="8" operator="between">
      <formula>$A$249</formula>
      <formula>1000%</formula>
    </cfRule>
    <cfRule type="cellIs" dxfId="356" priority="9" operator="between">
      <formula>$A$248</formula>
      <formula>$B$248</formula>
    </cfRule>
    <cfRule type="cellIs" dxfId="355" priority="10" operator="between">
      <formula>$A$247</formula>
      <formula>$B$247</formula>
    </cfRule>
  </conditionalFormatting>
  <conditionalFormatting sqref="AN123:AW123">
    <cfRule type="cellIs" dxfId="354" priority="6" operator="between">
      <formula>-50%</formula>
      <formula>16.99%</formula>
    </cfRule>
    <cfRule type="cellIs" dxfId="353" priority="7" operator="between">
      <formula>0.17</formula>
      <formula>10</formula>
    </cfRule>
  </conditionalFormatting>
  <conditionalFormatting sqref="AN124:AW124">
    <cfRule type="cellIs" dxfId="352" priority="4" operator="between">
      <formula>-50%</formula>
      <formula>16.99%</formula>
    </cfRule>
    <cfRule type="cellIs" dxfId="351" priority="5" operator="between">
      <formula>0.17</formula>
      <formula>10</formula>
    </cfRule>
  </conditionalFormatting>
  <conditionalFormatting sqref="AN144:AW144">
    <cfRule type="cellIs" dxfId="350" priority="1" operator="between">
      <formula>$A$249</formula>
      <formula>1000%</formula>
    </cfRule>
    <cfRule type="cellIs" dxfId="349" priority="2" operator="between">
      <formula>$A$248</formula>
      <formula>$B$248</formula>
    </cfRule>
    <cfRule type="cellIs" dxfId="348" priority="3" operator="between">
      <formula>$A$247</formula>
      <formula>$B$247</formula>
    </cfRule>
  </conditionalFormatting>
  <dataValidations count="27">
    <dataValidation allowBlank="1" showErrorMessage="1" prompt="4 boletines publicados" sqref="WVI983129:WVM983129 IW89:JA89 SS89:SW89 ACO89:ACS89 AMK89:AMO89 AWG89:AWK89 BGC89:BGG89 BPY89:BQC89 BZU89:BZY89 CJQ89:CJU89 CTM89:CTQ89 DDI89:DDM89 DNE89:DNI89 DXA89:DXE89 EGW89:EHA89 EQS89:EQW89 FAO89:FAS89 FKK89:FKO89 FUG89:FUK89 GEC89:GEG89 GNY89:GOC89 GXU89:GXY89 HHQ89:HHU89 HRM89:HRQ89 IBI89:IBM89 ILE89:ILI89 IVA89:IVE89 JEW89:JFA89 JOS89:JOW89 JYO89:JYS89 KIK89:KIO89 KSG89:KSK89 LCC89:LCG89 LLY89:LMC89 LVU89:LVY89 MFQ89:MFU89 MPM89:MPQ89 MZI89:MZM89 NJE89:NJI89 NTA89:NTE89 OCW89:ODA89 OMS89:OMW89 OWO89:OWS89 PGK89:PGO89 PQG89:PQK89 QAC89:QAG89 QJY89:QKC89 QTU89:QTY89 RDQ89:RDU89 RNM89:RNQ89 RXI89:RXM89 SHE89:SHI89 SRA89:SRE89 TAW89:TBA89 TKS89:TKW89 TUO89:TUS89 UEK89:UEO89 UOG89:UOK89 UYC89:UYG89 VHY89:VIC89 VRU89:VRY89 WBQ89:WBU89 WLM89:WLQ89 WVI89:WVM89 O65625:S65625 IW65625:JA65625 SS65625:SW65625 ACO65625:ACS65625 AMK65625:AMO65625 AWG65625:AWK65625 BGC65625:BGG65625 BPY65625:BQC65625 BZU65625:BZY65625 CJQ65625:CJU65625 CTM65625:CTQ65625 DDI65625:DDM65625 DNE65625:DNI65625 DXA65625:DXE65625 EGW65625:EHA65625 EQS65625:EQW65625 FAO65625:FAS65625 FKK65625:FKO65625 FUG65625:FUK65625 GEC65625:GEG65625 GNY65625:GOC65625 GXU65625:GXY65625 HHQ65625:HHU65625 HRM65625:HRQ65625 IBI65625:IBM65625 ILE65625:ILI65625 IVA65625:IVE65625 JEW65625:JFA65625 JOS65625:JOW65625 JYO65625:JYS65625 KIK65625:KIO65625 KSG65625:KSK65625 LCC65625:LCG65625 LLY65625:LMC65625 LVU65625:LVY65625 MFQ65625:MFU65625 MPM65625:MPQ65625 MZI65625:MZM65625 NJE65625:NJI65625 NTA65625:NTE65625 OCW65625:ODA65625 OMS65625:OMW65625 OWO65625:OWS65625 PGK65625:PGO65625 PQG65625:PQK65625 QAC65625:QAG65625 QJY65625:QKC65625 QTU65625:QTY65625 RDQ65625:RDU65625 RNM65625:RNQ65625 RXI65625:RXM65625 SHE65625:SHI65625 SRA65625:SRE65625 TAW65625:TBA65625 TKS65625:TKW65625 TUO65625:TUS65625 UEK65625:UEO65625 UOG65625:UOK65625 UYC65625:UYG65625 VHY65625:VIC65625 VRU65625:VRY65625 WBQ65625:WBU65625 WLM65625:WLQ65625 WVI65625:WVM65625 O131161:S131161 IW131161:JA131161 SS131161:SW131161 ACO131161:ACS131161 AMK131161:AMO131161 AWG131161:AWK131161 BGC131161:BGG131161 BPY131161:BQC131161 BZU131161:BZY131161 CJQ131161:CJU131161 CTM131161:CTQ131161 DDI131161:DDM131161 DNE131161:DNI131161 DXA131161:DXE131161 EGW131161:EHA131161 EQS131161:EQW131161 FAO131161:FAS131161 FKK131161:FKO131161 FUG131161:FUK131161 GEC131161:GEG131161 GNY131161:GOC131161 GXU131161:GXY131161 HHQ131161:HHU131161 HRM131161:HRQ131161 IBI131161:IBM131161 ILE131161:ILI131161 IVA131161:IVE131161 JEW131161:JFA131161 JOS131161:JOW131161 JYO131161:JYS131161 KIK131161:KIO131161 KSG131161:KSK131161 LCC131161:LCG131161 LLY131161:LMC131161 LVU131161:LVY131161 MFQ131161:MFU131161 MPM131161:MPQ131161 MZI131161:MZM131161 NJE131161:NJI131161 NTA131161:NTE131161 OCW131161:ODA131161 OMS131161:OMW131161 OWO131161:OWS131161 PGK131161:PGO131161 PQG131161:PQK131161 QAC131161:QAG131161 QJY131161:QKC131161 QTU131161:QTY131161 RDQ131161:RDU131161 RNM131161:RNQ131161 RXI131161:RXM131161 SHE131161:SHI131161 SRA131161:SRE131161 TAW131161:TBA131161 TKS131161:TKW131161 TUO131161:TUS131161 UEK131161:UEO131161 UOG131161:UOK131161 UYC131161:UYG131161 VHY131161:VIC131161 VRU131161:VRY131161 WBQ131161:WBU131161 WLM131161:WLQ131161 WVI131161:WVM131161 O196697:S196697 IW196697:JA196697 SS196697:SW196697 ACO196697:ACS196697 AMK196697:AMO196697 AWG196697:AWK196697 BGC196697:BGG196697 BPY196697:BQC196697 BZU196697:BZY196697 CJQ196697:CJU196697 CTM196697:CTQ196697 DDI196697:DDM196697 DNE196697:DNI196697 DXA196697:DXE196697 EGW196697:EHA196697 EQS196697:EQW196697 FAO196697:FAS196697 FKK196697:FKO196697 FUG196697:FUK196697 GEC196697:GEG196697 GNY196697:GOC196697 GXU196697:GXY196697 HHQ196697:HHU196697 HRM196697:HRQ196697 IBI196697:IBM196697 ILE196697:ILI196697 IVA196697:IVE196697 JEW196697:JFA196697 JOS196697:JOW196697 JYO196697:JYS196697 KIK196697:KIO196697 KSG196697:KSK196697 LCC196697:LCG196697 LLY196697:LMC196697 LVU196697:LVY196697 MFQ196697:MFU196697 MPM196697:MPQ196697 MZI196697:MZM196697 NJE196697:NJI196697 NTA196697:NTE196697 OCW196697:ODA196697 OMS196697:OMW196697 OWO196697:OWS196697 PGK196697:PGO196697 PQG196697:PQK196697 QAC196697:QAG196697 QJY196697:QKC196697 QTU196697:QTY196697 RDQ196697:RDU196697 RNM196697:RNQ196697 RXI196697:RXM196697 SHE196697:SHI196697 SRA196697:SRE196697 TAW196697:TBA196697 TKS196697:TKW196697 TUO196697:TUS196697 UEK196697:UEO196697 UOG196697:UOK196697 UYC196697:UYG196697 VHY196697:VIC196697 VRU196697:VRY196697 WBQ196697:WBU196697 WLM196697:WLQ196697 WVI196697:WVM196697 O262233:S262233 IW262233:JA262233 SS262233:SW262233 ACO262233:ACS262233 AMK262233:AMO262233 AWG262233:AWK262233 BGC262233:BGG262233 BPY262233:BQC262233 BZU262233:BZY262233 CJQ262233:CJU262233 CTM262233:CTQ262233 DDI262233:DDM262233 DNE262233:DNI262233 DXA262233:DXE262233 EGW262233:EHA262233 EQS262233:EQW262233 FAO262233:FAS262233 FKK262233:FKO262233 FUG262233:FUK262233 GEC262233:GEG262233 GNY262233:GOC262233 GXU262233:GXY262233 HHQ262233:HHU262233 HRM262233:HRQ262233 IBI262233:IBM262233 ILE262233:ILI262233 IVA262233:IVE262233 JEW262233:JFA262233 JOS262233:JOW262233 JYO262233:JYS262233 KIK262233:KIO262233 KSG262233:KSK262233 LCC262233:LCG262233 LLY262233:LMC262233 LVU262233:LVY262233 MFQ262233:MFU262233 MPM262233:MPQ262233 MZI262233:MZM262233 NJE262233:NJI262233 NTA262233:NTE262233 OCW262233:ODA262233 OMS262233:OMW262233 OWO262233:OWS262233 PGK262233:PGO262233 PQG262233:PQK262233 QAC262233:QAG262233 QJY262233:QKC262233 QTU262233:QTY262233 RDQ262233:RDU262233 RNM262233:RNQ262233 RXI262233:RXM262233 SHE262233:SHI262233 SRA262233:SRE262233 TAW262233:TBA262233 TKS262233:TKW262233 TUO262233:TUS262233 UEK262233:UEO262233 UOG262233:UOK262233 UYC262233:UYG262233 VHY262233:VIC262233 VRU262233:VRY262233 WBQ262233:WBU262233 WLM262233:WLQ262233 WVI262233:WVM262233 O327769:S327769 IW327769:JA327769 SS327769:SW327769 ACO327769:ACS327769 AMK327769:AMO327769 AWG327769:AWK327769 BGC327769:BGG327769 BPY327769:BQC327769 BZU327769:BZY327769 CJQ327769:CJU327769 CTM327769:CTQ327769 DDI327769:DDM327769 DNE327769:DNI327769 DXA327769:DXE327769 EGW327769:EHA327769 EQS327769:EQW327769 FAO327769:FAS327769 FKK327769:FKO327769 FUG327769:FUK327769 GEC327769:GEG327769 GNY327769:GOC327769 GXU327769:GXY327769 HHQ327769:HHU327769 HRM327769:HRQ327769 IBI327769:IBM327769 ILE327769:ILI327769 IVA327769:IVE327769 JEW327769:JFA327769 JOS327769:JOW327769 JYO327769:JYS327769 KIK327769:KIO327769 KSG327769:KSK327769 LCC327769:LCG327769 LLY327769:LMC327769 LVU327769:LVY327769 MFQ327769:MFU327769 MPM327769:MPQ327769 MZI327769:MZM327769 NJE327769:NJI327769 NTA327769:NTE327769 OCW327769:ODA327769 OMS327769:OMW327769 OWO327769:OWS327769 PGK327769:PGO327769 PQG327769:PQK327769 QAC327769:QAG327769 QJY327769:QKC327769 QTU327769:QTY327769 RDQ327769:RDU327769 RNM327769:RNQ327769 RXI327769:RXM327769 SHE327769:SHI327769 SRA327769:SRE327769 TAW327769:TBA327769 TKS327769:TKW327769 TUO327769:TUS327769 UEK327769:UEO327769 UOG327769:UOK327769 UYC327769:UYG327769 VHY327769:VIC327769 VRU327769:VRY327769 WBQ327769:WBU327769 WLM327769:WLQ327769 WVI327769:WVM327769 O393305:S393305 IW393305:JA393305 SS393305:SW393305 ACO393305:ACS393305 AMK393305:AMO393305 AWG393305:AWK393305 BGC393305:BGG393305 BPY393305:BQC393305 BZU393305:BZY393305 CJQ393305:CJU393305 CTM393305:CTQ393305 DDI393305:DDM393305 DNE393305:DNI393305 DXA393305:DXE393305 EGW393305:EHA393305 EQS393305:EQW393305 FAO393305:FAS393305 FKK393305:FKO393305 FUG393305:FUK393305 GEC393305:GEG393305 GNY393305:GOC393305 GXU393305:GXY393305 HHQ393305:HHU393305 HRM393305:HRQ393305 IBI393305:IBM393305 ILE393305:ILI393305 IVA393305:IVE393305 JEW393305:JFA393305 JOS393305:JOW393305 JYO393305:JYS393305 KIK393305:KIO393305 KSG393305:KSK393305 LCC393305:LCG393305 LLY393305:LMC393305 LVU393305:LVY393305 MFQ393305:MFU393305 MPM393305:MPQ393305 MZI393305:MZM393305 NJE393305:NJI393305 NTA393305:NTE393305 OCW393305:ODA393305 OMS393305:OMW393305 OWO393305:OWS393305 PGK393305:PGO393305 PQG393305:PQK393305 QAC393305:QAG393305 QJY393305:QKC393305 QTU393305:QTY393305 RDQ393305:RDU393305 RNM393305:RNQ393305 RXI393305:RXM393305 SHE393305:SHI393305 SRA393305:SRE393305 TAW393305:TBA393305 TKS393305:TKW393305 TUO393305:TUS393305 UEK393305:UEO393305 UOG393305:UOK393305 UYC393305:UYG393305 VHY393305:VIC393305 VRU393305:VRY393305 WBQ393305:WBU393305 WLM393305:WLQ393305 WVI393305:WVM393305 O458841:S458841 IW458841:JA458841 SS458841:SW458841 ACO458841:ACS458841 AMK458841:AMO458841 AWG458841:AWK458841 BGC458841:BGG458841 BPY458841:BQC458841 BZU458841:BZY458841 CJQ458841:CJU458841 CTM458841:CTQ458841 DDI458841:DDM458841 DNE458841:DNI458841 DXA458841:DXE458841 EGW458841:EHA458841 EQS458841:EQW458841 FAO458841:FAS458841 FKK458841:FKO458841 FUG458841:FUK458841 GEC458841:GEG458841 GNY458841:GOC458841 GXU458841:GXY458841 HHQ458841:HHU458841 HRM458841:HRQ458841 IBI458841:IBM458841 ILE458841:ILI458841 IVA458841:IVE458841 JEW458841:JFA458841 JOS458841:JOW458841 JYO458841:JYS458841 KIK458841:KIO458841 KSG458841:KSK458841 LCC458841:LCG458841 LLY458841:LMC458841 LVU458841:LVY458841 MFQ458841:MFU458841 MPM458841:MPQ458841 MZI458841:MZM458841 NJE458841:NJI458841 NTA458841:NTE458841 OCW458841:ODA458841 OMS458841:OMW458841 OWO458841:OWS458841 PGK458841:PGO458841 PQG458841:PQK458841 QAC458841:QAG458841 QJY458841:QKC458841 QTU458841:QTY458841 RDQ458841:RDU458841 RNM458841:RNQ458841 RXI458841:RXM458841 SHE458841:SHI458841 SRA458841:SRE458841 TAW458841:TBA458841 TKS458841:TKW458841 TUO458841:TUS458841 UEK458841:UEO458841 UOG458841:UOK458841 UYC458841:UYG458841 VHY458841:VIC458841 VRU458841:VRY458841 WBQ458841:WBU458841 WLM458841:WLQ458841 WVI458841:WVM458841 O524377:S524377 IW524377:JA524377 SS524377:SW524377 ACO524377:ACS524377 AMK524377:AMO524377 AWG524377:AWK524377 BGC524377:BGG524377 BPY524377:BQC524377 BZU524377:BZY524377 CJQ524377:CJU524377 CTM524377:CTQ524377 DDI524377:DDM524377 DNE524377:DNI524377 DXA524377:DXE524377 EGW524377:EHA524377 EQS524377:EQW524377 FAO524377:FAS524377 FKK524377:FKO524377 FUG524377:FUK524377 GEC524377:GEG524377 GNY524377:GOC524377 GXU524377:GXY524377 HHQ524377:HHU524377 HRM524377:HRQ524377 IBI524377:IBM524377 ILE524377:ILI524377 IVA524377:IVE524377 JEW524377:JFA524377 JOS524377:JOW524377 JYO524377:JYS524377 KIK524377:KIO524377 KSG524377:KSK524377 LCC524377:LCG524377 LLY524377:LMC524377 LVU524377:LVY524377 MFQ524377:MFU524377 MPM524377:MPQ524377 MZI524377:MZM524377 NJE524377:NJI524377 NTA524377:NTE524377 OCW524377:ODA524377 OMS524377:OMW524377 OWO524377:OWS524377 PGK524377:PGO524377 PQG524377:PQK524377 QAC524377:QAG524377 QJY524377:QKC524377 QTU524377:QTY524377 RDQ524377:RDU524377 RNM524377:RNQ524377 RXI524377:RXM524377 SHE524377:SHI524377 SRA524377:SRE524377 TAW524377:TBA524377 TKS524377:TKW524377 TUO524377:TUS524377 UEK524377:UEO524377 UOG524377:UOK524377 UYC524377:UYG524377 VHY524377:VIC524377 VRU524377:VRY524377 WBQ524377:WBU524377 WLM524377:WLQ524377 WVI524377:WVM524377 O589913:S589913 IW589913:JA589913 SS589913:SW589913 ACO589913:ACS589913 AMK589913:AMO589913 AWG589913:AWK589913 BGC589913:BGG589913 BPY589913:BQC589913 BZU589913:BZY589913 CJQ589913:CJU589913 CTM589913:CTQ589913 DDI589913:DDM589913 DNE589913:DNI589913 DXA589913:DXE589913 EGW589913:EHA589913 EQS589913:EQW589913 FAO589913:FAS589913 FKK589913:FKO589913 FUG589913:FUK589913 GEC589913:GEG589913 GNY589913:GOC589913 GXU589913:GXY589913 HHQ589913:HHU589913 HRM589913:HRQ589913 IBI589913:IBM589913 ILE589913:ILI589913 IVA589913:IVE589913 JEW589913:JFA589913 JOS589913:JOW589913 JYO589913:JYS589913 KIK589913:KIO589913 KSG589913:KSK589913 LCC589913:LCG589913 LLY589913:LMC589913 LVU589913:LVY589913 MFQ589913:MFU589913 MPM589913:MPQ589913 MZI589913:MZM589913 NJE589913:NJI589913 NTA589913:NTE589913 OCW589913:ODA589913 OMS589913:OMW589913 OWO589913:OWS589913 PGK589913:PGO589913 PQG589913:PQK589913 QAC589913:QAG589913 QJY589913:QKC589913 QTU589913:QTY589913 RDQ589913:RDU589913 RNM589913:RNQ589913 RXI589913:RXM589913 SHE589913:SHI589913 SRA589913:SRE589913 TAW589913:TBA589913 TKS589913:TKW589913 TUO589913:TUS589913 UEK589913:UEO589913 UOG589913:UOK589913 UYC589913:UYG589913 VHY589913:VIC589913 VRU589913:VRY589913 WBQ589913:WBU589913 WLM589913:WLQ589913 WVI589913:WVM589913 O655449:S655449 IW655449:JA655449 SS655449:SW655449 ACO655449:ACS655449 AMK655449:AMO655449 AWG655449:AWK655449 BGC655449:BGG655449 BPY655449:BQC655449 BZU655449:BZY655449 CJQ655449:CJU655449 CTM655449:CTQ655449 DDI655449:DDM655449 DNE655449:DNI655449 DXA655449:DXE655449 EGW655449:EHA655449 EQS655449:EQW655449 FAO655449:FAS655449 FKK655449:FKO655449 FUG655449:FUK655449 GEC655449:GEG655449 GNY655449:GOC655449 GXU655449:GXY655449 HHQ655449:HHU655449 HRM655449:HRQ655449 IBI655449:IBM655449 ILE655449:ILI655449 IVA655449:IVE655449 JEW655449:JFA655449 JOS655449:JOW655449 JYO655449:JYS655449 KIK655449:KIO655449 KSG655449:KSK655449 LCC655449:LCG655449 LLY655449:LMC655449 LVU655449:LVY655449 MFQ655449:MFU655449 MPM655449:MPQ655449 MZI655449:MZM655449 NJE655449:NJI655449 NTA655449:NTE655449 OCW655449:ODA655449 OMS655449:OMW655449 OWO655449:OWS655449 PGK655449:PGO655449 PQG655449:PQK655449 QAC655449:QAG655449 QJY655449:QKC655449 QTU655449:QTY655449 RDQ655449:RDU655449 RNM655449:RNQ655449 RXI655449:RXM655449 SHE655449:SHI655449 SRA655449:SRE655449 TAW655449:TBA655449 TKS655449:TKW655449 TUO655449:TUS655449 UEK655449:UEO655449 UOG655449:UOK655449 UYC655449:UYG655449 VHY655449:VIC655449 VRU655449:VRY655449 WBQ655449:WBU655449 WLM655449:WLQ655449 WVI655449:WVM655449 O720985:S720985 IW720985:JA720985 SS720985:SW720985 ACO720985:ACS720985 AMK720985:AMO720985 AWG720985:AWK720985 BGC720985:BGG720985 BPY720985:BQC720985 BZU720985:BZY720985 CJQ720985:CJU720985 CTM720985:CTQ720985 DDI720985:DDM720985 DNE720985:DNI720985 DXA720985:DXE720985 EGW720985:EHA720985 EQS720985:EQW720985 FAO720985:FAS720985 FKK720985:FKO720985 FUG720985:FUK720985 GEC720985:GEG720985 GNY720985:GOC720985 GXU720985:GXY720985 HHQ720985:HHU720985 HRM720985:HRQ720985 IBI720985:IBM720985 ILE720985:ILI720985 IVA720985:IVE720985 JEW720985:JFA720985 JOS720985:JOW720985 JYO720985:JYS720985 KIK720985:KIO720985 KSG720985:KSK720985 LCC720985:LCG720985 LLY720985:LMC720985 LVU720985:LVY720985 MFQ720985:MFU720985 MPM720985:MPQ720985 MZI720985:MZM720985 NJE720985:NJI720985 NTA720985:NTE720985 OCW720985:ODA720985 OMS720985:OMW720985 OWO720985:OWS720985 PGK720985:PGO720985 PQG720985:PQK720985 QAC720985:QAG720985 QJY720985:QKC720985 QTU720985:QTY720985 RDQ720985:RDU720985 RNM720985:RNQ720985 RXI720985:RXM720985 SHE720985:SHI720985 SRA720985:SRE720985 TAW720985:TBA720985 TKS720985:TKW720985 TUO720985:TUS720985 UEK720985:UEO720985 UOG720985:UOK720985 UYC720985:UYG720985 VHY720985:VIC720985 VRU720985:VRY720985 WBQ720985:WBU720985 WLM720985:WLQ720985 WVI720985:WVM720985 O786521:S786521 IW786521:JA786521 SS786521:SW786521 ACO786521:ACS786521 AMK786521:AMO786521 AWG786521:AWK786521 BGC786521:BGG786521 BPY786521:BQC786521 BZU786521:BZY786521 CJQ786521:CJU786521 CTM786521:CTQ786521 DDI786521:DDM786521 DNE786521:DNI786521 DXA786521:DXE786521 EGW786521:EHA786521 EQS786521:EQW786521 FAO786521:FAS786521 FKK786521:FKO786521 FUG786521:FUK786521 GEC786521:GEG786521 GNY786521:GOC786521 GXU786521:GXY786521 HHQ786521:HHU786521 HRM786521:HRQ786521 IBI786521:IBM786521 ILE786521:ILI786521 IVA786521:IVE786521 JEW786521:JFA786521 JOS786521:JOW786521 JYO786521:JYS786521 KIK786521:KIO786521 KSG786521:KSK786521 LCC786521:LCG786521 LLY786521:LMC786521 LVU786521:LVY786521 MFQ786521:MFU786521 MPM786521:MPQ786521 MZI786521:MZM786521 NJE786521:NJI786521 NTA786521:NTE786521 OCW786521:ODA786521 OMS786521:OMW786521 OWO786521:OWS786521 PGK786521:PGO786521 PQG786521:PQK786521 QAC786521:QAG786521 QJY786521:QKC786521 QTU786521:QTY786521 RDQ786521:RDU786521 RNM786521:RNQ786521 RXI786521:RXM786521 SHE786521:SHI786521 SRA786521:SRE786521 TAW786521:TBA786521 TKS786521:TKW786521 TUO786521:TUS786521 UEK786521:UEO786521 UOG786521:UOK786521 UYC786521:UYG786521 VHY786521:VIC786521 VRU786521:VRY786521 WBQ786521:WBU786521 WLM786521:WLQ786521 WVI786521:WVM786521 O852057:S852057 IW852057:JA852057 SS852057:SW852057 ACO852057:ACS852057 AMK852057:AMO852057 AWG852057:AWK852057 BGC852057:BGG852057 BPY852057:BQC852057 BZU852057:BZY852057 CJQ852057:CJU852057 CTM852057:CTQ852057 DDI852057:DDM852057 DNE852057:DNI852057 DXA852057:DXE852057 EGW852057:EHA852057 EQS852057:EQW852057 FAO852057:FAS852057 FKK852057:FKO852057 FUG852057:FUK852057 GEC852057:GEG852057 GNY852057:GOC852057 GXU852057:GXY852057 HHQ852057:HHU852057 HRM852057:HRQ852057 IBI852057:IBM852057 ILE852057:ILI852057 IVA852057:IVE852057 JEW852057:JFA852057 JOS852057:JOW852057 JYO852057:JYS852057 KIK852057:KIO852057 KSG852057:KSK852057 LCC852057:LCG852057 LLY852057:LMC852057 LVU852057:LVY852057 MFQ852057:MFU852057 MPM852057:MPQ852057 MZI852057:MZM852057 NJE852057:NJI852057 NTA852057:NTE852057 OCW852057:ODA852057 OMS852057:OMW852057 OWO852057:OWS852057 PGK852057:PGO852057 PQG852057:PQK852057 QAC852057:QAG852057 QJY852057:QKC852057 QTU852057:QTY852057 RDQ852057:RDU852057 RNM852057:RNQ852057 RXI852057:RXM852057 SHE852057:SHI852057 SRA852057:SRE852057 TAW852057:TBA852057 TKS852057:TKW852057 TUO852057:TUS852057 UEK852057:UEO852057 UOG852057:UOK852057 UYC852057:UYG852057 VHY852057:VIC852057 VRU852057:VRY852057 WBQ852057:WBU852057 WLM852057:WLQ852057 WVI852057:WVM852057 O917593:S917593 IW917593:JA917593 SS917593:SW917593 ACO917593:ACS917593 AMK917593:AMO917593 AWG917593:AWK917593 BGC917593:BGG917593 BPY917593:BQC917593 BZU917593:BZY917593 CJQ917593:CJU917593 CTM917593:CTQ917593 DDI917593:DDM917593 DNE917593:DNI917593 DXA917593:DXE917593 EGW917593:EHA917593 EQS917593:EQW917593 FAO917593:FAS917593 FKK917593:FKO917593 FUG917593:FUK917593 GEC917593:GEG917593 GNY917593:GOC917593 GXU917593:GXY917593 HHQ917593:HHU917593 HRM917593:HRQ917593 IBI917593:IBM917593 ILE917593:ILI917593 IVA917593:IVE917593 JEW917593:JFA917593 JOS917593:JOW917593 JYO917593:JYS917593 KIK917593:KIO917593 KSG917593:KSK917593 LCC917593:LCG917593 LLY917593:LMC917593 LVU917593:LVY917593 MFQ917593:MFU917593 MPM917593:MPQ917593 MZI917593:MZM917593 NJE917593:NJI917593 NTA917593:NTE917593 OCW917593:ODA917593 OMS917593:OMW917593 OWO917593:OWS917593 PGK917593:PGO917593 PQG917593:PQK917593 QAC917593:QAG917593 QJY917593:QKC917593 QTU917593:QTY917593 RDQ917593:RDU917593 RNM917593:RNQ917593 RXI917593:RXM917593 SHE917593:SHI917593 SRA917593:SRE917593 TAW917593:TBA917593 TKS917593:TKW917593 TUO917593:TUS917593 UEK917593:UEO917593 UOG917593:UOK917593 UYC917593:UYG917593 VHY917593:VIC917593 VRU917593:VRY917593 WBQ917593:WBU917593 WLM917593:WLQ917593 WVI917593:WVM917593 O983129:S983129 IW983129:JA983129 SS983129:SW983129 ACO983129:ACS983129 AMK983129:AMO983129 AWG983129:AWK983129 BGC983129:BGG983129 BPY983129:BQC983129 BZU983129:BZY983129 CJQ983129:CJU983129 CTM983129:CTQ983129 DDI983129:DDM983129 DNE983129:DNI983129 DXA983129:DXE983129 EGW983129:EHA983129 EQS983129:EQW983129 FAO983129:FAS983129 FKK983129:FKO983129 FUG983129:FUK983129 GEC983129:GEG983129 GNY983129:GOC983129 GXU983129:GXY983129 HHQ983129:HHU983129 HRM983129:HRQ983129 IBI983129:IBM983129 ILE983129:ILI983129 IVA983129:IVE983129 JEW983129:JFA983129 JOS983129:JOW983129 JYO983129:JYS983129 KIK983129:KIO983129 KSG983129:KSK983129 LCC983129:LCG983129 LLY983129:LMC983129 LVU983129:LVY983129 MFQ983129:MFU983129 MPM983129:MPQ983129 MZI983129:MZM983129 NJE983129:NJI983129 NTA983129:NTE983129 OCW983129:ODA983129 OMS983129:OMW983129 OWO983129:OWS983129 PGK983129:PGO983129 PQG983129:PQK983129 QAC983129:QAG983129 QJY983129:QKC983129 QTU983129:QTY983129 RDQ983129:RDU983129 RNM983129:RNQ983129 RXI983129:RXM983129 SHE983129:SHI983129 SRA983129:SRE983129 TAW983129:TBA983129 TKS983129:TKW983129 TUO983129:TUS983129 UEK983129:UEO983129 UOG983129:UOK983129 UYC983129:UYG983129 VHY983129:VIC983129 VRU983129:VRY983129 WBQ983129:WBU983129 WLM983129:WLQ983129 P118:T118"/>
    <dataValidation allowBlank="1" showErrorMessage="1" prompt="En esta vigencia lo más seguro es que solo se alcance a emitir el acto administrativo que generara las directrices para el trámite de registro de los operadores portuarios.Actualmente la SPT se encuentra adelantando el trámite ante Función Pública." sqref="WVJ98312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P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P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P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P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P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P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P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P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P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P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P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P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P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P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P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Q111"/>
    <dataValidation allowBlank="1" showErrorMessage="1" prompt="Cantidad de Operadores Portuarios reportada en el Informe de Gestión 2015" sqref="WVI983121 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O65617 IW65617 SS65617 ACO65617 AMK65617 AWG65617 BGC65617 BPY65617 BZU65617 CJQ65617 CTM65617 DDI65617 DNE65617 DXA65617 EGW65617 EQS65617 FAO65617 FKK65617 FUG65617 GEC65617 GNY65617 GXU65617 HHQ65617 HRM65617 IBI65617 ILE65617 IVA65617 JEW65617 JOS65617 JYO65617 KIK65617 KSG65617 LCC65617 LLY65617 LVU65617 MFQ65617 MPM65617 MZI65617 NJE65617 NTA65617 OCW65617 OMS65617 OWO65617 PGK65617 PQG65617 QAC65617 QJY65617 QTU65617 RDQ65617 RNM65617 RXI65617 SHE65617 SRA65617 TAW65617 TKS65617 TUO65617 UEK65617 UOG65617 UYC65617 VHY65617 VRU65617 WBQ65617 WLM65617 WVI65617 O131153 IW131153 SS131153 ACO131153 AMK131153 AWG131153 BGC131153 BPY131153 BZU131153 CJQ131153 CTM131153 DDI131153 DNE131153 DXA131153 EGW131153 EQS131153 FAO131153 FKK131153 FUG131153 GEC131153 GNY131153 GXU131153 HHQ131153 HRM131153 IBI131153 ILE131153 IVA131153 JEW131153 JOS131153 JYO131153 KIK131153 KSG131153 LCC131153 LLY131153 LVU131153 MFQ131153 MPM131153 MZI131153 NJE131153 NTA131153 OCW131153 OMS131153 OWO131153 PGK131153 PQG131153 QAC131153 QJY131153 QTU131153 RDQ131153 RNM131153 RXI131153 SHE131153 SRA131153 TAW131153 TKS131153 TUO131153 UEK131153 UOG131153 UYC131153 VHY131153 VRU131153 WBQ131153 WLM131153 WVI131153 O196689 IW196689 SS196689 ACO196689 AMK196689 AWG196689 BGC196689 BPY196689 BZU196689 CJQ196689 CTM196689 DDI196689 DNE196689 DXA196689 EGW196689 EQS196689 FAO196689 FKK196689 FUG196689 GEC196689 GNY196689 GXU196689 HHQ196689 HRM196689 IBI196689 ILE196689 IVA196689 JEW196689 JOS196689 JYO196689 KIK196689 KSG196689 LCC196689 LLY196689 LVU196689 MFQ196689 MPM196689 MZI196689 NJE196689 NTA196689 OCW196689 OMS196689 OWO196689 PGK196689 PQG196689 QAC196689 QJY196689 QTU196689 RDQ196689 RNM196689 RXI196689 SHE196689 SRA196689 TAW196689 TKS196689 TUO196689 UEK196689 UOG196689 UYC196689 VHY196689 VRU196689 WBQ196689 WLM196689 WVI196689 O262225 IW262225 SS262225 ACO262225 AMK262225 AWG262225 BGC262225 BPY262225 BZU262225 CJQ262225 CTM262225 DDI262225 DNE262225 DXA262225 EGW262225 EQS262225 FAO262225 FKK262225 FUG262225 GEC262225 GNY262225 GXU262225 HHQ262225 HRM262225 IBI262225 ILE262225 IVA262225 JEW262225 JOS262225 JYO262225 KIK262225 KSG262225 LCC262225 LLY262225 LVU262225 MFQ262225 MPM262225 MZI262225 NJE262225 NTA262225 OCW262225 OMS262225 OWO262225 PGK262225 PQG262225 QAC262225 QJY262225 QTU262225 RDQ262225 RNM262225 RXI262225 SHE262225 SRA262225 TAW262225 TKS262225 TUO262225 UEK262225 UOG262225 UYC262225 VHY262225 VRU262225 WBQ262225 WLM262225 WVI262225 O327761 IW327761 SS327761 ACO327761 AMK327761 AWG327761 BGC327761 BPY327761 BZU327761 CJQ327761 CTM327761 DDI327761 DNE327761 DXA327761 EGW327761 EQS327761 FAO327761 FKK327761 FUG327761 GEC327761 GNY327761 GXU327761 HHQ327761 HRM327761 IBI327761 ILE327761 IVA327761 JEW327761 JOS327761 JYO327761 KIK327761 KSG327761 LCC327761 LLY327761 LVU327761 MFQ327761 MPM327761 MZI327761 NJE327761 NTA327761 OCW327761 OMS327761 OWO327761 PGK327761 PQG327761 QAC327761 QJY327761 QTU327761 RDQ327761 RNM327761 RXI327761 SHE327761 SRA327761 TAW327761 TKS327761 TUO327761 UEK327761 UOG327761 UYC327761 VHY327761 VRU327761 WBQ327761 WLM327761 WVI327761 O393297 IW393297 SS393297 ACO393297 AMK393297 AWG393297 BGC393297 BPY393297 BZU393297 CJQ393297 CTM393297 DDI393297 DNE393297 DXA393297 EGW393297 EQS393297 FAO393297 FKK393297 FUG393297 GEC393297 GNY393297 GXU393297 HHQ393297 HRM393297 IBI393297 ILE393297 IVA393297 JEW393297 JOS393297 JYO393297 KIK393297 KSG393297 LCC393297 LLY393297 LVU393297 MFQ393297 MPM393297 MZI393297 NJE393297 NTA393297 OCW393297 OMS393297 OWO393297 PGK393297 PQG393297 QAC393297 QJY393297 QTU393297 RDQ393297 RNM393297 RXI393297 SHE393297 SRA393297 TAW393297 TKS393297 TUO393297 UEK393297 UOG393297 UYC393297 VHY393297 VRU393297 WBQ393297 WLM393297 WVI393297 O458833 IW458833 SS458833 ACO458833 AMK458833 AWG458833 BGC458833 BPY458833 BZU458833 CJQ458833 CTM458833 DDI458833 DNE458833 DXA458833 EGW458833 EQS458833 FAO458833 FKK458833 FUG458833 GEC458833 GNY458833 GXU458833 HHQ458833 HRM458833 IBI458833 ILE458833 IVA458833 JEW458833 JOS458833 JYO458833 KIK458833 KSG458833 LCC458833 LLY458833 LVU458833 MFQ458833 MPM458833 MZI458833 NJE458833 NTA458833 OCW458833 OMS458833 OWO458833 PGK458833 PQG458833 QAC458833 QJY458833 QTU458833 RDQ458833 RNM458833 RXI458833 SHE458833 SRA458833 TAW458833 TKS458833 TUO458833 UEK458833 UOG458833 UYC458833 VHY458833 VRU458833 WBQ458833 WLM458833 WVI458833 O524369 IW524369 SS524369 ACO524369 AMK524369 AWG524369 BGC524369 BPY524369 BZU524369 CJQ524369 CTM524369 DDI524369 DNE524369 DXA524369 EGW524369 EQS524369 FAO524369 FKK524369 FUG524369 GEC524369 GNY524369 GXU524369 HHQ524369 HRM524369 IBI524369 ILE524369 IVA524369 JEW524369 JOS524369 JYO524369 KIK524369 KSG524369 LCC524369 LLY524369 LVU524369 MFQ524369 MPM524369 MZI524369 NJE524369 NTA524369 OCW524369 OMS524369 OWO524369 PGK524369 PQG524369 QAC524369 QJY524369 QTU524369 RDQ524369 RNM524369 RXI524369 SHE524369 SRA524369 TAW524369 TKS524369 TUO524369 UEK524369 UOG524369 UYC524369 VHY524369 VRU524369 WBQ524369 WLM524369 WVI524369 O589905 IW589905 SS589905 ACO589905 AMK589905 AWG589905 BGC589905 BPY589905 BZU589905 CJQ589905 CTM589905 DDI589905 DNE589905 DXA589905 EGW589905 EQS589905 FAO589905 FKK589905 FUG589905 GEC589905 GNY589905 GXU589905 HHQ589905 HRM589905 IBI589905 ILE589905 IVA589905 JEW589905 JOS589905 JYO589905 KIK589905 KSG589905 LCC589905 LLY589905 LVU589905 MFQ589905 MPM589905 MZI589905 NJE589905 NTA589905 OCW589905 OMS589905 OWO589905 PGK589905 PQG589905 QAC589905 QJY589905 QTU589905 RDQ589905 RNM589905 RXI589905 SHE589905 SRA589905 TAW589905 TKS589905 TUO589905 UEK589905 UOG589905 UYC589905 VHY589905 VRU589905 WBQ589905 WLM589905 WVI589905 O655441 IW655441 SS655441 ACO655441 AMK655441 AWG655441 BGC655441 BPY655441 BZU655441 CJQ655441 CTM655441 DDI655441 DNE655441 DXA655441 EGW655441 EQS655441 FAO655441 FKK655441 FUG655441 GEC655441 GNY655441 GXU655441 HHQ655441 HRM655441 IBI655441 ILE655441 IVA655441 JEW655441 JOS655441 JYO655441 KIK655441 KSG655441 LCC655441 LLY655441 LVU655441 MFQ655441 MPM655441 MZI655441 NJE655441 NTA655441 OCW655441 OMS655441 OWO655441 PGK655441 PQG655441 QAC655441 QJY655441 QTU655441 RDQ655441 RNM655441 RXI655441 SHE655441 SRA655441 TAW655441 TKS655441 TUO655441 UEK655441 UOG655441 UYC655441 VHY655441 VRU655441 WBQ655441 WLM655441 WVI655441 O720977 IW720977 SS720977 ACO720977 AMK720977 AWG720977 BGC720977 BPY720977 BZU720977 CJQ720977 CTM720977 DDI720977 DNE720977 DXA720977 EGW720977 EQS720977 FAO720977 FKK720977 FUG720977 GEC720977 GNY720977 GXU720977 HHQ720977 HRM720977 IBI720977 ILE720977 IVA720977 JEW720977 JOS720977 JYO720977 KIK720977 KSG720977 LCC720977 LLY720977 LVU720977 MFQ720977 MPM720977 MZI720977 NJE720977 NTA720977 OCW720977 OMS720977 OWO720977 PGK720977 PQG720977 QAC720977 QJY720977 QTU720977 RDQ720977 RNM720977 RXI720977 SHE720977 SRA720977 TAW720977 TKS720977 TUO720977 UEK720977 UOG720977 UYC720977 VHY720977 VRU720977 WBQ720977 WLM720977 WVI720977 O786513 IW786513 SS786513 ACO786513 AMK786513 AWG786513 BGC786513 BPY786513 BZU786513 CJQ786513 CTM786513 DDI786513 DNE786513 DXA786513 EGW786513 EQS786513 FAO786513 FKK786513 FUG786513 GEC786513 GNY786513 GXU786513 HHQ786513 HRM786513 IBI786513 ILE786513 IVA786513 JEW786513 JOS786513 JYO786513 KIK786513 KSG786513 LCC786513 LLY786513 LVU786513 MFQ786513 MPM786513 MZI786513 NJE786513 NTA786513 OCW786513 OMS786513 OWO786513 PGK786513 PQG786513 QAC786513 QJY786513 QTU786513 RDQ786513 RNM786513 RXI786513 SHE786513 SRA786513 TAW786513 TKS786513 TUO786513 UEK786513 UOG786513 UYC786513 VHY786513 VRU786513 WBQ786513 WLM786513 WVI786513 O852049 IW852049 SS852049 ACO852049 AMK852049 AWG852049 BGC852049 BPY852049 BZU852049 CJQ852049 CTM852049 DDI852049 DNE852049 DXA852049 EGW852049 EQS852049 FAO852049 FKK852049 FUG852049 GEC852049 GNY852049 GXU852049 HHQ852049 HRM852049 IBI852049 ILE852049 IVA852049 JEW852049 JOS852049 JYO852049 KIK852049 KSG852049 LCC852049 LLY852049 LVU852049 MFQ852049 MPM852049 MZI852049 NJE852049 NTA852049 OCW852049 OMS852049 OWO852049 PGK852049 PQG852049 QAC852049 QJY852049 QTU852049 RDQ852049 RNM852049 RXI852049 SHE852049 SRA852049 TAW852049 TKS852049 TUO852049 UEK852049 UOG852049 UYC852049 VHY852049 VRU852049 WBQ852049 WLM852049 WVI852049 O917585 IW917585 SS917585 ACO917585 AMK917585 AWG917585 BGC917585 BPY917585 BZU917585 CJQ917585 CTM917585 DDI917585 DNE917585 DXA917585 EGW917585 EQS917585 FAO917585 FKK917585 FUG917585 GEC917585 GNY917585 GXU917585 HHQ917585 HRM917585 IBI917585 ILE917585 IVA917585 JEW917585 JOS917585 JYO917585 KIK917585 KSG917585 LCC917585 LLY917585 LVU917585 MFQ917585 MPM917585 MZI917585 NJE917585 NTA917585 OCW917585 OMS917585 OWO917585 PGK917585 PQG917585 QAC917585 QJY917585 QTU917585 RDQ917585 RNM917585 RXI917585 SHE917585 SRA917585 TAW917585 TKS917585 TUO917585 UEK917585 UOG917585 UYC917585 VHY917585 VRU917585 WBQ917585 WLM917585 WVI917585 O983121 IW983121 SS983121 ACO983121 AMK983121 AWG983121 BGC983121 BPY983121 BZU983121 CJQ983121 CTM983121 DDI983121 DNE983121 DXA983121 EGW983121 EQS983121 FAO983121 FKK983121 FUG983121 GEC983121 GNY983121 GXU983121 HHQ983121 HRM983121 IBI983121 ILE983121 IVA983121 JEW983121 JOS983121 JYO983121 KIK983121 KSG983121 LCC983121 LLY983121 LVU983121 MFQ983121 MPM983121 MZI983121 NJE983121 NTA983121 OCW983121 OMS983121 OWO983121 PGK983121 PQG983121 QAC983121 QJY983121 QTU983121 RDQ983121 RNM983121 RXI983121 SHE983121 SRA983121 TAW983121 TKS983121 TUO983121 UEK983121 UOG983121 UYC983121 VHY983121 VRU983121 WBQ983121 WLM983121 P111"/>
    <dataValidation allowBlank="1" showErrorMessage="1" prompt="Información con corte a Diciembre 31/2015:_x000a_Puertos: 30 funcionarios (13 planta, 17 contratistas)_x000a_Concesiones: 37 funcionarios (16 planta, 21 contratistas)_x000a_Tránsito: 110 funcionarios (21 planta, 68 contratistas)" sqref="WVI983080:WVI983088 IW40:IW48 SS40:SS48 ACO40:ACO48 AMK40:AMK48 AWG40:AWG48 BGC40:BGC48 BPY40:BPY48 BZU40:BZU48 CJQ40:CJQ48 CTM40:CTM48 DDI40:DDI48 DNE40:DNE48 DXA40:DXA48 EGW40:EGW48 EQS40:EQS48 FAO40:FAO48 FKK40:FKK48 FUG40:FUG48 GEC40:GEC48 GNY40:GNY48 GXU40:GXU48 HHQ40:HHQ48 HRM40:HRM48 IBI40:IBI48 ILE40:ILE48 IVA40:IVA48 JEW40:JEW48 JOS40:JOS48 JYO40:JYO48 KIK40:KIK48 KSG40:KSG48 LCC40:LCC48 LLY40:LLY48 LVU40:LVU48 MFQ40:MFQ48 MPM40:MPM48 MZI40:MZI48 NJE40:NJE48 NTA40:NTA48 OCW40:OCW48 OMS40:OMS48 OWO40:OWO48 PGK40:PGK48 PQG40:PQG48 QAC40:QAC48 QJY40:QJY48 QTU40:QTU48 RDQ40:RDQ48 RNM40:RNM48 RXI40:RXI48 SHE40:SHE48 SRA40:SRA48 TAW40:TAW48 TKS40:TKS48 TUO40:TUO48 UEK40:UEK48 UOG40:UOG48 UYC40:UYC48 VHY40:VHY48 VRU40:VRU48 WBQ40:WBQ48 WLM40:WLM48 WVI40:WVI48 O65576:O65584 IW65576:IW65584 SS65576:SS65584 ACO65576:ACO65584 AMK65576:AMK65584 AWG65576:AWG65584 BGC65576:BGC65584 BPY65576:BPY65584 BZU65576:BZU65584 CJQ65576:CJQ65584 CTM65576:CTM65584 DDI65576:DDI65584 DNE65576:DNE65584 DXA65576:DXA65584 EGW65576:EGW65584 EQS65576:EQS65584 FAO65576:FAO65584 FKK65576:FKK65584 FUG65576:FUG65584 GEC65576:GEC65584 GNY65576:GNY65584 GXU65576:GXU65584 HHQ65576:HHQ65584 HRM65576:HRM65584 IBI65576:IBI65584 ILE65576:ILE65584 IVA65576:IVA65584 JEW65576:JEW65584 JOS65576:JOS65584 JYO65576:JYO65584 KIK65576:KIK65584 KSG65576:KSG65584 LCC65576:LCC65584 LLY65576:LLY65584 LVU65576:LVU65584 MFQ65576:MFQ65584 MPM65576:MPM65584 MZI65576:MZI65584 NJE65576:NJE65584 NTA65576:NTA65584 OCW65576:OCW65584 OMS65576:OMS65584 OWO65576:OWO65584 PGK65576:PGK65584 PQG65576:PQG65584 QAC65576:QAC65584 QJY65576:QJY65584 QTU65576:QTU65584 RDQ65576:RDQ65584 RNM65576:RNM65584 RXI65576:RXI65584 SHE65576:SHE65584 SRA65576:SRA65584 TAW65576:TAW65584 TKS65576:TKS65584 TUO65576:TUO65584 UEK65576:UEK65584 UOG65576:UOG65584 UYC65576:UYC65584 VHY65576:VHY65584 VRU65576:VRU65584 WBQ65576:WBQ65584 WLM65576:WLM65584 WVI65576:WVI65584 O131112:O131120 IW131112:IW131120 SS131112:SS131120 ACO131112:ACO131120 AMK131112:AMK131120 AWG131112:AWG131120 BGC131112:BGC131120 BPY131112:BPY131120 BZU131112:BZU131120 CJQ131112:CJQ131120 CTM131112:CTM131120 DDI131112:DDI131120 DNE131112:DNE131120 DXA131112:DXA131120 EGW131112:EGW131120 EQS131112:EQS131120 FAO131112:FAO131120 FKK131112:FKK131120 FUG131112:FUG131120 GEC131112:GEC131120 GNY131112:GNY131120 GXU131112:GXU131120 HHQ131112:HHQ131120 HRM131112:HRM131120 IBI131112:IBI131120 ILE131112:ILE131120 IVA131112:IVA131120 JEW131112:JEW131120 JOS131112:JOS131120 JYO131112:JYO131120 KIK131112:KIK131120 KSG131112:KSG131120 LCC131112:LCC131120 LLY131112:LLY131120 LVU131112:LVU131120 MFQ131112:MFQ131120 MPM131112:MPM131120 MZI131112:MZI131120 NJE131112:NJE131120 NTA131112:NTA131120 OCW131112:OCW131120 OMS131112:OMS131120 OWO131112:OWO131120 PGK131112:PGK131120 PQG131112:PQG131120 QAC131112:QAC131120 QJY131112:QJY131120 QTU131112:QTU131120 RDQ131112:RDQ131120 RNM131112:RNM131120 RXI131112:RXI131120 SHE131112:SHE131120 SRA131112:SRA131120 TAW131112:TAW131120 TKS131112:TKS131120 TUO131112:TUO131120 UEK131112:UEK131120 UOG131112:UOG131120 UYC131112:UYC131120 VHY131112:VHY131120 VRU131112:VRU131120 WBQ131112:WBQ131120 WLM131112:WLM131120 WVI131112:WVI131120 O196648:O196656 IW196648:IW196656 SS196648:SS196656 ACO196648:ACO196656 AMK196648:AMK196656 AWG196648:AWG196656 BGC196648:BGC196656 BPY196648:BPY196656 BZU196648:BZU196656 CJQ196648:CJQ196656 CTM196648:CTM196656 DDI196648:DDI196656 DNE196648:DNE196656 DXA196648:DXA196656 EGW196648:EGW196656 EQS196648:EQS196656 FAO196648:FAO196656 FKK196648:FKK196656 FUG196648:FUG196656 GEC196648:GEC196656 GNY196648:GNY196656 GXU196648:GXU196656 HHQ196648:HHQ196656 HRM196648:HRM196656 IBI196648:IBI196656 ILE196648:ILE196656 IVA196648:IVA196656 JEW196648:JEW196656 JOS196648:JOS196656 JYO196648:JYO196656 KIK196648:KIK196656 KSG196648:KSG196656 LCC196648:LCC196656 LLY196648:LLY196656 LVU196648:LVU196656 MFQ196648:MFQ196656 MPM196648:MPM196656 MZI196648:MZI196656 NJE196648:NJE196656 NTA196648:NTA196656 OCW196648:OCW196656 OMS196648:OMS196656 OWO196648:OWO196656 PGK196648:PGK196656 PQG196648:PQG196656 QAC196648:QAC196656 QJY196648:QJY196656 QTU196648:QTU196656 RDQ196648:RDQ196656 RNM196648:RNM196656 RXI196648:RXI196656 SHE196648:SHE196656 SRA196648:SRA196656 TAW196648:TAW196656 TKS196648:TKS196656 TUO196648:TUO196656 UEK196648:UEK196656 UOG196648:UOG196656 UYC196648:UYC196656 VHY196648:VHY196656 VRU196648:VRU196656 WBQ196648:WBQ196656 WLM196648:WLM196656 WVI196648:WVI196656 O262184:O262192 IW262184:IW262192 SS262184:SS262192 ACO262184:ACO262192 AMK262184:AMK262192 AWG262184:AWG262192 BGC262184:BGC262192 BPY262184:BPY262192 BZU262184:BZU262192 CJQ262184:CJQ262192 CTM262184:CTM262192 DDI262184:DDI262192 DNE262184:DNE262192 DXA262184:DXA262192 EGW262184:EGW262192 EQS262184:EQS262192 FAO262184:FAO262192 FKK262184:FKK262192 FUG262184:FUG262192 GEC262184:GEC262192 GNY262184:GNY262192 GXU262184:GXU262192 HHQ262184:HHQ262192 HRM262184:HRM262192 IBI262184:IBI262192 ILE262184:ILE262192 IVA262184:IVA262192 JEW262184:JEW262192 JOS262184:JOS262192 JYO262184:JYO262192 KIK262184:KIK262192 KSG262184:KSG262192 LCC262184:LCC262192 LLY262184:LLY262192 LVU262184:LVU262192 MFQ262184:MFQ262192 MPM262184:MPM262192 MZI262184:MZI262192 NJE262184:NJE262192 NTA262184:NTA262192 OCW262184:OCW262192 OMS262184:OMS262192 OWO262184:OWO262192 PGK262184:PGK262192 PQG262184:PQG262192 QAC262184:QAC262192 QJY262184:QJY262192 QTU262184:QTU262192 RDQ262184:RDQ262192 RNM262184:RNM262192 RXI262184:RXI262192 SHE262184:SHE262192 SRA262184:SRA262192 TAW262184:TAW262192 TKS262184:TKS262192 TUO262184:TUO262192 UEK262184:UEK262192 UOG262184:UOG262192 UYC262184:UYC262192 VHY262184:VHY262192 VRU262184:VRU262192 WBQ262184:WBQ262192 WLM262184:WLM262192 WVI262184:WVI262192 O327720:O327728 IW327720:IW327728 SS327720:SS327728 ACO327720:ACO327728 AMK327720:AMK327728 AWG327720:AWG327728 BGC327720:BGC327728 BPY327720:BPY327728 BZU327720:BZU327728 CJQ327720:CJQ327728 CTM327720:CTM327728 DDI327720:DDI327728 DNE327720:DNE327728 DXA327720:DXA327728 EGW327720:EGW327728 EQS327720:EQS327728 FAO327720:FAO327728 FKK327720:FKK327728 FUG327720:FUG327728 GEC327720:GEC327728 GNY327720:GNY327728 GXU327720:GXU327728 HHQ327720:HHQ327728 HRM327720:HRM327728 IBI327720:IBI327728 ILE327720:ILE327728 IVA327720:IVA327728 JEW327720:JEW327728 JOS327720:JOS327728 JYO327720:JYO327728 KIK327720:KIK327728 KSG327720:KSG327728 LCC327720:LCC327728 LLY327720:LLY327728 LVU327720:LVU327728 MFQ327720:MFQ327728 MPM327720:MPM327728 MZI327720:MZI327728 NJE327720:NJE327728 NTA327720:NTA327728 OCW327720:OCW327728 OMS327720:OMS327728 OWO327720:OWO327728 PGK327720:PGK327728 PQG327720:PQG327728 QAC327720:QAC327728 QJY327720:QJY327728 QTU327720:QTU327728 RDQ327720:RDQ327728 RNM327720:RNM327728 RXI327720:RXI327728 SHE327720:SHE327728 SRA327720:SRA327728 TAW327720:TAW327728 TKS327720:TKS327728 TUO327720:TUO327728 UEK327720:UEK327728 UOG327720:UOG327728 UYC327720:UYC327728 VHY327720:VHY327728 VRU327720:VRU327728 WBQ327720:WBQ327728 WLM327720:WLM327728 WVI327720:WVI327728 O393256:O393264 IW393256:IW393264 SS393256:SS393264 ACO393256:ACO393264 AMK393256:AMK393264 AWG393256:AWG393264 BGC393256:BGC393264 BPY393256:BPY393264 BZU393256:BZU393264 CJQ393256:CJQ393264 CTM393256:CTM393264 DDI393256:DDI393264 DNE393256:DNE393264 DXA393256:DXA393264 EGW393256:EGW393264 EQS393256:EQS393264 FAO393256:FAO393264 FKK393256:FKK393264 FUG393256:FUG393264 GEC393256:GEC393264 GNY393256:GNY393264 GXU393256:GXU393264 HHQ393256:HHQ393264 HRM393256:HRM393264 IBI393256:IBI393264 ILE393256:ILE393264 IVA393256:IVA393264 JEW393256:JEW393264 JOS393256:JOS393264 JYO393256:JYO393264 KIK393256:KIK393264 KSG393256:KSG393264 LCC393256:LCC393264 LLY393256:LLY393264 LVU393256:LVU393264 MFQ393256:MFQ393264 MPM393256:MPM393264 MZI393256:MZI393264 NJE393256:NJE393264 NTA393256:NTA393264 OCW393256:OCW393264 OMS393256:OMS393264 OWO393256:OWO393264 PGK393256:PGK393264 PQG393256:PQG393264 QAC393256:QAC393264 QJY393256:QJY393264 QTU393256:QTU393264 RDQ393256:RDQ393264 RNM393256:RNM393264 RXI393256:RXI393264 SHE393256:SHE393264 SRA393256:SRA393264 TAW393256:TAW393264 TKS393256:TKS393264 TUO393256:TUO393264 UEK393256:UEK393264 UOG393256:UOG393264 UYC393256:UYC393264 VHY393256:VHY393264 VRU393256:VRU393264 WBQ393256:WBQ393264 WLM393256:WLM393264 WVI393256:WVI393264 O458792:O458800 IW458792:IW458800 SS458792:SS458800 ACO458792:ACO458800 AMK458792:AMK458800 AWG458792:AWG458800 BGC458792:BGC458800 BPY458792:BPY458800 BZU458792:BZU458800 CJQ458792:CJQ458800 CTM458792:CTM458800 DDI458792:DDI458800 DNE458792:DNE458800 DXA458792:DXA458800 EGW458792:EGW458800 EQS458792:EQS458800 FAO458792:FAO458800 FKK458792:FKK458800 FUG458792:FUG458800 GEC458792:GEC458800 GNY458792:GNY458800 GXU458792:GXU458800 HHQ458792:HHQ458800 HRM458792:HRM458800 IBI458792:IBI458800 ILE458792:ILE458800 IVA458792:IVA458800 JEW458792:JEW458800 JOS458792:JOS458800 JYO458792:JYO458800 KIK458792:KIK458800 KSG458792:KSG458800 LCC458792:LCC458800 LLY458792:LLY458800 LVU458792:LVU458800 MFQ458792:MFQ458800 MPM458792:MPM458800 MZI458792:MZI458800 NJE458792:NJE458800 NTA458792:NTA458800 OCW458792:OCW458800 OMS458792:OMS458800 OWO458792:OWO458800 PGK458792:PGK458800 PQG458792:PQG458800 QAC458792:QAC458800 QJY458792:QJY458800 QTU458792:QTU458800 RDQ458792:RDQ458800 RNM458792:RNM458800 RXI458792:RXI458800 SHE458792:SHE458800 SRA458792:SRA458800 TAW458792:TAW458800 TKS458792:TKS458800 TUO458792:TUO458800 UEK458792:UEK458800 UOG458792:UOG458800 UYC458792:UYC458800 VHY458792:VHY458800 VRU458792:VRU458800 WBQ458792:WBQ458800 WLM458792:WLM458800 WVI458792:WVI458800 O524328:O524336 IW524328:IW524336 SS524328:SS524336 ACO524328:ACO524336 AMK524328:AMK524336 AWG524328:AWG524336 BGC524328:BGC524336 BPY524328:BPY524336 BZU524328:BZU524336 CJQ524328:CJQ524336 CTM524328:CTM524336 DDI524328:DDI524336 DNE524328:DNE524336 DXA524328:DXA524336 EGW524328:EGW524336 EQS524328:EQS524336 FAO524328:FAO524336 FKK524328:FKK524336 FUG524328:FUG524336 GEC524328:GEC524336 GNY524328:GNY524336 GXU524328:GXU524336 HHQ524328:HHQ524336 HRM524328:HRM524336 IBI524328:IBI524336 ILE524328:ILE524336 IVA524328:IVA524336 JEW524328:JEW524336 JOS524328:JOS524336 JYO524328:JYO524336 KIK524328:KIK524336 KSG524328:KSG524336 LCC524328:LCC524336 LLY524328:LLY524336 LVU524328:LVU524336 MFQ524328:MFQ524336 MPM524328:MPM524336 MZI524328:MZI524336 NJE524328:NJE524336 NTA524328:NTA524336 OCW524328:OCW524336 OMS524328:OMS524336 OWO524328:OWO524336 PGK524328:PGK524336 PQG524328:PQG524336 QAC524328:QAC524336 QJY524328:QJY524336 QTU524328:QTU524336 RDQ524328:RDQ524336 RNM524328:RNM524336 RXI524328:RXI524336 SHE524328:SHE524336 SRA524328:SRA524336 TAW524328:TAW524336 TKS524328:TKS524336 TUO524328:TUO524336 UEK524328:UEK524336 UOG524328:UOG524336 UYC524328:UYC524336 VHY524328:VHY524336 VRU524328:VRU524336 WBQ524328:WBQ524336 WLM524328:WLM524336 WVI524328:WVI524336 O589864:O589872 IW589864:IW589872 SS589864:SS589872 ACO589864:ACO589872 AMK589864:AMK589872 AWG589864:AWG589872 BGC589864:BGC589872 BPY589864:BPY589872 BZU589864:BZU589872 CJQ589864:CJQ589872 CTM589864:CTM589872 DDI589864:DDI589872 DNE589864:DNE589872 DXA589864:DXA589872 EGW589864:EGW589872 EQS589864:EQS589872 FAO589864:FAO589872 FKK589864:FKK589872 FUG589864:FUG589872 GEC589864:GEC589872 GNY589864:GNY589872 GXU589864:GXU589872 HHQ589864:HHQ589872 HRM589864:HRM589872 IBI589864:IBI589872 ILE589864:ILE589872 IVA589864:IVA589872 JEW589864:JEW589872 JOS589864:JOS589872 JYO589864:JYO589872 KIK589864:KIK589872 KSG589864:KSG589872 LCC589864:LCC589872 LLY589864:LLY589872 LVU589864:LVU589872 MFQ589864:MFQ589872 MPM589864:MPM589872 MZI589864:MZI589872 NJE589864:NJE589872 NTA589864:NTA589872 OCW589864:OCW589872 OMS589864:OMS589872 OWO589864:OWO589872 PGK589864:PGK589872 PQG589864:PQG589872 QAC589864:QAC589872 QJY589864:QJY589872 QTU589864:QTU589872 RDQ589864:RDQ589872 RNM589864:RNM589872 RXI589864:RXI589872 SHE589864:SHE589872 SRA589864:SRA589872 TAW589864:TAW589872 TKS589864:TKS589872 TUO589864:TUO589872 UEK589864:UEK589872 UOG589864:UOG589872 UYC589864:UYC589872 VHY589864:VHY589872 VRU589864:VRU589872 WBQ589864:WBQ589872 WLM589864:WLM589872 WVI589864:WVI589872 O655400:O655408 IW655400:IW655408 SS655400:SS655408 ACO655400:ACO655408 AMK655400:AMK655408 AWG655400:AWG655408 BGC655400:BGC655408 BPY655400:BPY655408 BZU655400:BZU655408 CJQ655400:CJQ655408 CTM655400:CTM655408 DDI655400:DDI655408 DNE655400:DNE655408 DXA655400:DXA655408 EGW655400:EGW655408 EQS655400:EQS655408 FAO655400:FAO655408 FKK655400:FKK655408 FUG655400:FUG655408 GEC655400:GEC655408 GNY655400:GNY655408 GXU655400:GXU655408 HHQ655400:HHQ655408 HRM655400:HRM655408 IBI655400:IBI655408 ILE655400:ILE655408 IVA655400:IVA655408 JEW655400:JEW655408 JOS655400:JOS655408 JYO655400:JYO655408 KIK655400:KIK655408 KSG655400:KSG655408 LCC655400:LCC655408 LLY655400:LLY655408 LVU655400:LVU655408 MFQ655400:MFQ655408 MPM655400:MPM655408 MZI655400:MZI655408 NJE655400:NJE655408 NTA655400:NTA655408 OCW655400:OCW655408 OMS655400:OMS655408 OWO655400:OWO655408 PGK655400:PGK655408 PQG655400:PQG655408 QAC655400:QAC655408 QJY655400:QJY655408 QTU655400:QTU655408 RDQ655400:RDQ655408 RNM655400:RNM655408 RXI655400:RXI655408 SHE655400:SHE655408 SRA655400:SRA655408 TAW655400:TAW655408 TKS655400:TKS655408 TUO655400:TUO655408 UEK655400:UEK655408 UOG655400:UOG655408 UYC655400:UYC655408 VHY655400:VHY655408 VRU655400:VRU655408 WBQ655400:WBQ655408 WLM655400:WLM655408 WVI655400:WVI655408 O720936:O720944 IW720936:IW720944 SS720936:SS720944 ACO720936:ACO720944 AMK720936:AMK720944 AWG720936:AWG720944 BGC720936:BGC720944 BPY720936:BPY720944 BZU720936:BZU720944 CJQ720936:CJQ720944 CTM720936:CTM720944 DDI720936:DDI720944 DNE720936:DNE720944 DXA720936:DXA720944 EGW720936:EGW720944 EQS720936:EQS720944 FAO720936:FAO720944 FKK720936:FKK720944 FUG720936:FUG720944 GEC720936:GEC720944 GNY720936:GNY720944 GXU720936:GXU720944 HHQ720936:HHQ720944 HRM720936:HRM720944 IBI720936:IBI720944 ILE720936:ILE720944 IVA720936:IVA720944 JEW720936:JEW720944 JOS720936:JOS720944 JYO720936:JYO720944 KIK720936:KIK720944 KSG720936:KSG720944 LCC720936:LCC720944 LLY720936:LLY720944 LVU720936:LVU720944 MFQ720936:MFQ720944 MPM720936:MPM720944 MZI720936:MZI720944 NJE720936:NJE720944 NTA720936:NTA720944 OCW720936:OCW720944 OMS720936:OMS720944 OWO720936:OWO720944 PGK720936:PGK720944 PQG720936:PQG720944 QAC720936:QAC720944 QJY720936:QJY720944 QTU720936:QTU720944 RDQ720936:RDQ720944 RNM720936:RNM720944 RXI720936:RXI720944 SHE720936:SHE720944 SRA720936:SRA720944 TAW720936:TAW720944 TKS720936:TKS720944 TUO720936:TUO720944 UEK720936:UEK720944 UOG720936:UOG720944 UYC720936:UYC720944 VHY720936:VHY720944 VRU720936:VRU720944 WBQ720936:WBQ720944 WLM720936:WLM720944 WVI720936:WVI720944 O786472:O786480 IW786472:IW786480 SS786472:SS786480 ACO786472:ACO786480 AMK786472:AMK786480 AWG786472:AWG786480 BGC786472:BGC786480 BPY786472:BPY786480 BZU786472:BZU786480 CJQ786472:CJQ786480 CTM786472:CTM786480 DDI786472:DDI786480 DNE786472:DNE786480 DXA786472:DXA786480 EGW786472:EGW786480 EQS786472:EQS786480 FAO786472:FAO786480 FKK786472:FKK786480 FUG786472:FUG786480 GEC786472:GEC786480 GNY786472:GNY786480 GXU786472:GXU786480 HHQ786472:HHQ786480 HRM786472:HRM786480 IBI786472:IBI786480 ILE786472:ILE786480 IVA786472:IVA786480 JEW786472:JEW786480 JOS786472:JOS786480 JYO786472:JYO786480 KIK786472:KIK786480 KSG786472:KSG786480 LCC786472:LCC786480 LLY786472:LLY786480 LVU786472:LVU786480 MFQ786472:MFQ786480 MPM786472:MPM786480 MZI786472:MZI786480 NJE786472:NJE786480 NTA786472:NTA786480 OCW786472:OCW786480 OMS786472:OMS786480 OWO786472:OWO786480 PGK786472:PGK786480 PQG786472:PQG786480 QAC786472:QAC786480 QJY786472:QJY786480 QTU786472:QTU786480 RDQ786472:RDQ786480 RNM786472:RNM786480 RXI786472:RXI786480 SHE786472:SHE786480 SRA786472:SRA786480 TAW786472:TAW786480 TKS786472:TKS786480 TUO786472:TUO786480 UEK786472:UEK786480 UOG786472:UOG786480 UYC786472:UYC786480 VHY786472:VHY786480 VRU786472:VRU786480 WBQ786472:WBQ786480 WLM786472:WLM786480 WVI786472:WVI786480 O852008:O852016 IW852008:IW852016 SS852008:SS852016 ACO852008:ACO852016 AMK852008:AMK852016 AWG852008:AWG852016 BGC852008:BGC852016 BPY852008:BPY852016 BZU852008:BZU852016 CJQ852008:CJQ852016 CTM852008:CTM852016 DDI852008:DDI852016 DNE852008:DNE852016 DXA852008:DXA852016 EGW852008:EGW852016 EQS852008:EQS852016 FAO852008:FAO852016 FKK852008:FKK852016 FUG852008:FUG852016 GEC852008:GEC852016 GNY852008:GNY852016 GXU852008:GXU852016 HHQ852008:HHQ852016 HRM852008:HRM852016 IBI852008:IBI852016 ILE852008:ILE852016 IVA852008:IVA852016 JEW852008:JEW852016 JOS852008:JOS852016 JYO852008:JYO852016 KIK852008:KIK852016 KSG852008:KSG852016 LCC852008:LCC852016 LLY852008:LLY852016 LVU852008:LVU852016 MFQ852008:MFQ852016 MPM852008:MPM852016 MZI852008:MZI852016 NJE852008:NJE852016 NTA852008:NTA852016 OCW852008:OCW852016 OMS852008:OMS852016 OWO852008:OWO852016 PGK852008:PGK852016 PQG852008:PQG852016 QAC852008:QAC852016 QJY852008:QJY852016 QTU852008:QTU852016 RDQ852008:RDQ852016 RNM852008:RNM852016 RXI852008:RXI852016 SHE852008:SHE852016 SRA852008:SRA852016 TAW852008:TAW852016 TKS852008:TKS852016 TUO852008:TUO852016 UEK852008:UEK852016 UOG852008:UOG852016 UYC852008:UYC852016 VHY852008:VHY852016 VRU852008:VRU852016 WBQ852008:WBQ852016 WLM852008:WLM852016 WVI852008:WVI852016 O917544:O917552 IW917544:IW917552 SS917544:SS917552 ACO917544:ACO917552 AMK917544:AMK917552 AWG917544:AWG917552 BGC917544:BGC917552 BPY917544:BPY917552 BZU917544:BZU917552 CJQ917544:CJQ917552 CTM917544:CTM917552 DDI917544:DDI917552 DNE917544:DNE917552 DXA917544:DXA917552 EGW917544:EGW917552 EQS917544:EQS917552 FAO917544:FAO917552 FKK917544:FKK917552 FUG917544:FUG917552 GEC917544:GEC917552 GNY917544:GNY917552 GXU917544:GXU917552 HHQ917544:HHQ917552 HRM917544:HRM917552 IBI917544:IBI917552 ILE917544:ILE917552 IVA917544:IVA917552 JEW917544:JEW917552 JOS917544:JOS917552 JYO917544:JYO917552 KIK917544:KIK917552 KSG917544:KSG917552 LCC917544:LCC917552 LLY917544:LLY917552 LVU917544:LVU917552 MFQ917544:MFQ917552 MPM917544:MPM917552 MZI917544:MZI917552 NJE917544:NJE917552 NTA917544:NTA917552 OCW917544:OCW917552 OMS917544:OMS917552 OWO917544:OWO917552 PGK917544:PGK917552 PQG917544:PQG917552 QAC917544:QAC917552 QJY917544:QJY917552 QTU917544:QTU917552 RDQ917544:RDQ917552 RNM917544:RNM917552 RXI917544:RXI917552 SHE917544:SHE917552 SRA917544:SRA917552 TAW917544:TAW917552 TKS917544:TKS917552 TUO917544:TUO917552 UEK917544:UEK917552 UOG917544:UOG917552 UYC917544:UYC917552 VHY917544:VHY917552 VRU917544:VRU917552 WBQ917544:WBQ917552 WLM917544:WLM917552 WVI917544:WVI917552 O983080:O983088 IW983080:IW983088 SS983080:SS983088 ACO983080:ACO983088 AMK983080:AMK983088 AWG983080:AWG983088 BGC983080:BGC983088 BPY983080:BPY983088 BZU983080:BZU983088 CJQ983080:CJQ983088 CTM983080:CTM983088 DDI983080:DDI983088 DNE983080:DNE983088 DXA983080:DXA983088 EGW983080:EGW983088 EQS983080:EQS983088 FAO983080:FAO983088 FKK983080:FKK983088 FUG983080:FUG983088 GEC983080:GEC983088 GNY983080:GNY983088 GXU983080:GXU983088 HHQ983080:HHQ983088 HRM983080:HRM983088 IBI983080:IBI983088 ILE983080:ILE983088 IVA983080:IVA983088 JEW983080:JEW983088 JOS983080:JOS983088 JYO983080:JYO983088 KIK983080:KIK983088 KSG983080:KSG983088 LCC983080:LCC983088 LLY983080:LLY983088 LVU983080:LVU983088 MFQ983080:MFQ983088 MPM983080:MPM983088 MZI983080:MZI983088 NJE983080:NJE983088 NTA983080:NTA983088 OCW983080:OCW983088 OMS983080:OMS983088 OWO983080:OWO983088 PGK983080:PGK983088 PQG983080:PQG983088 QAC983080:QAC983088 QJY983080:QJY983088 QTU983080:QTU983088 RDQ983080:RDQ983088 RNM983080:RNM983088 RXI983080:RXI983088 SHE983080:SHE983088 SRA983080:SRA983088 TAW983080:TAW983088 TKS983080:TKS983088 TUO983080:TUO983088 UEK983080:UEK983088 UOG983080:UOG983088 UYC983080:UYC983088 VHY983080:VHY983088 VRU983080:VRU983088 WBQ983080:WBQ983088 WLM983080:WLM983088 P40:P48"/>
    <dataValidation allowBlank="1" showErrorMessage="1" prompt="La meta se define mensualmente de acuerdo con las solicitudes recibidas" sqref="WWG983121 JU81 TQ81 ADM81 ANI81 AXE81 BHA81 BQW81 CAS81 CKO81 CUK81 DEG81 DOC81 DXY81 EHU81 ERQ81 FBM81 FLI81 FVE81 GFA81 GOW81 GYS81 HIO81 HSK81 ICG81 IMC81 IVY81 JFU81 JPQ81 JZM81 KJI81 KTE81 LDA81 LMW81 LWS81 MGO81 MQK81 NAG81 NKC81 NTY81 ODU81 ONQ81 OXM81 PHI81 PRE81 QBA81 QKW81 QUS81 REO81 ROK81 RYG81 SIC81 SRY81 TBU81 TLQ81 TVM81 UFI81 UPE81 UZA81 VIW81 VSS81 WCO81 WMK81 WWG81 AM65617 JU65617 TQ65617 ADM65617 ANI65617 AXE65617 BHA65617 BQW65617 CAS65617 CKO65617 CUK65617 DEG65617 DOC65617 DXY65617 EHU65617 ERQ65617 FBM65617 FLI65617 FVE65617 GFA65617 GOW65617 GYS65617 HIO65617 HSK65617 ICG65617 IMC65617 IVY65617 JFU65617 JPQ65617 JZM65617 KJI65617 KTE65617 LDA65617 LMW65617 LWS65617 MGO65617 MQK65617 NAG65617 NKC65617 NTY65617 ODU65617 ONQ65617 OXM65617 PHI65617 PRE65617 QBA65617 QKW65617 QUS65617 REO65617 ROK65617 RYG65617 SIC65617 SRY65617 TBU65617 TLQ65617 TVM65617 UFI65617 UPE65617 UZA65617 VIW65617 VSS65617 WCO65617 WMK65617 WWG65617 AM131153 JU131153 TQ131153 ADM131153 ANI131153 AXE131153 BHA131153 BQW131153 CAS131153 CKO131153 CUK131153 DEG131153 DOC131153 DXY131153 EHU131153 ERQ131153 FBM131153 FLI131153 FVE131153 GFA131153 GOW131153 GYS131153 HIO131153 HSK131153 ICG131153 IMC131153 IVY131153 JFU131153 JPQ131153 JZM131153 KJI131153 KTE131153 LDA131153 LMW131153 LWS131153 MGO131153 MQK131153 NAG131153 NKC131153 NTY131153 ODU131153 ONQ131153 OXM131153 PHI131153 PRE131153 QBA131153 QKW131153 QUS131153 REO131153 ROK131153 RYG131153 SIC131153 SRY131153 TBU131153 TLQ131153 TVM131153 UFI131153 UPE131153 UZA131153 VIW131153 VSS131153 WCO131153 WMK131153 WWG131153 AM196689 JU196689 TQ196689 ADM196689 ANI196689 AXE196689 BHA196689 BQW196689 CAS196689 CKO196689 CUK196689 DEG196689 DOC196689 DXY196689 EHU196689 ERQ196689 FBM196689 FLI196689 FVE196689 GFA196689 GOW196689 GYS196689 HIO196689 HSK196689 ICG196689 IMC196689 IVY196689 JFU196689 JPQ196689 JZM196689 KJI196689 KTE196689 LDA196689 LMW196689 LWS196689 MGO196689 MQK196689 NAG196689 NKC196689 NTY196689 ODU196689 ONQ196689 OXM196689 PHI196689 PRE196689 QBA196689 QKW196689 QUS196689 REO196689 ROK196689 RYG196689 SIC196689 SRY196689 TBU196689 TLQ196689 TVM196689 UFI196689 UPE196689 UZA196689 VIW196689 VSS196689 WCO196689 WMK196689 WWG196689 AM262225 JU262225 TQ262225 ADM262225 ANI262225 AXE262225 BHA262225 BQW262225 CAS262225 CKO262225 CUK262225 DEG262225 DOC262225 DXY262225 EHU262225 ERQ262225 FBM262225 FLI262225 FVE262225 GFA262225 GOW262225 GYS262225 HIO262225 HSK262225 ICG262225 IMC262225 IVY262225 JFU262225 JPQ262225 JZM262225 KJI262225 KTE262225 LDA262225 LMW262225 LWS262225 MGO262225 MQK262225 NAG262225 NKC262225 NTY262225 ODU262225 ONQ262225 OXM262225 PHI262225 PRE262225 QBA262225 QKW262225 QUS262225 REO262225 ROK262225 RYG262225 SIC262225 SRY262225 TBU262225 TLQ262225 TVM262225 UFI262225 UPE262225 UZA262225 VIW262225 VSS262225 WCO262225 WMK262225 WWG262225 AM327761 JU327761 TQ327761 ADM327761 ANI327761 AXE327761 BHA327761 BQW327761 CAS327761 CKO327761 CUK327761 DEG327761 DOC327761 DXY327761 EHU327761 ERQ327761 FBM327761 FLI327761 FVE327761 GFA327761 GOW327761 GYS327761 HIO327761 HSK327761 ICG327761 IMC327761 IVY327761 JFU327761 JPQ327761 JZM327761 KJI327761 KTE327761 LDA327761 LMW327761 LWS327761 MGO327761 MQK327761 NAG327761 NKC327761 NTY327761 ODU327761 ONQ327761 OXM327761 PHI327761 PRE327761 QBA327761 QKW327761 QUS327761 REO327761 ROK327761 RYG327761 SIC327761 SRY327761 TBU327761 TLQ327761 TVM327761 UFI327761 UPE327761 UZA327761 VIW327761 VSS327761 WCO327761 WMK327761 WWG327761 AM393297 JU393297 TQ393297 ADM393297 ANI393297 AXE393297 BHA393297 BQW393297 CAS393297 CKO393297 CUK393297 DEG393297 DOC393297 DXY393297 EHU393297 ERQ393297 FBM393297 FLI393297 FVE393297 GFA393297 GOW393297 GYS393297 HIO393297 HSK393297 ICG393297 IMC393297 IVY393297 JFU393297 JPQ393297 JZM393297 KJI393297 KTE393297 LDA393297 LMW393297 LWS393297 MGO393297 MQK393297 NAG393297 NKC393297 NTY393297 ODU393297 ONQ393297 OXM393297 PHI393297 PRE393297 QBA393297 QKW393297 QUS393297 REO393297 ROK393297 RYG393297 SIC393297 SRY393297 TBU393297 TLQ393297 TVM393297 UFI393297 UPE393297 UZA393297 VIW393297 VSS393297 WCO393297 WMK393297 WWG393297 AM458833 JU458833 TQ458833 ADM458833 ANI458833 AXE458833 BHA458833 BQW458833 CAS458833 CKO458833 CUK458833 DEG458833 DOC458833 DXY458833 EHU458833 ERQ458833 FBM458833 FLI458833 FVE458833 GFA458833 GOW458833 GYS458833 HIO458833 HSK458833 ICG458833 IMC458833 IVY458833 JFU458833 JPQ458833 JZM458833 KJI458833 KTE458833 LDA458833 LMW458833 LWS458833 MGO458833 MQK458833 NAG458833 NKC458833 NTY458833 ODU458833 ONQ458833 OXM458833 PHI458833 PRE458833 QBA458833 QKW458833 QUS458833 REO458833 ROK458833 RYG458833 SIC458833 SRY458833 TBU458833 TLQ458833 TVM458833 UFI458833 UPE458833 UZA458833 VIW458833 VSS458833 WCO458833 WMK458833 WWG458833 AM524369 JU524369 TQ524369 ADM524369 ANI524369 AXE524369 BHA524369 BQW524369 CAS524369 CKO524369 CUK524369 DEG524369 DOC524369 DXY524369 EHU524369 ERQ524369 FBM524369 FLI524369 FVE524369 GFA524369 GOW524369 GYS524369 HIO524369 HSK524369 ICG524369 IMC524369 IVY524369 JFU524369 JPQ524369 JZM524369 KJI524369 KTE524369 LDA524369 LMW524369 LWS524369 MGO524369 MQK524369 NAG524369 NKC524369 NTY524369 ODU524369 ONQ524369 OXM524369 PHI524369 PRE524369 QBA524369 QKW524369 QUS524369 REO524369 ROK524369 RYG524369 SIC524369 SRY524369 TBU524369 TLQ524369 TVM524369 UFI524369 UPE524369 UZA524369 VIW524369 VSS524369 WCO524369 WMK524369 WWG524369 AM589905 JU589905 TQ589905 ADM589905 ANI589905 AXE589905 BHA589905 BQW589905 CAS589905 CKO589905 CUK589905 DEG589905 DOC589905 DXY589905 EHU589905 ERQ589905 FBM589905 FLI589905 FVE589905 GFA589905 GOW589905 GYS589905 HIO589905 HSK589905 ICG589905 IMC589905 IVY589905 JFU589905 JPQ589905 JZM589905 KJI589905 KTE589905 LDA589905 LMW589905 LWS589905 MGO589905 MQK589905 NAG589905 NKC589905 NTY589905 ODU589905 ONQ589905 OXM589905 PHI589905 PRE589905 QBA589905 QKW589905 QUS589905 REO589905 ROK589905 RYG589905 SIC589905 SRY589905 TBU589905 TLQ589905 TVM589905 UFI589905 UPE589905 UZA589905 VIW589905 VSS589905 WCO589905 WMK589905 WWG589905 AM655441 JU655441 TQ655441 ADM655441 ANI655441 AXE655441 BHA655441 BQW655441 CAS655441 CKO655441 CUK655441 DEG655441 DOC655441 DXY655441 EHU655441 ERQ655441 FBM655441 FLI655441 FVE655441 GFA655441 GOW655441 GYS655441 HIO655441 HSK655441 ICG655441 IMC655441 IVY655441 JFU655441 JPQ655441 JZM655441 KJI655441 KTE655441 LDA655441 LMW655441 LWS655441 MGO655441 MQK655441 NAG655441 NKC655441 NTY655441 ODU655441 ONQ655441 OXM655441 PHI655441 PRE655441 QBA655441 QKW655441 QUS655441 REO655441 ROK655441 RYG655441 SIC655441 SRY655441 TBU655441 TLQ655441 TVM655441 UFI655441 UPE655441 UZA655441 VIW655441 VSS655441 WCO655441 WMK655441 WWG655441 AM720977 JU720977 TQ720977 ADM720977 ANI720977 AXE720977 BHA720977 BQW720977 CAS720977 CKO720977 CUK720977 DEG720977 DOC720977 DXY720977 EHU720977 ERQ720977 FBM720977 FLI720977 FVE720977 GFA720977 GOW720977 GYS720977 HIO720977 HSK720977 ICG720977 IMC720977 IVY720977 JFU720977 JPQ720977 JZM720977 KJI720977 KTE720977 LDA720977 LMW720977 LWS720977 MGO720977 MQK720977 NAG720977 NKC720977 NTY720977 ODU720977 ONQ720977 OXM720977 PHI720977 PRE720977 QBA720977 QKW720977 QUS720977 REO720977 ROK720977 RYG720977 SIC720977 SRY720977 TBU720977 TLQ720977 TVM720977 UFI720977 UPE720977 UZA720977 VIW720977 VSS720977 WCO720977 WMK720977 WWG720977 AM786513 JU786513 TQ786513 ADM786513 ANI786513 AXE786513 BHA786513 BQW786513 CAS786513 CKO786513 CUK786513 DEG786513 DOC786513 DXY786513 EHU786513 ERQ786513 FBM786513 FLI786513 FVE786513 GFA786513 GOW786513 GYS786513 HIO786513 HSK786513 ICG786513 IMC786513 IVY786513 JFU786513 JPQ786513 JZM786513 KJI786513 KTE786513 LDA786513 LMW786513 LWS786513 MGO786513 MQK786513 NAG786513 NKC786513 NTY786513 ODU786513 ONQ786513 OXM786513 PHI786513 PRE786513 QBA786513 QKW786513 QUS786513 REO786513 ROK786513 RYG786513 SIC786513 SRY786513 TBU786513 TLQ786513 TVM786513 UFI786513 UPE786513 UZA786513 VIW786513 VSS786513 WCO786513 WMK786513 WWG786513 AM852049 JU852049 TQ852049 ADM852049 ANI852049 AXE852049 BHA852049 BQW852049 CAS852049 CKO852049 CUK852049 DEG852049 DOC852049 DXY852049 EHU852049 ERQ852049 FBM852049 FLI852049 FVE852049 GFA852049 GOW852049 GYS852049 HIO852049 HSK852049 ICG852049 IMC852049 IVY852049 JFU852049 JPQ852049 JZM852049 KJI852049 KTE852049 LDA852049 LMW852049 LWS852049 MGO852049 MQK852049 NAG852049 NKC852049 NTY852049 ODU852049 ONQ852049 OXM852049 PHI852049 PRE852049 QBA852049 QKW852049 QUS852049 REO852049 ROK852049 RYG852049 SIC852049 SRY852049 TBU852049 TLQ852049 TVM852049 UFI852049 UPE852049 UZA852049 VIW852049 VSS852049 WCO852049 WMK852049 WWG852049 AM917585 JU917585 TQ917585 ADM917585 ANI917585 AXE917585 BHA917585 BQW917585 CAS917585 CKO917585 CUK917585 DEG917585 DOC917585 DXY917585 EHU917585 ERQ917585 FBM917585 FLI917585 FVE917585 GFA917585 GOW917585 GYS917585 HIO917585 HSK917585 ICG917585 IMC917585 IVY917585 JFU917585 JPQ917585 JZM917585 KJI917585 KTE917585 LDA917585 LMW917585 LWS917585 MGO917585 MQK917585 NAG917585 NKC917585 NTY917585 ODU917585 ONQ917585 OXM917585 PHI917585 PRE917585 QBA917585 QKW917585 QUS917585 REO917585 ROK917585 RYG917585 SIC917585 SRY917585 TBU917585 TLQ917585 TVM917585 UFI917585 UPE917585 UZA917585 VIW917585 VSS917585 WCO917585 WMK917585 WWG917585 AM983121 JU983121 TQ983121 ADM983121 ANI983121 AXE983121 BHA983121 BQW983121 CAS983121 CKO983121 CUK983121 DEG983121 DOC983121 DXY983121 EHU983121 ERQ983121 FBM983121 FLI983121 FVE983121 GFA983121 GOW983121 GYS983121 HIO983121 HSK983121 ICG983121 IMC983121 IVY983121 JFU983121 JPQ983121 JZM983121 KJI983121 KTE983121 LDA983121 LMW983121 LWS983121 MGO983121 MQK983121 NAG983121 NKC983121 NTY983121 ODU983121 ONQ983121 OXM983121 PHI983121 PRE983121 QBA983121 QKW983121 QUS983121 REO983121 ROK983121 RYG983121 SIC983121 SRY983121 TBU983121 TLQ983121 TVM983121 UFI983121 UPE983121 UZA983121 VIW983121 VSS983121 WCO983121 WMK983121 AM111:AW111"/>
    <dataValidation allowBlank="1" showErrorMessage="1" prompt="Dado que la Delegada de Tránsito no tuvo reportó información para la vigencia 2015, se asume tiempo promedio más alto entre las Delegadas de Puertos y Concesiones para poder medir la reducción del tiempo promedio de atención de PQRs en esta vigencia" sqref="WVI983133 IW93 SS93 ACO93 AMK93 AWG93 BGC93 BPY93 BZU93 CJQ93 CTM93 DDI93 DNE93 DXA93 EGW93 EQS93 FAO93 FKK93 FUG93 GEC93 GNY93 GXU93 HHQ93 HRM93 IBI93 ILE93 IVA93 JEW93 JOS93 JYO93 KIK93 KSG93 LCC93 LLY93 LVU93 MFQ93 MPM93 MZI93 NJE93 NTA93 OCW93 OMS93 OWO93 PGK93 PQG93 QAC93 QJY93 QTU93 RDQ93 RNM93 RXI93 SHE93 SRA93 TAW93 TKS93 TUO93 UEK93 UOG93 UYC93 VHY93 VRU93 WBQ93 WLM93 WVI93 O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O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O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O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O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O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O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O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O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O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O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O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O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O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O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P124"/>
    <dataValidation allowBlank="1" showErrorMessage="1" prompt="El 16 de Febrero se realizó reunión con algunos funcionarios de la Delegada y se dió a aconocer el Plan Estretégico y el Plan Operativo. Posteriormente se socializó a todos los funcionarios" sqref="WVU98308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AA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AA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AA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AA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AA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AA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AA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AA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AA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AA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AA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AA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AA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AA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AA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AB41"/>
    <dataValidation allowBlank="1" showErrorMessage="1" prompt="Se actualiza con base en Fichas de indicadores realizadas durante gestión de Nancy Rivera" sqref="VHZ983135:VIC983135 IX103:JA103 ST103:SW103 ACP103:ACS103 AML103:AMO103 AWH103:AWK103 BGD103:BGG103 BPZ103:BQC103 BZV103:BZY103 CJR103:CJU103 CTN103:CTQ103 DDJ103:DDM103 DNF103:DNI103 DXB103:DXE103 EGX103:EHA103 EQT103:EQW103 FAP103:FAS103 FKL103:FKO103 FUH103:FUK103 GED103:GEG103 GNZ103:GOC103 GXV103:GXY103 HHR103:HHU103 HRN103:HRQ103 IBJ103:IBM103 ILF103:ILI103 IVB103:IVE103 JEX103:JFA103 JOT103:JOW103 JYP103:JYS103 KIL103:KIO103 KSH103:KSK103 LCD103:LCG103 LLZ103:LMC103 LVV103:LVY103 MFR103:MFU103 MPN103:MPQ103 MZJ103:MZM103 NJF103:NJI103 NTB103:NTE103 OCX103:ODA103 OMT103:OMW103 OWP103:OWS103 PGL103:PGO103 PQH103:PQK103 QAD103:QAG103 QJZ103:QKC103 QTV103:QTY103 RDR103:RDU103 RNN103:RNQ103 RXJ103:RXM103 SHF103:SHI103 SRB103:SRE103 TAX103:TBA103 TKT103:TKW103 TUP103:TUS103 UEL103:UEO103 UOH103:UOK103 UYD103:UYG103 VHZ103:VIC103 VRV103:VRY103 WBR103:WBU103 WLN103:WLQ103 WVJ103:WVM103 P65639:S65639 IX65639:JA65639 ST65639:SW65639 ACP65639:ACS65639 AML65639:AMO65639 AWH65639:AWK65639 BGD65639:BGG65639 BPZ65639:BQC65639 BZV65639:BZY65639 CJR65639:CJU65639 CTN65639:CTQ65639 DDJ65639:DDM65639 DNF65639:DNI65639 DXB65639:DXE65639 EGX65639:EHA65639 EQT65639:EQW65639 FAP65639:FAS65639 FKL65639:FKO65639 FUH65639:FUK65639 GED65639:GEG65639 GNZ65639:GOC65639 GXV65639:GXY65639 HHR65639:HHU65639 HRN65639:HRQ65639 IBJ65639:IBM65639 ILF65639:ILI65639 IVB65639:IVE65639 JEX65639:JFA65639 JOT65639:JOW65639 JYP65639:JYS65639 KIL65639:KIO65639 KSH65639:KSK65639 LCD65639:LCG65639 LLZ65639:LMC65639 LVV65639:LVY65639 MFR65639:MFU65639 MPN65639:MPQ65639 MZJ65639:MZM65639 NJF65639:NJI65639 NTB65639:NTE65639 OCX65639:ODA65639 OMT65639:OMW65639 OWP65639:OWS65639 PGL65639:PGO65639 PQH65639:PQK65639 QAD65639:QAG65639 QJZ65639:QKC65639 QTV65639:QTY65639 RDR65639:RDU65639 RNN65639:RNQ65639 RXJ65639:RXM65639 SHF65639:SHI65639 SRB65639:SRE65639 TAX65639:TBA65639 TKT65639:TKW65639 TUP65639:TUS65639 UEL65639:UEO65639 UOH65639:UOK65639 UYD65639:UYG65639 VHZ65639:VIC65639 VRV65639:VRY65639 WBR65639:WBU65639 WLN65639:WLQ65639 WVJ65639:WVM65639 P131175:S131175 IX131175:JA131175 ST131175:SW131175 ACP131175:ACS131175 AML131175:AMO131175 AWH131175:AWK131175 BGD131175:BGG131175 BPZ131175:BQC131175 BZV131175:BZY131175 CJR131175:CJU131175 CTN131175:CTQ131175 DDJ131175:DDM131175 DNF131175:DNI131175 DXB131175:DXE131175 EGX131175:EHA131175 EQT131175:EQW131175 FAP131175:FAS131175 FKL131175:FKO131175 FUH131175:FUK131175 GED131175:GEG131175 GNZ131175:GOC131175 GXV131175:GXY131175 HHR131175:HHU131175 HRN131175:HRQ131175 IBJ131175:IBM131175 ILF131175:ILI131175 IVB131175:IVE131175 JEX131175:JFA131175 JOT131175:JOW131175 JYP131175:JYS131175 KIL131175:KIO131175 KSH131175:KSK131175 LCD131175:LCG131175 LLZ131175:LMC131175 LVV131175:LVY131175 MFR131175:MFU131175 MPN131175:MPQ131175 MZJ131175:MZM131175 NJF131175:NJI131175 NTB131175:NTE131175 OCX131175:ODA131175 OMT131175:OMW131175 OWP131175:OWS131175 PGL131175:PGO131175 PQH131175:PQK131175 QAD131175:QAG131175 QJZ131175:QKC131175 QTV131175:QTY131175 RDR131175:RDU131175 RNN131175:RNQ131175 RXJ131175:RXM131175 SHF131175:SHI131175 SRB131175:SRE131175 TAX131175:TBA131175 TKT131175:TKW131175 TUP131175:TUS131175 UEL131175:UEO131175 UOH131175:UOK131175 UYD131175:UYG131175 VHZ131175:VIC131175 VRV131175:VRY131175 WBR131175:WBU131175 WLN131175:WLQ131175 WVJ131175:WVM131175 P196711:S196711 IX196711:JA196711 ST196711:SW196711 ACP196711:ACS196711 AML196711:AMO196711 AWH196711:AWK196711 BGD196711:BGG196711 BPZ196711:BQC196711 BZV196711:BZY196711 CJR196711:CJU196711 CTN196711:CTQ196711 DDJ196711:DDM196711 DNF196711:DNI196711 DXB196711:DXE196711 EGX196711:EHA196711 EQT196711:EQW196711 FAP196711:FAS196711 FKL196711:FKO196711 FUH196711:FUK196711 GED196711:GEG196711 GNZ196711:GOC196711 GXV196711:GXY196711 HHR196711:HHU196711 HRN196711:HRQ196711 IBJ196711:IBM196711 ILF196711:ILI196711 IVB196711:IVE196711 JEX196711:JFA196711 JOT196711:JOW196711 JYP196711:JYS196711 KIL196711:KIO196711 KSH196711:KSK196711 LCD196711:LCG196711 LLZ196711:LMC196711 LVV196711:LVY196711 MFR196711:MFU196711 MPN196711:MPQ196711 MZJ196711:MZM196711 NJF196711:NJI196711 NTB196711:NTE196711 OCX196711:ODA196711 OMT196711:OMW196711 OWP196711:OWS196711 PGL196711:PGO196711 PQH196711:PQK196711 QAD196711:QAG196711 QJZ196711:QKC196711 QTV196711:QTY196711 RDR196711:RDU196711 RNN196711:RNQ196711 RXJ196711:RXM196711 SHF196711:SHI196711 SRB196711:SRE196711 TAX196711:TBA196711 TKT196711:TKW196711 TUP196711:TUS196711 UEL196711:UEO196711 UOH196711:UOK196711 UYD196711:UYG196711 VHZ196711:VIC196711 VRV196711:VRY196711 WBR196711:WBU196711 WLN196711:WLQ196711 WVJ196711:WVM196711 P262247:S262247 IX262247:JA262247 ST262247:SW262247 ACP262247:ACS262247 AML262247:AMO262247 AWH262247:AWK262247 BGD262247:BGG262247 BPZ262247:BQC262247 BZV262247:BZY262247 CJR262247:CJU262247 CTN262247:CTQ262247 DDJ262247:DDM262247 DNF262247:DNI262247 DXB262247:DXE262247 EGX262247:EHA262247 EQT262247:EQW262247 FAP262247:FAS262247 FKL262247:FKO262247 FUH262247:FUK262247 GED262247:GEG262247 GNZ262247:GOC262247 GXV262247:GXY262247 HHR262247:HHU262247 HRN262247:HRQ262247 IBJ262247:IBM262247 ILF262247:ILI262247 IVB262247:IVE262247 JEX262247:JFA262247 JOT262247:JOW262247 JYP262247:JYS262247 KIL262247:KIO262247 KSH262247:KSK262247 LCD262247:LCG262247 LLZ262247:LMC262247 LVV262247:LVY262247 MFR262247:MFU262247 MPN262247:MPQ262247 MZJ262247:MZM262247 NJF262247:NJI262247 NTB262247:NTE262247 OCX262247:ODA262247 OMT262247:OMW262247 OWP262247:OWS262247 PGL262247:PGO262247 PQH262247:PQK262247 QAD262247:QAG262247 QJZ262247:QKC262247 QTV262247:QTY262247 RDR262247:RDU262247 RNN262247:RNQ262247 RXJ262247:RXM262247 SHF262247:SHI262247 SRB262247:SRE262247 TAX262247:TBA262247 TKT262247:TKW262247 TUP262247:TUS262247 UEL262247:UEO262247 UOH262247:UOK262247 UYD262247:UYG262247 VHZ262247:VIC262247 VRV262247:VRY262247 WBR262247:WBU262247 WLN262247:WLQ262247 WVJ262247:WVM262247 P327783:S327783 IX327783:JA327783 ST327783:SW327783 ACP327783:ACS327783 AML327783:AMO327783 AWH327783:AWK327783 BGD327783:BGG327783 BPZ327783:BQC327783 BZV327783:BZY327783 CJR327783:CJU327783 CTN327783:CTQ327783 DDJ327783:DDM327783 DNF327783:DNI327783 DXB327783:DXE327783 EGX327783:EHA327783 EQT327783:EQW327783 FAP327783:FAS327783 FKL327783:FKO327783 FUH327783:FUK327783 GED327783:GEG327783 GNZ327783:GOC327783 GXV327783:GXY327783 HHR327783:HHU327783 HRN327783:HRQ327783 IBJ327783:IBM327783 ILF327783:ILI327783 IVB327783:IVE327783 JEX327783:JFA327783 JOT327783:JOW327783 JYP327783:JYS327783 KIL327783:KIO327783 KSH327783:KSK327783 LCD327783:LCG327783 LLZ327783:LMC327783 LVV327783:LVY327783 MFR327783:MFU327783 MPN327783:MPQ327783 MZJ327783:MZM327783 NJF327783:NJI327783 NTB327783:NTE327783 OCX327783:ODA327783 OMT327783:OMW327783 OWP327783:OWS327783 PGL327783:PGO327783 PQH327783:PQK327783 QAD327783:QAG327783 QJZ327783:QKC327783 QTV327783:QTY327783 RDR327783:RDU327783 RNN327783:RNQ327783 RXJ327783:RXM327783 SHF327783:SHI327783 SRB327783:SRE327783 TAX327783:TBA327783 TKT327783:TKW327783 TUP327783:TUS327783 UEL327783:UEO327783 UOH327783:UOK327783 UYD327783:UYG327783 VHZ327783:VIC327783 VRV327783:VRY327783 WBR327783:WBU327783 WLN327783:WLQ327783 WVJ327783:WVM327783 P393319:S393319 IX393319:JA393319 ST393319:SW393319 ACP393319:ACS393319 AML393319:AMO393319 AWH393319:AWK393319 BGD393319:BGG393319 BPZ393319:BQC393319 BZV393319:BZY393319 CJR393319:CJU393319 CTN393319:CTQ393319 DDJ393319:DDM393319 DNF393319:DNI393319 DXB393319:DXE393319 EGX393319:EHA393319 EQT393319:EQW393319 FAP393319:FAS393319 FKL393319:FKO393319 FUH393319:FUK393319 GED393319:GEG393319 GNZ393319:GOC393319 GXV393319:GXY393319 HHR393319:HHU393319 HRN393319:HRQ393319 IBJ393319:IBM393319 ILF393319:ILI393319 IVB393319:IVE393319 JEX393319:JFA393319 JOT393319:JOW393319 JYP393319:JYS393319 KIL393319:KIO393319 KSH393319:KSK393319 LCD393319:LCG393319 LLZ393319:LMC393319 LVV393319:LVY393319 MFR393319:MFU393319 MPN393319:MPQ393319 MZJ393319:MZM393319 NJF393319:NJI393319 NTB393319:NTE393319 OCX393319:ODA393319 OMT393319:OMW393319 OWP393319:OWS393319 PGL393319:PGO393319 PQH393319:PQK393319 QAD393319:QAG393319 QJZ393319:QKC393319 QTV393319:QTY393319 RDR393319:RDU393319 RNN393319:RNQ393319 RXJ393319:RXM393319 SHF393319:SHI393319 SRB393319:SRE393319 TAX393319:TBA393319 TKT393319:TKW393319 TUP393319:TUS393319 UEL393319:UEO393319 UOH393319:UOK393319 UYD393319:UYG393319 VHZ393319:VIC393319 VRV393319:VRY393319 WBR393319:WBU393319 WLN393319:WLQ393319 WVJ393319:WVM393319 P458855:S458855 IX458855:JA458855 ST458855:SW458855 ACP458855:ACS458855 AML458855:AMO458855 AWH458855:AWK458855 BGD458855:BGG458855 BPZ458855:BQC458855 BZV458855:BZY458855 CJR458855:CJU458855 CTN458855:CTQ458855 DDJ458855:DDM458855 DNF458855:DNI458855 DXB458855:DXE458855 EGX458855:EHA458855 EQT458855:EQW458855 FAP458855:FAS458855 FKL458855:FKO458855 FUH458855:FUK458855 GED458855:GEG458855 GNZ458855:GOC458855 GXV458855:GXY458855 HHR458855:HHU458855 HRN458855:HRQ458855 IBJ458855:IBM458855 ILF458855:ILI458855 IVB458855:IVE458855 JEX458855:JFA458855 JOT458855:JOW458855 JYP458855:JYS458855 KIL458855:KIO458855 KSH458855:KSK458855 LCD458855:LCG458855 LLZ458855:LMC458855 LVV458855:LVY458855 MFR458855:MFU458855 MPN458855:MPQ458855 MZJ458855:MZM458855 NJF458855:NJI458855 NTB458855:NTE458855 OCX458855:ODA458855 OMT458855:OMW458855 OWP458855:OWS458855 PGL458855:PGO458855 PQH458855:PQK458855 QAD458855:QAG458855 QJZ458855:QKC458855 QTV458855:QTY458855 RDR458855:RDU458855 RNN458855:RNQ458855 RXJ458855:RXM458855 SHF458855:SHI458855 SRB458855:SRE458855 TAX458855:TBA458855 TKT458855:TKW458855 TUP458855:TUS458855 UEL458855:UEO458855 UOH458855:UOK458855 UYD458855:UYG458855 VHZ458855:VIC458855 VRV458855:VRY458855 WBR458855:WBU458855 WLN458855:WLQ458855 WVJ458855:WVM458855 P524391:S524391 IX524391:JA524391 ST524391:SW524391 ACP524391:ACS524391 AML524391:AMO524391 AWH524391:AWK524391 BGD524391:BGG524391 BPZ524391:BQC524391 BZV524391:BZY524391 CJR524391:CJU524391 CTN524391:CTQ524391 DDJ524391:DDM524391 DNF524391:DNI524391 DXB524391:DXE524391 EGX524391:EHA524391 EQT524391:EQW524391 FAP524391:FAS524391 FKL524391:FKO524391 FUH524391:FUK524391 GED524391:GEG524391 GNZ524391:GOC524391 GXV524391:GXY524391 HHR524391:HHU524391 HRN524391:HRQ524391 IBJ524391:IBM524391 ILF524391:ILI524391 IVB524391:IVE524391 JEX524391:JFA524391 JOT524391:JOW524391 JYP524391:JYS524391 KIL524391:KIO524391 KSH524391:KSK524391 LCD524391:LCG524391 LLZ524391:LMC524391 LVV524391:LVY524391 MFR524391:MFU524391 MPN524391:MPQ524391 MZJ524391:MZM524391 NJF524391:NJI524391 NTB524391:NTE524391 OCX524391:ODA524391 OMT524391:OMW524391 OWP524391:OWS524391 PGL524391:PGO524391 PQH524391:PQK524391 QAD524391:QAG524391 QJZ524391:QKC524391 QTV524391:QTY524391 RDR524391:RDU524391 RNN524391:RNQ524391 RXJ524391:RXM524391 SHF524391:SHI524391 SRB524391:SRE524391 TAX524391:TBA524391 TKT524391:TKW524391 TUP524391:TUS524391 UEL524391:UEO524391 UOH524391:UOK524391 UYD524391:UYG524391 VHZ524391:VIC524391 VRV524391:VRY524391 WBR524391:WBU524391 WLN524391:WLQ524391 WVJ524391:WVM524391 P589927:S589927 IX589927:JA589927 ST589927:SW589927 ACP589927:ACS589927 AML589927:AMO589927 AWH589927:AWK589927 BGD589927:BGG589927 BPZ589927:BQC589927 BZV589927:BZY589927 CJR589927:CJU589927 CTN589927:CTQ589927 DDJ589927:DDM589927 DNF589927:DNI589927 DXB589927:DXE589927 EGX589927:EHA589927 EQT589927:EQW589927 FAP589927:FAS589927 FKL589927:FKO589927 FUH589927:FUK589927 GED589927:GEG589927 GNZ589927:GOC589927 GXV589927:GXY589927 HHR589927:HHU589927 HRN589927:HRQ589927 IBJ589927:IBM589927 ILF589927:ILI589927 IVB589927:IVE589927 JEX589927:JFA589927 JOT589927:JOW589927 JYP589927:JYS589927 KIL589927:KIO589927 KSH589927:KSK589927 LCD589927:LCG589927 LLZ589927:LMC589927 LVV589927:LVY589927 MFR589927:MFU589927 MPN589927:MPQ589927 MZJ589927:MZM589927 NJF589927:NJI589927 NTB589927:NTE589927 OCX589927:ODA589927 OMT589927:OMW589927 OWP589927:OWS589927 PGL589927:PGO589927 PQH589927:PQK589927 QAD589927:QAG589927 QJZ589927:QKC589927 QTV589927:QTY589927 RDR589927:RDU589927 RNN589927:RNQ589927 RXJ589927:RXM589927 SHF589927:SHI589927 SRB589927:SRE589927 TAX589927:TBA589927 TKT589927:TKW589927 TUP589927:TUS589927 UEL589927:UEO589927 UOH589927:UOK589927 UYD589927:UYG589927 VHZ589927:VIC589927 VRV589927:VRY589927 WBR589927:WBU589927 WLN589927:WLQ589927 WVJ589927:WVM589927 P655463:S655463 IX655463:JA655463 ST655463:SW655463 ACP655463:ACS655463 AML655463:AMO655463 AWH655463:AWK655463 BGD655463:BGG655463 BPZ655463:BQC655463 BZV655463:BZY655463 CJR655463:CJU655463 CTN655463:CTQ655463 DDJ655463:DDM655463 DNF655463:DNI655463 DXB655463:DXE655463 EGX655463:EHA655463 EQT655463:EQW655463 FAP655463:FAS655463 FKL655463:FKO655463 FUH655463:FUK655463 GED655463:GEG655463 GNZ655463:GOC655463 GXV655463:GXY655463 HHR655463:HHU655463 HRN655463:HRQ655463 IBJ655463:IBM655463 ILF655463:ILI655463 IVB655463:IVE655463 JEX655463:JFA655463 JOT655463:JOW655463 JYP655463:JYS655463 KIL655463:KIO655463 KSH655463:KSK655463 LCD655463:LCG655463 LLZ655463:LMC655463 LVV655463:LVY655463 MFR655463:MFU655463 MPN655463:MPQ655463 MZJ655463:MZM655463 NJF655463:NJI655463 NTB655463:NTE655463 OCX655463:ODA655463 OMT655463:OMW655463 OWP655463:OWS655463 PGL655463:PGO655463 PQH655463:PQK655463 QAD655463:QAG655463 QJZ655463:QKC655463 QTV655463:QTY655463 RDR655463:RDU655463 RNN655463:RNQ655463 RXJ655463:RXM655463 SHF655463:SHI655463 SRB655463:SRE655463 TAX655463:TBA655463 TKT655463:TKW655463 TUP655463:TUS655463 UEL655463:UEO655463 UOH655463:UOK655463 UYD655463:UYG655463 VHZ655463:VIC655463 VRV655463:VRY655463 WBR655463:WBU655463 WLN655463:WLQ655463 WVJ655463:WVM655463 P720999:S720999 IX720999:JA720999 ST720999:SW720999 ACP720999:ACS720999 AML720999:AMO720999 AWH720999:AWK720999 BGD720999:BGG720999 BPZ720999:BQC720999 BZV720999:BZY720999 CJR720999:CJU720999 CTN720999:CTQ720999 DDJ720999:DDM720999 DNF720999:DNI720999 DXB720999:DXE720999 EGX720999:EHA720999 EQT720999:EQW720999 FAP720999:FAS720999 FKL720999:FKO720999 FUH720999:FUK720999 GED720999:GEG720999 GNZ720999:GOC720999 GXV720999:GXY720999 HHR720999:HHU720999 HRN720999:HRQ720999 IBJ720999:IBM720999 ILF720999:ILI720999 IVB720999:IVE720999 JEX720999:JFA720999 JOT720999:JOW720999 JYP720999:JYS720999 KIL720999:KIO720999 KSH720999:KSK720999 LCD720999:LCG720999 LLZ720999:LMC720999 LVV720999:LVY720999 MFR720999:MFU720999 MPN720999:MPQ720999 MZJ720999:MZM720999 NJF720999:NJI720999 NTB720999:NTE720999 OCX720999:ODA720999 OMT720999:OMW720999 OWP720999:OWS720999 PGL720999:PGO720999 PQH720999:PQK720999 QAD720999:QAG720999 QJZ720999:QKC720999 QTV720999:QTY720999 RDR720999:RDU720999 RNN720999:RNQ720999 RXJ720999:RXM720999 SHF720999:SHI720999 SRB720999:SRE720999 TAX720999:TBA720999 TKT720999:TKW720999 TUP720999:TUS720999 UEL720999:UEO720999 UOH720999:UOK720999 UYD720999:UYG720999 VHZ720999:VIC720999 VRV720999:VRY720999 WBR720999:WBU720999 WLN720999:WLQ720999 WVJ720999:WVM720999 P786535:S786535 IX786535:JA786535 ST786535:SW786535 ACP786535:ACS786535 AML786535:AMO786535 AWH786535:AWK786535 BGD786535:BGG786535 BPZ786535:BQC786535 BZV786535:BZY786535 CJR786535:CJU786535 CTN786535:CTQ786535 DDJ786535:DDM786535 DNF786535:DNI786535 DXB786535:DXE786535 EGX786535:EHA786535 EQT786535:EQW786535 FAP786535:FAS786535 FKL786535:FKO786535 FUH786535:FUK786535 GED786535:GEG786535 GNZ786535:GOC786535 GXV786535:GXY786535 HHR786535:HHU786535 HRN786535:HRQ786535 IBJ786535:IBM786535 ILF786535:ILI786535 IVB786535:IVE786535 JEX786535:JFA786535 JOT786535:JOW786535 JYP786535:JYS786535 KIL786535:KIO786535 KSH786535:KSK786535 LCD786535:LCG786535 LLZ786535:LMC786535 LVV786535:LVY786535 MFR786535:MFU786535 MPN786535:MPQ786535 MZJ786535:MZM786535 NJF786535:NJI786535 NTB786535:NTE786535 OCX786535:ODA786535 OMT786535:OMW786535 OWP786535:OWS786535 PGL786535:PGO786535 PQH786535:PQK786535 QAD786535:QAG786535 QJZ786535:QKC786535 QTV786535:QTY786535 RDR786535:RDU786535 RNN786535:RNQ786535 RXJ786535:RXM786535 SHF786535:SHI786535 SRB786535:SRE786535 TAX786535:TBA786535 TKT786535:TKW786535 TUP786535:TUS786535 UEL786535:UEO786535 UOH786535:UOK786535 UYD786535:UYG786535 VHZ786535:VIC786535 VRV786535:VRY786535 WBR786535:WBU786535 WLN786535:WLQ786535 WVJ786535:WVM786535 P852071:S852071 IX852071:JA852071 ST852071:SW852071 ACP852071:ACS852071 AML852071:AMO852071 AWH852071:AWK852071 BGD852071:BGG852071 BPZ852071:BQC852071 BZV852071:BZY852071 CJR852071:CJU852071 CTN852071:CTQ852071 DDJ852071:DDM852071 DNF852071:DNI852071 DXB852071:DXE852071 EGX852071:EHA852071 EQT852071:EQW852071 FAP852071:FAS852071 FKL852071:FKO852071 FUH852071:FUK852071 GED852071:GEG852071 GNZ852071:GOC852071 GXV852071:GXY852071 HHR852071:HHU852071 HRN852071:HRQ852071 IBJ852071:IBM852071 ILF852071:ILI852071 IVB852071:IVE852071 JEX852071:JFA852071 JOT852071:JOW852071 JYP852071:JYS852071 KIL852071:KIO852071 KSH852071:KSK852071 LCD852071:LCG852071 LLZ852071:LMC852071 LVV852071:LVY852071 MFR852071:MFU852071 MPN852071:MPQ852071 MZJ852071:MZM852071 NJF852071:NJI852071 NTB852071:NTE852071 OCX852071:ODA852071 OMT852071:OMW852071 OWP852071:OWS852071 PGL852071:PGO852071 PQH852071:PQK852071 QAD852071:QAG852071 QJZ852071:QKC852071 QTV852071:QTY852071 RDR852071:RDU852071 RNN852071:RNQ852071 RXJ852071:RXM852071 SHF852071:SHI852071 SRB852071:SRE852071 TAX852071:TBA852071 TKT852071:TKW852071 TUP852071:TUS852071 UEL852071:UEO852071 UOH852071:UOK852071 UYD852071:UYG852071 VHZ852071:VIC852071 VRV852071:VRY852071 WBR852071:WBU852071 WLN852071:WLQ852071 WVJ852071:WVM852071 P917607:S917607 IX917607:JA917607 ST917607:SW917607 ACP917607:ACS917607 AML917607:AMO917607 AWH917607:AWK917607 BGD917607:BGG917607 BPZ917607:BQC917607 BZV917607:BZY917607 CJR917607:CJU917607 CTN917607:CTQ917607 DDJ917607:DDM917607 DNF917607:DNI917607 DXB917607:DXE917607 EGX917607:EHA917607 EQT917607:EQW917607 FAP917607:FAS917607 FKL917607:FKO917607 FUH917607:FUK917607 GED917607:GEG917607 GNZ917607:GOC917607 GXV917607:GXY917607 HHR917607:HHU917607 HRN917607:HRQ917607 IBJ917607:IBM917607 ILF917607:ILI917607 IVB917607:IVE917607 JEX917607:JFA917607 JOT917607:JOW917607 JYP917607:JYS917607 KIL917607:KIO917607 KSH917607:KSK917607 LCD917607:LCG917607 LLZ917607:LMC917607 LVV917607:LVY917607 MFR917607:MFU917607 MPN917607:MPQ917607 MZJ917607:MZM917607 NJF917607:NJI917607 NTB917607:NTE917607 OCX917607:ODA917607 OMT917607:OMW917607 OWP917607:OWS917607 PGL917607:PGO917607 PQH917607:PQK917607 QAD917607:QAG917607 QJZ917607:QKC917607 QTV917607:QTY917607 RDR917607:RDU917607 RNN917607:RNQ917607 RXJ917607:RXM917607 SHF917607:SHI917607 SRB917607:SRE917607 TAX917607:TBA917607 TKT917607:TKW917607 TUP917607:TUS917607 UEL917607:UEO917607 UOH917607:UOK917607 UYD917607:UYG917607 VHZ917607:VIC917607 VRV917607:VRY917607 WBR917607:WBU917607 WLN917607:WLQ917607 WVJ917607:WVM917607 P983143:S983143 IX983143:JA983143 ST983143:SW983143 ACP983143:ACS983143 AML983143:AMO983143 AWH983143:AWK983143 BGD983143:BGG983143 BPZ983143:BQC983143 BZV983143:BZY983143 CJR983143:CJU983143 CTN983143:CTQ983143 DDJ983143:DDM983143 DNF983143:DNI983143 DXB983143:DXE983143 EGX983143:EHA983143 EQT983143:EQW983143 FAP983143:FAS983143 FKL983143:FKO983143 FUH983143:FUK983143 GED983143:GEG983143 GNZ983143:GOC983143 GXV983143:GXY983143 HHR983143:HHU983143 HRN983143:HRQ983143 IBJ983143:IBM983143 ILF983143:ILI983143 IVB983143:IVE983143 JEX983143:JFA983143 JOT983143:JOW983143 JYP983143:JYS983143 KIL983143:KIO983143 KSH983143:KSK983143 LCD983143:LCG983143 LLZ983143:LMC983143 LVV983143:LVY983143 MFR983143:MFU983143 MPN983143:MPQ983143 MZJ983143:MZM983143 NJF983143:NJI983143 NTB983143:NTE983143 OCX983143:ODA983143 OMT983143:OMW983143 OWP983143:OWS983143 PGL983143:PGO983143 PQH983143:PQK983143 QAD983143:QAG983143 QJZ983143:QKC983143 QTV983143:QTY983143 RDR983143:RDU983143 RNN983143:RNQ983143 RXJ983143:RXM983143 SHF983143:SHI983143 SRB983143:SRE983143 TAX983143:TBA983143 TKT983143:TKW983143 TUP983143:TUS983143 UEL983143:UEO983143 UOH983143:UOK983143 UYD983143:UYG983143 VHZ983143:VIC983143 VRV983143:VRY983143 WBR983143:WBU983143 WLN983143:WLQ983143 WVJ983143:WVM983143 VRV983135:VRY983135 IX105:JA105 ST105:SW105 ACP105:ACS105 AML105:AMO105 AWH105:AWK105 BGD105:BGG105 BPZ105:BQC105 BZV105:BZY105 CJR105:CJU105 CTN105:CTQ105 DDJ105:DDM105 DNF105:DNI105 DXB105:DXE105 EGX105:EHA105 EQT105:EQW105 FAP105:FAS105 FKL105:FKO105 FUH105:FUK105 GED105:GEG105 GNZ105:GOC105 GXV105:GXY105 HHR105:HHU105 HRN105:HRQ105 IBJ105:IBM105 ILF105:ILI105 IVB105:IVE105 JEX105:JFA105 JOT105:JOW105 JYP105:JYS105 KIL105:KIO105 KSH105:KSK105 LCD105:LCG105 LLZ105:LMC105 LVV105:LVY105 MFR105:MFU105 MPN105:MPQ105 MZJ105:MZM105 NJF105:NJI105 NTB105:NTE105 OCX105:ODA105 OMT105:OMW105 OWP105:OWS105 PGL105:PGO105 PQH105:PQK105 QAD105:QAG105 QJZ105:QKC105 QTV105:QTY105 RDR105:RDU105 RNN105:RNQ105 RXJ105:RXM105 SHF105:SHI105 SRB105:SRE105 TAX105:TBA105 TKT105:TKW105 TUP105:TUS105 UEL105:UEO105 UOH105:UOK105 UYD105:UYG105 VHZ105:VIC105 VRV105:VRY105 WBR105:WBU105 WLN105:WLQ105 WVJ105:WVM105 P65641:S65641 IX65641:JA65641 ST65641:SW65641 ACP65641:ACS65641 AML65641:AMO65641 AWH65641:AWK65641 BGD65641:BGG65641 BPZ65641:BQC65641 BZV65641:BZY65641 CJR65641:CJU65641 CTN65641:CTQ65641 DDJ65641:DDM65641 DNF65641:DNI65641 DXB65641:DXE65641 EGX65641:EHA65641 EQT65641:EQW65641 FAP65641:FAS65641 FKL65641:FKO65641 FUH65641:FUK65641 GED65641:GEG65641 GNZ65641:GOC65641 GXV65641:GXY65641 HHR65641:HHU65641 HRN65641:HRQ65641 IBJ65641:IBM65641 ILF65641:ILI65641 IVB65641:IVE65641 JEX65641:JFA65641 JOT65641:JOW65641 JYP65641:JYS65641 KIL65641:KIO65641 KSH65641:KSK65641 LCD65641:LCG65641 LLZ65641:LMC65641 LVV65641:LVY65641 MFR65641:MFU65641 MPN65641:MPQ65641 MZJ65641:MZM65641 NJF65641:NJI65641 NTB65641:NTE65641 OCX65641:ODA65641 OMT65641:OMW65641 OWP65641:OWS65641 PGL65641:PGO65641 PQH65641:PQK65641 QAD65641:QAG65641 QJZ65641:QKC65641 QTV65641:QTY65641 RDR65641:RDU65641 RNN65641:RNQ65641 RXJ65641:RXM65641 SHF65641:SHI65641 SRB65641:SRE65641 TAX65641:TBA65641 TKT65641:TKW65641 TUP65641:TUS65641 UEL65641:UEO65641 UOH65641:UOK65641 UYD65641:UYG65641 VHZ65641:VIC65641 VRV65641:VRY65641 WBR65641:WBU65641 WLN65641:WLQ65641 WVJ65641:WVM65641 P131177:S131177 IX131177:JA131177 ST131177:SW131177 ACP131177:ACS131177 AML131177:AMO131177 AWH131177:AWK131177 BGD131177:BGG131177 BPZ131177:BQC131177 BZV131177:BZY131177 CJR131177:CJU131177 CTN131177:CTQ131177 DDJ131177:DDM131177 DNF131177:DNI131177 DXB131177:DXE131177 EGX131177:EHA131177 EQT131177:EQW131177 FAP131177:FAS131177 FKL131177:FKO131177 FUH131177:FUK131177 GED131177:GEG131177 GNZ131177:GOC131177 GXV131177:GXY131177 HHR131177:HHU131177 HRN131177:HRQ131177 IBJ131177:IBM131177 ILF131177:ILI131177 IVB131177:IVE131177 JEX131177:JFA131177 JOT131177:JOW131177 JYP131177:JYS131177 KIL131177:KIO131177 KSH131177:KSK131177 LCD131177:LCG131177 LLZ131177:LMC131177 LVV131177:LVY131177 MFR131177:MFU131177 MPN131177:MPQ131177 MZJ131177:MZM131177 NJF131177:NJI131177 NTB131177:NTE131177 OCX131177:ODA131177 OMT131177:OMW131177 OWP131177:OWS131177 PGL131177:PGO131177 PQH131177:PQK131177 QAD131177:QAG131177 QJZ131177:QKC131177 QTV131177:QTY131177 RDR131177:RDU131177 RNN131177:RNQ131177 RXJ131177:RXM131177 SHF131177:SHI131177 SRB131177:SRE131177 TAX131177:TBA131177 TKT131177:TKW131177 TUP131177:TUS131177 UEL131177:UEO131177 UOH131177:UOK131177 UYD131177:UYG131177 VHZ131177:VIC131177 VRV131177:VRY131177 WBR131177:WBU131177 WLN131177:WLQ131177 WVJ131177:WVM131177 P196713:S196713 IX196713:JA196713 ST196713:SW196713 ACP196713:ACS196713 AML196713:AMO196713 AWH196713:AWK196713 BGD196713:BGG196713 BPZ196713:BQC196713 BZV196713:BZY196713 CJR196713:CJU196713 CTN196713:CTQ196713 DDJ196713:DDM196713 DNF196713:DNI196713 DXB196713:DXE196713 EGX196713:EHA196713 EQT196713:EQW196713 FAP196713:FAS196713 FKL196713:FKO196713 FUH196713:FUK196713 GED196713:GEG196713 GNZ196713:GOC196713 GXV196713:GXY196713 HHR196713:HHU196713 HRN196713:HRQ196713 IBJ196713:IBM196713 ILF196713:ILI196713 IVB196713:IVE196713 JEX196713:JFA196713 JOT196713:JOW196713 JYP196713:JYS196713 KIL196713:KIO196713 KSH196713:KSK196713 LCD196713:LCG196713 LLZ196713:LMC196713 LVV196713:LVY196713 MFR196713:MFU196713 MPN196713:MPQ196713 MZJ196713:MZM196713 NJF196713:NJI196713 NTB196713:NTE196713 OCX196713:ODA196713 OMT196713:OMW196713 OWP196713:OWS196713 PGL196713:PGO196713 PQH196713:PQK196713 QAD196713:QAG196713 QJZ196713:QKC196713 QTV196713:QTY196713 RDR196713:RDU196713 RNN196713:RNQ196713 RXJ196713:RXM196713 SHF196713:SHI196713 SRB196713:SRE196713 TAX196713:TBA196713 TKT196713:TKW196713 TUP196713:TUS196713 UEL196713:UEO196713 UOH196713:UOK196713 UYD196713:UYG196713 VHZ196713:VIC196713 VRV196713:VRY196713 WBR196713:WBU196713 WLN196713:WLQ196713 WVJ196713:WVM196713 P262249:S262249 IX262249:JA262249 ST262249:SW262249 ACP262249:ACS262249 AML262249:AMO262249 AWH262249:AWK262249 BGD262249:BGG262249 BPZ262249:BQC262249 BZV262249:BZY262249 CJR262249:CJU262249 CTN262249:CTQ262249 DDJ262249:DDM262249 DNF262249:DNI262249 DXB262249:DXE262249 EGX262249:EHA262249 EQT262249:EQW262249 FAP262249:FAS262249 FKL262249:FKO262249 FUH262249:FUK262249 GED262249:GEG262249 GNZ262249:GOC262249 GXV262249:GXY262249 HHR262249:HHU262249 HRN262249:HRQ262249 IBJ262249:IBM262249 ILF262249:ILI262249 IVB262249:IVE262249 JEX262249:JFA262249 JOT262249:JOW262249 JYP262249:JYS262249 KIL262249:KIO262249 KSH262249:KSK262249 LCD262249:LCG262249 LLZ262249:LMC262249 LVV262249:LVY262249 MFR262249:MFU262249 MPN262249:MPQ262249 MZJ262249:MZM262249 NJF262249:NJI262249 NTB262249:NTE262249 OCX262249:ODA262249 OMT262249:OMW262249 OWP262249:OWS262249 PGL262249:PGO262249 PQH262249:PQK262249 QAD262249:QAG262249 QJZ262249:QKC262249 QTV262249:QTY262249 RDR262249:RDU262249 RNN262249:RNQ262249 RXJ262249:RXM262249 SHF262249:SHI262249 SRB262249:SRE262249 TAX262249:TBA262249 TKT262249:TKW262249 TUP262249:TUS262249 UEL262249:UEO262249 UOH262249:UOK262249 UYD262249:UYG262249 VHZ262249:VIC262249 VRV262249:VRY262249 WBR262249:WBU262249 WLN262249:WLQ262249 WVJ262249:WVM262249 P327785:S327785 IX327785:JA327785 ST327785:SW327785 ACP327785:ACS327785 AML327785:AMO327785 AWH327785:AWK327785 BGD327785:BGG327785 BPZ327785:BQC327785 BZV327785:BZY327785 CJR327785:CJU327785 CTN327785:CTQ327785 DDJ327785:DDM327785 DNF327785:DNI327785 DXB327785:DXE327785 EGX327785:EHA327785 EQT327785:EQW327785 FAP327785:FAS327785 FKL327785:FKO327785 FUH327785:FUK327785 GED327785:GEG327785 GNZ327785:GOC327785 GXV327785:GXY327785 HHR327785:HHU327785 HRN327785:HRQ327785 IBJ327785:IBM327785 ILF327785:ILI327785 IVB327785:IVE327785 JEX327785:JFA327785 JOT327785:JOW327785 JYP327785:JYS327785 KIL327785:KIO327785 KSH327785:KSK327785 LCD327785:LCG327785 LLZ327785:LMC327785 LVV327785:LVY327785 MFR327785:MFU327785 MPN327785:MPQ327785 MZJ327785:MZM327785 NJF327785:NJI327785 NTB327785:NTE327785 OCX327785:ODA327785 OMT327785:OMW327785 OWP327785:OWS327785 PGL327785:PGO327785 PQH327785:PQK327785 QAD327785:QAG327785 QJZ327785:QKC327785 QTV327785:QTY327785 RDR327785:RDU327785 RNN327785:RNQ327785 RXJ327785:RXM327785 SHF327785:SHI327785 SRB327785:SRE327785 TAX327785:TBA327785 TKT327785:TKW327785 TUP327785:TUS327785 UEL327785:UEO327785 UOH327785:UOK327785 UYD327785:UYG327785 VHZ327785:VIC327785 VRV327785:VRY327785 WBR327785:WBU327785 WLN327785:WLQ327785 WVJ327785:WVM327785 P393321:S393321 IX393321:JA393321 ST393321:SW393321 ACP393321:ACS393321 AML393321:AMO393321 AWH393321:AWK393321 BGD393321:BGG393321 BPZ393321:BQC393321 BZV393321:BZY393321 CJR393321:CJU393321 CTN393321:CTQ393321 DDJ393321:DDM393321 DNF393321:DNI393321 DXB393321:DXE393321 EGX393321:EHA393321 EQT393321:EQW393321 FAP393321:FAS393321 FKL393321:FKO393321 FUH393321:FUK393321 GED393321:GEG393321 GNZ393321:GOC393321 GXV393321:GXY393321 HHR393321:HHU393321 HRN393321:HRQ393321 IBJ393321:IBM393321 ILF393321:ILI393321 IVB393321:IVE393321 JEX393321:JFA393321 JOT393321:JOW393321 JYP393321:JYS393321 KIL393321:KIO393321 KSH393321:KSK393321 LCD393321:LCG393321 LLZ393321:LMC393321 LVV393321:LVY393321 MFR393321:MFU393321 MPN393321:MPQ393321 MZJ393321:MZM393321 NJF393321:NJI393321 NTB393321:NTE393321 OCX393321:ODA393321 OMT393321:OMW393321 OWP393321:OWS393321 PGL393321:PGO393321 PQH393321:PQK393321 QAD393321:QAG393321 QJZ393321:QKC393321 QTV393321:QTY393321 RDR393321:RDU393321 RNN393321:RNQ393321 RXJ393321:RXM393321 SHF393321:SHI393321 SRB393321:SRE393321 TAX393321:TBA393321 TKT393321:TKW393321 TUP393321:TUS393321 UEL393321:UEO393321 UOH393321:UOK393321 UYD393321:UYG393321 VHZ393321:VIC393321 VRV393321:VRY393321 WBR393321:WBU393321 WLN393321:WLQ393321 WVJ393321:WVM393321 P458857:S458857 IX458857:JA458857 ST458857:SW458857 ACP458857:ACS458857 AML458857:AMO458857 AWH458857:AWK458857 BGD458857:BGG458857 BPZ458857:BQC458857 BZV458857:BZY458857 CJR458857:CJU458857 CTN458857:CTQ458857 DDJ458857:DDM458857 DNF458857:DNI458857 DXB458857:DXE458857 EGX458857:EHA458857 EQT458857:EQW458857 FAP458857:FAS458857 FKL458857:FKO458857 FUH458857:FUK458857 GED458857:GEG458857 GNZ458857:GOC458857 GXV458857:GXY458857 HHR458857:HHU458857 HRN458857:HRQ458857 IBJ458857:IBM458857 ILF458857:ILI458857 IVB458857:IVE458857 JEX458857:JFA458857 JOT458857:JOW458857 JYP458857:JYS458857 KIL458857:KIO458857 KSH458857:KSK458857 LCD458857:LCG458857 LLZ458857:LMC458857 LVV458857:LVY458857 MFR458857:MFU458857 MPN458857:MPQ458857 MZJ458857:MZM458857 NJF458857:NJI458857 NTB458857:NTE458857 OCX458857:ODA458857 OMT458857:OMW458857 OWP458857:OWS458857 PGL458857:PGO458857 PQH458857:PQK458857 QAD458857:QAG458857 QJZ458857:QKC458857 QTV458857:QTY458857 RDR458857:RDU458857 RNN458857:RNQ458857 RXJ458857:RXM458857 SHF458857:SHI458857 SRB458857:SRE458857 TAX458857:TBA458857 TKT458857:TKW458857 TUP458857:TUS458857 UEL458857:UEO458857 UOH458857:UOK458857 UYD458857:UYG458857 VHZ458857:VIC458857 VRV458857:VRY458857 WBR458857:WBU458857 WLN458857:WLQ458857 WVJ458857:WVM458857 P524393:S524393 IX524393:JA524393 ST524393:SW524393 ACP524393:ACS524393 AML524393:AMO524393 AWH524393:AWK524393 BGD524393:BGG524393 BPZ524393:BQC524393 BZV524393:BZY524393 CJR524393:CJU524393 CTN524393:CTQ524393 DDJ524393:DDM524393 DNF524393:DNI524393 DXB524393:DXE524393 EGX524393:EHA524393 EQT524393:EQW524393 FAP524393:FAS524393 FKL524393:FKO524393 FUH524393:FUK524393 GED524393:GEG524393 GNZ524393:GOC524393 GXV524393:GXY524393 HHR524393:HHU524393 HRN524393:HRQ524393 IBJ524393:IBM524393 ILF524393:ILI524393 IVB524393:IVE524393 JEX524393:JFA524393 JOT524393:JOW524393 JYP524393:JYS524393 KIL524393:KIO524393 KSH524393:KSK524393 LCD524393:LCG524393 LLZ524393:LMC524393 LVV524393:LVY524393 MFR524393:MFU524393 MPN524393:MPQ524393 MZJ524393:MZM524393 NJF524393:NJI524393 NTB524393:NTE524393 OCX524393:ODA524393 OMT524393:OMW524393 OWP524393:OWS524393 PGL524393:PGO524393 PQH524393:PQK524393 QAD524393:QAG524393 QJZ524393:QKC524393 QTV524393:QTY524393 RDR524393:RDU524393 RNN524393:RNQ524393 RXJ524393:RXM524393 SHF524393:SHI524393 SRB524393:SRE524393 TAX524393:TBA524393 TKT524393:TKW524393 TUP524393:TUS524393 UEL524393:UEO524393 UOH524393:UOK524393 UYD524393:UYG524393 VHZ524393:VIC524393 VRV524393:VRY524393 WBR524393:WBU524393 WLN524393:WLQ524393 WVJ524393:WVM524393 P589929:S589929 IX589929:JA589929 ST589929:SW589929 ACP589929:ACS589929 AML589929:AMO589929 AWH589929:AWK589929 BGD589929:BGG589929 BPZ589929:BQC589929 BZV589929:BZY589929 CJR589929:CJU589929 CTN589929:CTQ589929 DDJ589929:DDM589929 DNF589929:DNI589929 DXB589929:DXE589929 EGX589929:EHA589929 EQT589929:EQW589929 FAP589929:FAS589929 FKL589929:FKO589929 FUH589929:FUK589929 GED589929:GEG589929 GNZ589929:GOC589929 GXV589929:GXY589929 HHR589929:HHU589929 HRN589929:HRQ589929 IBJ589929:IBM589929 ILF589929:ILI589929 IVB589929:IVE589929 JEX589929:JFA589929 JOT589929:JOW589929 JYP589929:JYS589929 KIL589929:KIO589929 KSH589929:KSK589929 LCD589929:LCG589929 LLZ589929:LMC589929 LVV589929:LVY589929 MFR589929:MFU589929 MPN589929:MPQ589929 MZJ589929:MZM589929 NJF589929:NJI589929 NTB589929:NTE589929 OCX589929:ODA589929 OMT589929:OMW589929 OWP589929:OWS589929 PGL589929:PGO589929 PQH589929:PQK589929 QAD589929:QAG589929 QJZ589929:QKC589929 QTV589929:QTY589929 RDR589929:RDU589929 RNN589929:RNQ589929 RXJ589929:RXM589929 SHF589929:SHI589929 SRB589929:SRE589929 TAX589929:TBA589929 TKT589929:TKW589929 TUP589929:TUS589929 UEL589929:UEO589929 UOH589929:UOK589929 UYD589929:UYG589929 VHZ589929:VIC589929 VRV589929:VRY589929 WBR589929:WBU589929 WLN589929:WLQ589929 WVJ589929:WVM589929 P655465:S655465 IX655465:JA655465 ST655465:SW655465 ACP655465:ACS655465 AML655465:AMO655465 AWH655465:AWK655465 BGD655465:BGG655465 BPZ655465:BQC655465 BZV655465:BZY655465 CJR655465:CJU655465 CTN655465:CTQ655465 DDJ655465:DDM655465 DNF655465:DNI655465 DXB655465:DXE655465 EGX655465:EHA655465 EQT655465:EQW655465 FAP655465:FAS655465 FKL655465:FKO655465 FUH655465:FUK655465 GED655465:GEG655465 GNZ655465:GOC655465 GXV655465:GXY655465 HHR655465:HHU655465 HRN655465:HRQ655465 IBJ655465:IBM655465 ILF655465:ILI655465 IVB655465:IVE655465 JEX655465:JFA655465 JOT655465:JOW655465 JYP655465:JYS655465 KIL655465:KIO655465 KSH655465:KSK655465 LCD655465:LCG655465 LLZ655465:LMC655465 LVV655465:LVY655465 MFR655465:MFU655465 MPN655465:MPQ655465 MZJ655465:MZM655465 NJF655465:NJI655465 NTB655465:NTE655465 OCX655465:ODA655465 OMT655465:OMW655465 OWP655465:OWS655465 PGL655465:PGO655465 PQH655465:PQK655465 QAD655465:QAG655465 QJZ655465:QKC655465 QTV655465:QTY655465 RDR655465:RDU655465 RNN655465:RNQ655465 RXJ655465:RXM655465 SHF655465:SHI655465 SRB655465:SRE655465 TAX655465:TBA655465 TKT655465:TKW655465 TUP655465:TUS655465 UEL655465:UEO655465 UOH655465:UOK655465 UYD655465:UYG655465 VHZ655465:VIC655465 VRV655465:VRY655465 WBR655465:WBU655465 WLN655465:WLQ655465 WVJ655465:WVM655465 P721001:S721001 IX721001:JA721001 ST721001:SW721001 ACP721001:ACS721001 AML721001:AMO721001 AWH721001:AWK721001 BGD721001:BGG721001 BPZ721001:BQC721001 BZV721001:BZY721001 CJR721001:CJU721001 CTN721001:CTQ721001 DDJ721001:DDM721001 DNF721001:DNI721001 DXB721001:DXE721001 EGX721001:EHA721001 EQT721001:EQW721001 FAP721001:FAS721001 FKL721001:FKO721001 FUH721001:FUK721001 GED721001:GEG721001 GNZ721001:GOC721001 GXV721001:GXY721001 HHR721001:HHU721001 HRN721001:HRQ721001 IBJ721001:IBM721001 ILF721001:ILI721001 IVB721001:IVE721001 JEX721001:JFA721001 JOT721001:JOW721001 JYP721001:JYS721001 KIL721001:KIO721001 KSH721001:KSK721001 LCD721001:LCG721001 LLZ721001:LMC721001 LVV721001:LVY721001 MFR721001:MFU721001 MPN721001:MPQ721001 MZJ721001:MZM721001 NJF721001:NJI721001 NTB721001:NTE721001 OCX721001:ODA721001 OMT721001:OMW721001 OWP721001:OWS721001 PGL721001:PGO721001 PQH721001:PQK721001 QAD721001:QAG721001 QJZ721001:QKC721001 QTV721001:QTY721001 RDR721001:RDU721001 RNN721001:RNQ721001 RXJ721001:RXM721001 SHF721001:SHI721001 SRB721001:SRE721001 TAX721001:TBA721001 TKT721001:TKW721001 TUP721001:TUS721001 UEL721001:UEO721001 UOH721001:UOK721001 UYD721001:UYG721001 VHZ721001:VIC721001 VRV721001:VRY721001 WBR721001:WBU721001 WLN721001:WLQ721001 WVJ721001:WVM721001 P786537:S786537 IX786537:JA786537 ST786537:SW786537 ACP786537:ACS786537 AML786537:AMO786537 AWH786537:AWK786537 BGD786537:BGG786537 BPZ786537:BQC786537 BZV786537:BZY786537 CJR786537:CJU786537 CTN786537:CTQ786537 DDJ786537:DDM786537 DNF786537:DNI786537 DXB786537:DXE786537 EGX786537:EHA786537 EQT786537:EQW786537 FAP786537:FAS786537 FKL786537:FKO786537 FUH786537:FUK786537 GED786537:GEG786537 GNZ786537:GOC786537 GXV786537:GXY786537 HHR786537:HHU786537 HRN786537:HRQ786537 IBJ786537:IBM786537 ILF786537:ILI786537 IVB786537:IVE786537 JEX786537:JFA786537 JOT786537:JOW786537 JYP786537:JYS786537 KIL786537:KIO786537 KSH786537:KSK786537 LCD786537:LCG786537 LLZ786537:LMC786537 LVV786537:LVY786537 MFR786537:MFU786537 MPN786537:MPQ786537 MZJ786537:MZM786537 NJF786537:NJI786537 NTB786537:NTE786537 OCX786537:ODA786537 OMT786537:OMW786537 OWP786537:OWS786537 PGL786537:PGO786537 PQH786537:PQK786537 QAD786537:QAG786537 QJZ786537:QKC786537 QTV786537:QTY786537 RDR786537:RDU786537 RNN786537:RNQ786537 RXJ786537:RXM786537 SHF786537:SHI786537 SRB786537:SRE786537 TAX786537:TBA786537 TKT786537:TKW786537 TUP786537:TUS786537 UEL786537:UEO786537 UOH786537:UOK786537 UYD786537:UYG786537 VHZ786537:VIC786537 VRV786537:VRY786537 WBR786537:WBU786537 WLN786537:WLQ786537 WVJ786537:WVM786537 P852073:S852073 IX852073:JA852073 ST852073:SW852073 ACP852073:ACS852073 AML852073:AMO852073 AWH852073:AWK852073 BGD852073:BGG852073 BPZ852073:BQC852073 BZV852073:BZY852073 CJR852073:CJU852073 CTN852073:CTQ852073 DDJ852073:DDM852073 DNF852073:DNI852073 DXB852073:DXE852073 EGX852073:EHA852073 EQT852073:EQW852073 FAP852073:FAS852073 FKL852073:FKO852073 FUH852073:FUK852073 GED852073:GEG852073 GNZ852073:GOC852073 GXV852073:GXY852073 HHR852073:HHU852073 HRN852073:HRQ852073 IBJ852073:IBM852073 ILF852073:ILI852073 IVB852073:IVE852073 JEX852073:JFA852073 JOT852073:JOW852073 JYP852073:JYS852073 KIL852073:KIO852073 KSH852073:KSK852073 LCD852073:LCG852073 LLZ852073:LMC852073 LVV852073:LVY852073 MFR852073:MFU852073 MPN852073:MPQ852073 MZJ852073:MZM852073 NJF852073:NJI852073 NTB852073:NTE852073 OCX852073:ODA852073 OMT852073:OMW852073 OWP852073:OWS852073 PGL852073:PGO852073 PQH852073:PQK852073 QAD852073:QAG852073 QJZ852073:QKC852073 QTV852073:QTY852073 RDR852073:RDU852073 RNN852073:RNQ852073 RXJ852073:RXM852073 SHF852073:SHI852073 SRB852073:SRE852073 TAX852073:TBA852073 TKT852073:TKW852073 TUP852073:TUS852073 UEL852073:UEO852073 UOH852073:UOK852073 UYD852073:UYG852073 VHZ852073:VIC852073 VRV852073:VRY852073 WBR852073:WBU852073 WLN852073:WLQ852073 WVJ852073:WVM852073 P917609:S917609 IX917609:JA917609 ST917609:SW917609 ACP917609:ACS917609 AML917609:AMO917609 AWH917609:AWK917609 BGD917609:BGG917609 BPZ917609:BQC917609 BZV917609:BZY917609 CJR917609:CJU917609 CTN917609:CTQ917609 DDJ917609:DDM917609 DNF917609:DNI917609 DXB917609:DXE917609 EGX917609:EHA917609 EQT917609:EQW917609 FAP917609:FAS917609 FKL917609:FKO917609 FUH917609:FUK917609 GED917609:GEG917609 GNZ917609:GOC917609 GXV917609:GXY917609 HHR917609:HHU917609 HRN917609:HRQ917609 IBJ917609:IBM917609 ILF917609:ILI917609 IVB917609:IVE917609 JEX917609:JFA917609 JOT917609:JOW917609 JYP917609:JYS917609 KIL917609:KIO917609 KSH917609:KSK917609 LCD917609:LCG917609 LLZ917609:LMC917609 LVV917609:LVY917609 MFR917609:MFU917609 MPN917609:MPQ917609 MZJ917609:MZM917609 NJF917609:NJI917609 NTB917609:NTE917609 OCX917609:ODA917609 OMT917609:OMW917609 OWP917609:OWS917609 PGL917609:PGO917609 PQH917609:PQK917609 QAD917609:QAG917609 QJZ917609:QKC917609 QTV917609:QTY917609 RDR917609:RDU917609 RNN917609:RNQ917609 RXJ917609:RXM917609 SHF917609:SHI917609 SRB917609:SRE917609 TAX917609:TBA917609 TKT917609:TKW917609 TUP917609:TUS917609 UEL917609:UEO917609 UOH917609:UOK917609 UYD917609:UYG917609 VHZ917609:VIC917609 VRV917609:VRY917609 WBR917609:WBU917609 WLN917609:WLQ917609 WVJ917609:WVM917609 P983145:S983145 IX983145:JA983145 ST983145:SW983145 ACP983145:ACS983145 AML983145:AMO983145 AWH983145:AWK983145 BGD983145:BGG983145 BPZ983145:BQC983145 BZV983145:BZY983145 CJR983145:CJU983145 CTN983145:CTQ983145 DDJ983145:DDM983145 DNF983145:DNI983145 DXB983145:DXE983145 EGX983145:EHA983145 EQT983145:EQW983145 FAP983145:FAS983145 FKL983145:FKO983145 FUH983145:FUK983145 GED983145:GEG983145 GNZ983145:GOC983145 GXV983145:GXY983145 HHR983145:HHU983145 HRN983145:HRQ983145 IBJ983145:IBM983145 ILF983145:ILI983145 IVB983145:IVE983145 JEX983145:JFA983145 JOT983145:JOW983145 JYP983145:JYS983145 KIL983145:KIO983145 KSH983145:KSK983145 LCD983145:LCG983145 LLZ983145:LMC983145 LVV983145:LVY983145 MFR983145:MFU983145 MPN983145:MPQ983145 MZJ983145:MZM983145 NJF983145:NJI983145 NTB983145:NTE983145 OCX983145:ODA983145 OMT983145:OMW983145 OWP983145:OWS983145 PGL983145:PGO983145 PQH983145:PQK983145 QAD983145:QAG983145 QJZ983145:QKC983145 QTV983145:QTY983145 RDR983145:RDU983145 RNN983145:RNQ983145 RXJ983145:RXM983145 SHF983145:SHI983145 SRB983145:SRE983145 TAX983145:TBA983145 TKT983145:TKW983145 TUP983145:TUS983145 UEL983145:UEO983145 UOH983145:UOK983145 UYD983145:UYG983145 VHZ983145:VIC983145 VRV983145:VRY983145 WBR983145:WBU983145 WLN983145:WLQ983145 WVJ983145:WVM983145 WBR983135:WBU983135 IX107:JA107 ST107:SW107 ACP107:ACS107 AML107:AMO107 AWH107:AWK107 BGD107:BGG107 BPZ107:BQC107 BZV107:BZY107 CJR107:CJU107 CTN107:CTQ107 DDJ107:DDM107 DNF107:DNI107 DXB107:DXE107 EGX107:EHA107 EQT107:EQW107 FAP107:FAS107 FKL107:FKO107 FUH107:FUK107 GED107:GEG107 GNZ107:GOC107 GXV107:GXY107 HHR107:HHU107 HRN107:HRQ107 IBJ107:IBM107 ILF107:ILI107 IVB107:IVE107 JEX107:JFA107 JOT107:JOW107 JYP107:JYS107 KIL107:KIO107 KSH107:KSK107 LCD107:LCG107 LLZ107:LMC107 LVV107:LVY107 MFR107:MFU107 MPN107:MPQ107 MZJ107:MZM107 NJF107:NJI107 NTB107:NTE107 OCX107:ODA107 OMT107:OMW107 OWP107:OWS107 PGL107:PGO107 PQH107:PQK107 QAD107:QAG107 QJZ107:QKC107 QTV107:QTY107 RDR107:RDU107 RNN107:RNQ107 RXJ107:RXM107 SHF107:SHI107 SRB107:SRE107 TAX107:TBA107 TKT107:TKW107 TUP107:TUS107 UEL107:UEO107 UOH107:UOK107 UYD107:UYG107 VHZ107:VIC107 VRV107:VRY107 WBR107:WBU107 WLN107:WLQ107 WVJ107:WVM107 P65643:S65643 IX65643:JA65643 ST65643:SW65643 ACP65643:ACS65643 AML65643:AMO65643 AWH65643:AWK65643 BGD65643:BGG65643 BPZ65643:BQC65643 BZV65643:BZY65643 CJR65643:CJU65643 CTN65643:CTQ65643 DDJ65643:DDM65643 DNF65643:DNI65643 DXB65643:DXE65643 EGX65643:EHA65643 EQT65643:EQW65643 FAP65643:FAS65643 FKL65643:FKO65643 FUH65643:FUK65643 GED65643:GEG65643 GNZ65643:GOC65643 GXV65643:GXY65643 HHR65643:HHU65643 HRN65643:HRQ65643 IBJ65643:IBM65643 ILF65643:ILI65643 IVB65643:IVE65643 JEX65643:JFA65643 JOT65643:JOW65643 JYP65643:JYS65643 KIL65643:KIO65643 KSH65643:KSK65643 LCD65643:LCG65643 LLZ65643:LMC65643 LVV65643:LVY65643 MFR65643:MFU65643 MPN65643:MPQ65643 MZJ65643:MZM65643 NJF65643:NJI65643 NTB65643:NTE65643 OCX65643:ODA65643 OMT65643:OMW65643 OWP65643:OWS65643 PGL65643:PGO65643 PQH65643:PQK65643 QAD65643:QAG65643 QJZ65643:QKC65643 QTV65643:QTY65643 RDR65643:RDU65643 RNN65643:RNQ65643 RXJ65643:RXM65643 SHF65643:SHI65643 SRB65643:SRE65643 TAX65643:TBA65643 TKT65643:TKW65643 TUP65643:TUS65643 UEL65643:UEO65643 UOH65643:UOK65643 UYD65643:UYG65643 VHZ65643:VIC65643 VRV65643:VRY65643 WBR65643:WBU65643 WLN65643:WLQ65643 WVJ65643:WVM65643 P131179:S131179 IX131179:JA131179 ST131179:SW131179 ACP131179:ACS131179 AML131179:AMO131179 AWH131179:AWK131179 BGD131179:BGG131179 BPZ131179:BQC131179 BZV131179:BZY131179 CJR131179:CJU131179 CTN131179:CTQ131179 DDJ131179:DDM131179 DNF131179:DNI131179 DXB131179:DXE131179 EGX131179:EHA131179 EQT131179:EQW131179 FAP131179:FAS131179 FKL131179:FKO131179 FUH131179:FUK131179 GED131179:GEG131179 GNZ131179:GOC131179 GXV131179:GXY131179 HHR131179:HHU131179 HRN131179:HRQ131179 IBJ131179:IBM131179 ILF131179:ILI131179 IVB131179:IVE131179 JEX131179:JFA131179 JOT131179:JOW131179 JYP131179:JYS131179 KIL131179:KIO131179 KSH131179:KSK131179 LCD131179:LCG131179 LLZ131179:LMC131179 LVV131179:LVY131179 MFR131179:MFU131179 MPN131179:MPQ131179 MZJ131179:MZM131179 NJF131179:NJI131179 NTB131179:NTE131179 OCX131179:ODA131179 OMT131179:OMW131179 OWP131179:OWS131179 PGL131179:PGO131179 PQH131179:PQK131179 QAD131179:QAG131179 QJZ131179:QKC131179 QTV131179:QTY131179 RDR131179:RDU131179 RNN131179:RNQ131179 RXJ131179:RXM131179 SHF131179:SHI131179 SRB131179:SRE131179 TAX131179:TBA131179 TKT131179:TKW131179 TUP131179:TUS131179 UEL131179:UEO131179 UOH131179:UOK131179 UYD131179:UYG131179 VHZ131179:VIC131179 VRV131179:VRY131179 WBR131179:WBU131179 WLN131179:WLQ131179 WVJ131179:WVM131179 P196715:S196715 IX196715:JA196715 ST196715:SW196715 ACP196715:ACS196715 AML196715:AMO196715 AWH196715:AWK196715 BGD196715:BGG196715 BPZ196715:BQC196715 BZV196715:BZY196715 CJR196715:CJU196715 CTN196715:CTQ196715 DDJ196715:DDM196715 DNF196715:DNI196715 DXB196715:DXE196715 EGX196715:EHA196715 EQT196715:EQW196715 FAP196715:FAS196715 FKL196715:FKO196715 FUH196715:FUK196715 GED196715:GEG196715 GNZ196715:GOC196715 GXV196715:GXY196715 HHR196715:HHU196715 HRN196715:HRQ196715 IBJ196715:IBM196715 ILF196715:ILI196715 IVB196715:IVE196715 JEX196715:JFA196715 JOT196715:JOW196715 JYP196715:JYS196715 KIL196715:KIO196715 KSH196715:KSK196715 LCD196715:LCG196715 LLZ196715:LMC196715 LVV196715:LVY196715 MFR196715:MFU196715 MPN196715:MPQ196715 MZJ196715:MZM196715 NJF196715:NJI196715 NTB196715:NTE196715 OCX196715:ODA196715 OMT196715:OMW196715 OWP196715:OWS196715 PGL196715:PGO196715 PQH196715:PQK196715 QAD196715:QAG196715 QJZ196715:QKC196715 QTV196715:QTY196715 RDR196715:RDU196715 RNN196715:RNQ196715 RXJ196715:RXM196715 SHF196715:SHI196715 SRB196715:SRE196715 TAX196715:TBA196715 TKT196715:TKW196715 TUP196715:TUS196715 UEL196715:UEO196715 UOH196715:UOK196715 UYD196715:UYG196715 VHZ196715:VIC196715 VRV196715:VRY196715 WBR196715:WBU196715 WLN196715:WLQ196715 WVJ196715:WVM196715 P262251:S262251 IX262251:JA262251 ST262251:SW262251 ACP262251:ACS262251 AML262251:AMO262251 AWH262251:AWK262251 BGD262251:BGG262251 BPZ262251:BQC262251 BZV262251:BZY262251 CJR262251:CJU262251 CTN262251:CTQ262251 DDJ262251:DDM262251 DNF262251:DNI262251 DXB262251:DXE262251 EGX262251:EHA262251 EQT262251:EQW262251 FAP262251:FAS262251 FKL262251:FKO262251 FUH262251:FUK262251 GED262251:GEG262251 GNZ262251:GOC262251 GXV262251:GXY262251 HHR262251:HHU262251 HRN262251:HRQ262251 IBJ262251:IBM262251 ILF262251:ILI262251 IVB262251:IVE262251 JEX262251:JFA262251 JOT262251:JOW262251 JYP262251:JYS262251 KIL262251:KIO262251 KSH262251:KSK262251 LCD262251:LCG262251 LLZ262251:LMC262251 LVV262251:LVY262251 MFR262251:MFU262251 MPN262251:MPQ262251 MZJ262251:MZM262251 NJF262251:NJI262251 NTB262251:NTE262251 OCX262251:ODA262251 OMT262251:OMW262251 OWP262251:OWS262251 PGL262251:PGO262251 PQH262251:PQK262251 QAD262251:QAG262251 QJZ262251:QKC262251 QTV262251:QTY262251 RDR262251:RDU262251 RNN262251:RNQ262251 RXJ262251:RXM262251 SHF262251:SHI262251 SRB262251:SRE262251 TAX262251:TBA262251 TKT262251:TKW262251 TUP262251:TUS262251 UEL262251:UEO262251 UOH262251:UOK262251 UYD262251:UYG262251 VHZ262251:VIC262251 VRV262251:VRY262251 WBR262251:WBU262251 WLN262251:WLQ262251 WVJ262251:WVM262251 P327787:S327787 IX327787:JA327787 ST327787:SW327787 ACP327787:ACS327787 AML327787:AMO327787 AWH327787:AWK327787 BGD327787:BGG327787 BPZ327787:BQC327787 BZV327787:BZY327787 CJR327787:CJU327787 CTN327787:CTQ327787 DDJ327787:DDM327787 DNF327787:DNI327787 DXB327787:DXE327787 EGX327787:EHA327787 EQT327787:EQW327787 FAP327787:FAS327787 FKL327787:FKO327787 FUH327787:FUK327787 GED327787:GEG327787 GNZ327787:GOC327787 GXV327787:GXY327787 HHR327787:HHU327787 HRN327787:HRQ327787 IBJ327787:IBM327787 ILF327787:ILI327787 IVB327787:IVE327787 JEX327787:JFA327787 JOT327787:JOW327787 JYP327787:JYS327787 KIL327787:KIO327787 KSH327787:KSK327787 LCD327787:LCG327787 LLZ327787:LMC327787 LVV327787:LVY327787 MFR327787:MFU327787 MPN327787:MPQ327787 MZJ327787:MZM327787 NJF327787:NJI327787 NTB327787:NTE327787 OCX327787:ODA327787 OMT327787:OMW327787 OWP327787:OWS327787 PGL327787:PGO327787 PQH327787:PQK327787 QAD327787:QAG327787 QJZ327787:QKC327787 QTV327787:QTY327787 RDR327787:RDU327787 RNN327787:RNQ327787 RXJ327787:RXM327787 SHF327787:SHI327787 SRB327787:SRE327787 TAX327787:TBA327787 TKT327787:TKW327787 TUP327787:TUS327787 UEL327787:UEO327787 UOH327787:UOK327787 UYD327787:UYG327787 VHZ327787:VIC327787 VRV327787:VRY327787 WBR327787:WBU327787 WLN327787:WLQ327787 WVJ327787:WVM327787 P393323:S393323 IX393323:JA393323 ST393323:SW393323 ACP393323:ACS393323 AML393323:AMO393323 AWH393323:AWK393323 BGD393323:BGG393323 BPZ393323:BQC393323 BZV393323:BZY393323 CJR393323:CJU393323 CTN393323:CTQ393323 DDJ393323:DDM393323 DNF393323:DNI393323 DXB393323:DXE393323 EGX393323:EHA393323 EQT393323:EQW393323 FAP393323:FAS393323 FKL393323:FKO393323 FUH393323:FUK393323 GED393323:GEG393323 GNZ393323:GOC393323 GXV393323:GXY393323 HHR393323:HHU393323 HRN393323:HRQ393323 IBJ393323:IBM393323 ILF393323:ILI393323 IVB393323:IVE393323 JEX393323:JFA393323 JOT393323:JOW393323 JYP393323:JYS393323 KIL393323:KIO393323 KSH393323:KSK393323 LCD393323:LCG393323 LLZ393323:LMC393323 LVV393323:LVY393323 MFR393323:MFU393323 MPN393323:MPQ393323 MZJ393323:MZM393323 NJF393323:NJI393323 NTB393323:NTE393323 OCX393323:ODA393323 OMT393323:OMW393323 OWP393323:OWS393323 PGL393323:PGO393323 PQH393323:PQK393323 QAD393323:QAG393323 QJZ393323:QKC393323 QTV393323:QTY393323 RDR393323:RDU393323 RNN393323:RNQ393323 RXJ393323:RXM393323 SHF393323:SHI393323 SRB393323:SRE393323 TAX393323:TBA393323 TKT393323:TKW393323 TUP393323:TUS393323 UEL393323:UEO393323 UOH393323:UOK393323 UYD393323:UYG393323 VHZ393323:VIC393323 VRV393323:VRY393323 WBR393323:WBU393323 WLN393323:WLQ393323 WVJ393323:WVM393323 P458859:S458859 IX458859:JA458859 ST458859:SW458859 ACP458859:ACS458859 AML458859:AMO458859 AWH458859:AWK458859 BGD458859:BGG458859 BPZ458859:BQC458859 BZV458859:BZY458859 CJR458859:CJU458859 CTN458859:CTQ458859 DDJ458859:DDM458859 DNF458859:DNI458859 DXB458859:DXE458859 EGX458859:EHA458859 EQT458859:EQW458859 FAP458859:FAS458859 FKL458859:FKO458859 FUH458859:FUK458859 GED458859:GEG458859 GNZ458859:GOC458859 GXV458859:GXY458859 HHR458859:HHU458859 HRN458859:HRQ458859 IBJ458859:IBM458859 ILF458859:ILI458859 IVB458859:IVE458859 JEX458859:JFA458859 JOT458859:JOW458859 JYP458859:JYS458859 KIL458859:KIO458859 KSH458859:KSK458859 LCD458859:LCG458859 LLZ458859:LMC458859 LVV458859:LVY458859 MFR458859:MFU458859 MPN458859:MPQ458859 MZJ458859:MZM458859 NJF458859:NJI458859 NTB458859:NTE458859 OCX458859:ODA458859 OMT458859:OMW458859 OWP458859:OWS458859 PGL458859:PGO458859 PQH458859:PQK458859 QAD458859:QAG458859 QJZ458859:QKC458859 QTV458859:QTY458859 RDR458859:RDU458859 RNN458859:RNQ458859 RXJ458859:RXM458859 SHF458859:SHI458859 SRB458859:SRE458859 TAX458859:TBA458859 TKT458859:TKW458859 TUP458859:TUS458859 UEL458859:UEO458859 UOH458859:UOK458859 UYD458859:UYG458859 VHZ458859:VIC458859 VRV458859:VRY458859 WBR458859:WBU458859 WLN458859:WLQ458859 WVJ458859:WVM458859 P524395:S524395 IX524395:JA524395 ST524395:SW524395 ACP524395:ACS524395 AML524395:AMO524395 AWH524395:AWK524395 BGD524395:BGG524395 BPZ524395:BQC524395 BZV524395:BZY524395 CJR524395:CJU524395 CTN524395:CTQ524395 DDJ524395:DDM524395 DNF524395:DNI524395 DXB524395:DXE524395 EGX524395:EHA524395 EQT524395:EQW524395 FAP524395:FAS524395 FKL524395:FKO524395 FUH524395:FUK524395 GED524395:GEG524395 GNZ524395:GOC524395 GXV524395:GXY524395 HHR524395:HHU524395 HRN524395:HRQ524395 IBJ524395:IBM524395 ILF524395:ILI524395 IVB524395:IVE524395 JEX524395:JFA524395 JOT524395:JOW524395 JYP524395:JYS524395 KIL524395:KIO524395 KSH524395:KSK524395 LCD524395:LCG524395 LLZ524395:LMC524395 LVV524395:LVY524395 MFR524395:MFU524395 MPN524395:MPQ524395 MZJ524395:MZM524395 NJF524395:NJI524395 NTB524395:NTE524395 OCX524395:ODA524395 OMT524395:OMW524395 OWP524395:OWS524395 PGL524395:PGO524395 PQH524395:PQK524395 QAD524395:QAG524395 QJZ524395:QKC524395 QTV524395:QTY524395 RDR524395:RDU524395 RNN524395:RNQ524395 RXJ524395:RXM524395 SHF524395:SHI524395 SRB524395:SRE524395 TAX524395:TBA524395 TKT524395:TKW524395 TUP524395:TUS524395 UEL524395:UEO524395 UOH524395:UOK524395 UYD524395:UYG524395 VHZ524395:VIC524395 VRV524395:VRY524395 WBR524395:WBU524395 WLN524395:WLQ524395 WVJ524395:WVM524395 P589931:S589931 IX589931:JA589931 ST589931:SW589931 ACP589931:ACS589931 AML589931:AMO589931 AWH589931:AWK589931 BGD589931:BGG589931 BPZ589931:BQC589931 BZV589931:BZY589931 CJR589931:CJU589931 CTN589931:CTQ589931 DDJ589931:DDM589931 DNF589931:DNI589931 DXB589931:DXE589931 EGX589931:EHA589931 EQT589931:EQW589931 FAP589931:FAS589931 FKL589931:FKO589931 FUH589931:FUK589931 GED589931:GEG589931 GNZ589931:GOC589931 GXV589931:GXY589931 HHR589931:HHU589931 HRN589931:HRQ589931 IBJ589931:IBM589931 ILF589931:ILI589931 IVB589931:IVE589931 JEX589931:JFA589931 JOT589931:JOW589931 JYP589931:JYS589931 KIL589931:KIO589931 KSH589931:KSK589931 LCD589931:LCG589931 LLZ589931:LMC589931 LVV589931:LVY589931 MFR589931:MFU589931 MPN589931:MPQ589931 MZJ589931:MZM589931 NJF589931:NJI589931 NTB589931:NTE589931 OCX589931:ODA589931 OMT589931:OMW589931 OWP589931:OWS589931 PGL589931:PGO589931 PQH589931:PQK589931 QAD589931:QAG589931 QJZ589931:QKC589931 QTV589931:QTY589931 RDR589931:RDU589931 RNN589931:RNQ589931 RXJ589931:RXM589931 SHF589931:SHI589931 SRB589931:SRE589931 TAX589931:TBA589931 TKT589931:TKW589931 TUP589931:TUS589931 UEL589931:UEO589931 UOH589931:UOK589931 UYD589931:UYG589931 VHZ589931:VIC589931 VRV589931:VRY589931 WBR589931:WBU589931 WLN589931:WLQ589931 WVJ589931:WVM589931 P655467:S655467 IX655467:JA655467 ST655467:SW655467 ACP655467:ACS655467 AML655467:AMO655467 AWH655467:AWK655467 BGD655467:BGG655467 BPZ655467:BQC655467 BZV655467:BZY655467 CJR655467:CJU655467 CTN655467:CTQ655467 DDJ655467:DDM655467 DNF655467:DNI655467 DXB655467:DXE655467 EGX655467:EHA655467 EQT655467:EQW655467 FAP655467:FAS655467 FKL655467:FKO655467 FUH655467:FUK655467 GED655467:GEG655467 GNZ655467:GOC655467 GXV655467:GXY655467 HHR655467:HHU655467 HRN655467:HRQ655467 IBJ655467:IBM655467 ILF655467:ILI655467 IVB655467:IVE655467 JEX655467:JFA655467 JOT655467:JOW655467 JYP655467:JYS655467 KIL655467:KIO655467 KSH655467:KSK655467 LCD655467:LCG655467 LLZ655467:LMC655467 LVV655467:LVY655467 MFR655467:MFU655467 MPN655467:MPQ655467 MZJ655467:MZM655467 NJF655467:NJI655467 NTB655467:NTE655467 OCX655467:ODA655467 OMT655467:OMW655467 OWP655467:OWS655467 PGL655467:PGO655467 PQH655467:PQK655467 QAD655467:QAG655467 QJZ655467:QKC655467 QTV655467:QTY655467 RDR655467:RDU655467 RNN655467:RNQ655467 RXJ655467:RXM655467 SHF655467:SHI655467 SRB655467:SRE655467 TAX655467:TBA655467 TKT655467:TKW655467 TUP655467:TUS655467 UEL655467:UEO655467 UOH655467:UOK655467 UYD655467:UYG655467 VHZ655467:VIC655467 VRV655467:VRY655467 WBR655467:WBU655467 WLN655467:WLQ655467 WVJ655467:WVM655467 P721003:S721003 IX721003:JA721003 ST721003:SW721003 ACP721003:ACS721003 AML721003:AMO721003 AWH721003:AWK721003 BGD721003:BGG721003 BPZ721003:BQC721003 BZV721003:BZY721003 CJR721003:CJU721003 CTN721003:CTQ721003 DDJ721003:DDM721003 DNF721003:DNI721003 DXB721003:DXE721003 EGX721003:EHA721003 EQT721003:EQW721003 FAP721003:FAS721003 FKL721003:FKO721003 FUH721003:FUK721003 GED721003:GEG721003 GNZ721003:GOC721003 GXV721003:GXY721003 HHR721003:HHU721003 HRN721003:HRQ721003 IBJ721003:IBM721003 ILF721003:ILI721003 IVB721003:IVE721003 JEX721003:JFA721003 JOT721003:JOW721003 JYP721003:JYS721003 KIL721003:KIO721003 KSH721003:KSK721003 LCD721003:LCG721003 LLZ721003:LMC721003 LVV721003:LVY721003 MFR721003:MFU721003 MPN721003:MPQ721003 MZJ721003:MZM721003 NJF721003:NJI721003 NTB721003:NTE721003 OCX721003:ODA721003 OMT721003:OMW721003 OWP721003:OWS721003 PGL721003:PGO721003 PQH721003:PQK721003 QAD721003:QAG721003 QJZ721003:QKC721003 QTV721003:QTY721003 RDR721003:RDU721003 RNN721003:RNQ721003 RXJ721003:RXM721003 SHF721003:SHI721003 SRB721003:SRE721003 TAX721003:TBA721003 TKT721003:TKW721003 TUP721003:TUS721003 UEL721003:UEO721003 UOH721003:UOK721003 UYD721003:UYG721003 VHZ721003:VIC721003 VRV721003:VRY721003 WBR721003:WBU721003 WLN721003:WLQ721003 WVJ721003:WVM721003 P786539:S786539 IX786539:JA786539 ST786539:SW786539 ACP786539:ACS786539 AML786539:AMO786539 AWH786539:AWK786539 BGD786539:BGG786539 BPZ786539:BQC786539 BZV786539:BZY786539 CJR786539:CJU786539 CTN786539:CTQ786539 DDJ786539:DDM786539 DNF786539:DNI786539 DXB786539:DXE786539 EGX786539:EHA786539 EQT786539:EQW786539 FAP786539:FAS786539 FKL786539:FKO786539 FUH786539:FUK786539 GED786539:GEG786539 GNZ786539:GOC786539 GXV786539:GXY786539 HHR786539:HHU786539 HRN786539:HRQ786539 IBJ786539:IBM786539 ILF786539:ILI786539 IVB786539:IVE786539 JEX786539:JFA786539 JOT786539:JOW786539 JYP786539:JYS786539 KIL786539:KIO786539 KSH786539:KSK786539 LCD786539:LCG786539 LLZ786539:LMC786539 LVV786539:LVY786539 MFR786539:MFU786539 MPN786539:MPQ786539 MZJ786539:MZM786539 NJF786539:NJI786539 NTB786539:NTE786539 OCX786539:ODA786539 OMT786539:OMW786539 OWP786539:OWS786539 PGL786539:PGO786539 PQH786539:PQK786539 QAD786539:QAG786539 QJZ786539:QKC786539 QTV786539:QTY786539 RDR786539:RDU786539 RNN786539:RNQ786539 RXJ786539:RXM786539 SHF786539:SHI786539 SRB786539:SRE786539 TAX786539:TBA786539 TKT786539:TKW786539 TUP786539:TUS786539 UEL786539:UEO786539 UOH786539:UOK786539 UYD786539:UYG786539 VHZ786539:VIC786539 VRV786539:VRY786539 WBR786539:WBU786539 WLN786539:WLQ786539 WVJ786539:WVM786539 P852075:S852075 IX852075:JA852075 ST852075:SW852075 ACP852075:ACS852075 AML852075:AMO852075 AWH852075:AWK852075 BGD852075:BGG852075 BPZ852075:BQC852075 BZV852075:BZY852075 CJR852075:CJU852075 CTN852075:CTQ852075 DDJ852075:DDM852075 DNF852075:DNI852075 DXB852075:DXE852075 EGX852075:EHA852075 EQT852075:EQW852075 FAP852075:FAS852075 FKL852075:FKO852075 FUH852075:FUK852075 GED852075:GEG852075 GNZ852075:GOC852075 GXV852075:GXY852075 HHR852075:HHU852075 HRN852075:HRQ852075 IBJ852075:IBM852075 ILF852075:ILI852075 IVB852075:IVE852075 JEX852075:JFA852075 JOT852075:JOW852075 JYP852075:JYS852075 KIL852075:KIO852075 KSH852075:KSK852075 LCD852075:LCG852075 LLZ852075:LMC852075 LVV852075:LVY852075 MFR852075:MFU852075 MPN852075:MPQ852075 MZJ852075:MZM852075 NJF852075:NJI852075 NTB852075:NTE852075 OCX852075:ODA852075 OMT852075:OMW852075 OWP852075:OWS852075 PGL852075:PGO852075 PQH852075:PQK852075 QAD852075:QAG852075 QJZ852075:QKC852075 QTV852075:QTY852075 RDR852075:RDU852075 RNN852075:RNQ852075 RXJ852075:RXM852075 SHF852075:SHI852075 SRB852075:SRE852075 TAX852075:TBA852075 TKT852075:TKW852075 TUP852075:TUS852075 UEL852075:UEO852075 UOH852075:UOK852075 UYD852075:UYG852075 VHZ852075:VIC852075 VRV852075:VRY852075 WBR852075:WBU852075 WLN852075:WLQ852075 WVJ852075:WVM852075 P917611:S917611 IX917611:JA917611 ST917611:SW917611 ACP917611:ACS917611 AML917611:AMO917611 AWH917611:AWK917611 BGD917611:BGG917611 BPZ917611:BQC917611 BZV917611:BZY917611 CJR917611:CJU917611 CTN917611:CTQ917611 DDJ917611:DDM917611 DNF917611:DNI917611 DXB917611:DXE917611 EGX917611:EHA917611 EQT917611:EQW917611 FAP917611:FAS917611 FKL917611:FKO917611 FUH917611:FUK917611 GED917611:GEG917611 GNZ917611:GOC917611 GXV917611:GXY917611 HHR917611:HHU917611 HRN917611:HRQ917611 IBJ917611:IBM917611 ILF917611:ILI917611 IVB917611:IVE917611 JEX917611:JFA917611 JOT917611:JOW917611 JYP917611:JYS917611 KIL917611:KIO917611 KSH917611:KSK917611 LCD917611:LCG917611 LLZ917611:LMC917611 LVV917611:LVY917611 MFR917611:MFU917611 MPN917611:MPQ917611 MZJ917611:MZM917611 NJF917611:NJI917611 NTB917611:NTE917611 OCX917611:ODA917611 OMT917611:OMW917611 OWP917611:OWS917611 PGL917611:PGO917611 PQH917611:PQK917611 QAD917611:QAG917611 QJZ917611:QKC917611 QTV917611:QTY917611 RDR917611:RDU917611 RNN917611:RNQ917611 RXJ917611:RXM917611 SHF917611:SHI917611 SRB917611:SRE917611 TAX917611:TBA917611 TKT917611:TKW917611 TUP917611:TUS917611 UEL917611:UEO917611 UOH917611:UOK917611 UYD917611:UYG917611 VHZ917611:VIC917611 VRV917611:VRY917611 WBR917611:WBU917611 WLN917611:WLQ917611 WVJ917611:WVM917611 P983147:S983147 IX983147:JA983147 ST983147:SW983147 ACP983147:ACS983147 AML983147:AMO983147 AWH983147:AWK983147 BGD983147:BGG983147 BPZ983147:BQC983147 BZV983147:BZY983147 CJR983147:CJU983147 CTN983147:CTQ983147 DDJ983147:DDM983147 DNF983147:DNI983147 DXB983147:DXE983147 EGX983147:EHA983147 EQT983147:EQW983147 FAP983147:FAS983147 FKL983147:FKO983147 FUH983147:FUK983147 GED983147:GEG983147 GNZ983147:GOC983147 GXV983147:GXY983147 HHR983147:HHU983147 HRN983147:HRQ983147 IBJ983147:IBM983147 ILF983147:ILI983147 IVB983147:IVE983147 JEX983147:JFA983147 JOT983147:JOW983147 JYP983147:JYS983147 KIL983147:KIO983147 KSH983147:KSK983147 LCD983147:LCG983147 LLZ983147:LMC983147 LVV983147:LVY983147 MFR983147:MFU983147 MPN983147:MPQ983147 MZJ983147:MZM983147 NJF983147:NJI983147 NTB983147:NTE983147 OCX983147:ODA983147 OMT983147:OMW983147 OWP983147:OWS983147 PGL983147:PGO983147 PQH983147:PQK983147 QAD983147:QAG983147 QJZ983147:QKC983147 QTV983147:QTY983147 RDR983147:RDU983147 RNN983147:RNQ983147 RXJ983147:RXM983147 SHF983147:SHI983147 SRB983147:SRE983147 TAX983147:TBA983147 TKT983147:TKW983147 TUP983147:TUS983147 UEL983147:UEO983147 UOH983147:UOK983147 UYD983147:UYG983147 VHZ983147:VIC983147 VRV983147:VRY983147 WBR983147:WBU983147 WLN983147:WLQ983147 WVJ983147:WVM983147 WLN983135:WLQ983135 IY77:JA79 SU77:SW79 ACQ77:ACS79 AMM77:AMO79 AWI77:AWK79 BGE77:BGG79 BQA77:BQC79 BZW77:BZY79 CJS77:CJU79 CTO77:CTQ79 DDK77:DDM79 DNG77:DNI79 DXC77:DXE79 EGY77:EHA79 EQU77:EQW79 FAQ77:FAS79 FKM77:FKO79 FUI77:FUK79 GEE77:GEG79 GOA77:GOC79 GXW77:GXY79 HHS77:HHU79 HRO77:HRQ79 IBK77:IBM79 ILG77:ILI79 IVC77:IVE79 JEY77:JFA79 JOU77:JOW79 JYQ77:JYS79 KIM77:KIO79 KSI77:KSK79 LCE77:LCG79 LMA77:LMC79 LVW77:LVY79 MFS77:MFU79 MPO77:MPQ79 MZK77:MZM79 NJG77:NJI79 NTC77:NTE79 OCY77:ODA79 OMU77:OMW79 OWQ77:OWS79 PGM77:PGO79 PQI77:PQK79 QAE77:QAG79 QKA77:QKC79 QTW77:QTY79 RDS77:RDU79 RNO77:RNQ79 RXK77:RXM79 SHG77:SHI79 SRC77:SRE79 TAY77:TBA79 TKU77:TKW79 TUQ77:TUS79 UEM77:UEO79 UOI77:UOK79 UYE77:UYG79 VIA77:VIC79 VRW77:VRY79 WBS77:WBU79 WLO77:WLQ79 WVK77:WVM79 Q65613:S65615 IY65613:JA65615 SU65613:SW65615 ACQ65613:ACS65615 AMM65613:AMO65615 AWI65613:AWK65615 BGE65613:BGG65615 BQA65613:BQC65615 BZW65613:BZY65615 CJS65613:CJU65615 CTO65613:CTQ65615 DDK65613:DDM65615 DNG65613:DNI65615 DXC65613:DXE65615 EGY65613:EHA65615 EQU65613:EQW65615 FAQ65613:FAS65615 FKM65613:FKO65615 FUI65613:FUK65615 GEE65613:GEG65615 GOA65613:GOC65615 GXW65613:GXY65615 HHS65613:HHU65615 HRO65613:HRQ65615 IBK65613:IBM65615 ILG65613:ILI65615 IVC65613:IVE65615 JEY65613:JFA65615 JOU65613:JOW65615 JYQ65613:JYS65615 KIM65613:KIO65615 KSI65613:KSK65615 LCE65613:LCG65615 LMA65613:LMC65615 LVW65613:LVY65615 MFS65613:MFU65615 MPO65613:MPQ65615 MZK65613:MZM65615 NJG65613:NJI65615 NTC65613:NTE65615 OCY65613:ODA65615 OMU65613:OMW65615 OWQ65613:OWS65615 PGM65613:PGO65615 PQI65613:PQK65615 QAE65613:QAG65615 QKA65613:QKC65615 QTW65613:QTY65615 RDS65613:RDU65615 RNO65613:RNQ65615 RXK65613:RXM65615 SHG65613:SHI65615 SRC65613:SRE65615 TAY65613:TBA65615 TKU65613:TKW65615 TUQ65613:TUS65615 UEM65613:UEO65615 UOI65613:UOK65615 UYE65613:UYG65615 VIA65613:VIC65615 VRW65613:VRY65615 WBS65613:WBU65615 WLO65613:WLQ65615 WVK65613:WVM65615 Q131149:S131151 IY131149:JA131151 SU131149:SW131151 ACQ131149:ACS131151 AMM131149:AMO131151 AWI131149:AWK131151 BGE131149:BGG131151 BQA131149:BQC131151 BZW131149:BZY131151 CJS131149:CJU131151 CTO131149:CTQ131151 DDK131149:DDM131151 DNG131149:DNI131151 DXC131149:DXE131151 EGY131149:EHA131151 EQU131149:EQW131151 FAQ131149:FAS131151 FKM131149:FKO131151 FUI131149:FUK131151 GEE131149:GEG131151 GOA131149:GOC131151 GXW131149:GXY131151 HHS131149:HHU131151 HRO131149:HRQ131151 IBK131149:IBM131151 ILG131149:ILI131151 IVC131149:IVE131151 JEY131149:JFA131151 JOU131149:JOW131151 JYQ131149:JYS131151 KIM131149:KIO131151 KSI131149:KSK131151 LCE131149:LCG131151 LMA131149:LMC131151 LVW131149:LVY131151 MFS131149:MFU131151 MPO131149:MPQ131151 MZK131149:MZM131151 NJG131149:NJI131151 NTC131149:NTE131151 OCY131149:ODA131151 OMU131149:OMW131151 OWQ131149:OWS131151 PGM131149:PGO131151 PQI131149:PQK131151 QAE131149:QAG131151 QKA131149:QKC131151 QTW131149:QTY131151 RDS131149:RDU131151 RNO131149:RNQ131151 RXK131149:RXM131151 SHG131149:SHI131151 SRC131149:SRE131151 TAY131149:TBA131151 TKU131149:TKW131151 TUQ131149:TUS131151 UEM131149:UEO131151 UOI131149:UOK131151 UYE131149:UYG131151 VIA131149:VIC131151 VRW131149:VRY131151 WBS131149:WBU131151 WLO131149:WLQ131151 WVK131149:WVM131151 Q196685:S196687 IY196685:JA196687 SU196685:SW196687 ACQ196685:ACS196687 AMM196685:AMO196687 AWI196685:AWK196687 BGE196685:BGG196687 BQA196685:BQC196687 BZW196685:BZY196687 CJS196685:CJU196687 CTO196685:CTQ196687 DDK196685:DDM196687 DNG196685:DNI196687 DXC196685:DXE196687 EGY196685:EHA196687 EQU196685:EQW196687 FAQ196685:FAS196687 FKM196685:FKO196687 FUI196685:FUK196687 GEE196685:GEG196687 GOA196685:GOC196687 GXW196685:GXY196687 HHS196685:HHU196687 HRO196685:HRQ196687 IBK196685:IBM196687 ILG196685:ILI196687 IVC196685:IVE196687 JEY196685:JFA196687 JOU196685:JOW196687 JYQ196685:JYS196687 KIM196685:KIO196687 KSI196685:KSK196687 LCE196685:LCG196687 LMA196685:LMC196687 LVW196685:LVY196687 MFS196685:MFU196687 MPO196685:MPQ196687 MZK196685:MZM196687 NJG196685:NJI196687 NTC196685:NTE196687 OCY196685:ODA196687 OMU196685:OMW196687 OWQ196685:OWS196687 PGM196685:PGO196687 PQI196685:PQK196687 QAE196685:QAG196687 QKA196685:QKC196687 QTW196685:QTY196687 RDS196685:RDU196687 RNO196685:RNQ196687 RXK196685:RXM196687 SHG196685:SHI196687 SRC196685:SRE196687 TAY196685:TBA196687 TKU196685:TKW196687 TUQ196685:TUS196687 UEM196685:UEO196687 UOI196685:UOK196687 UYE196685:UYG196687 VIA196685:VIC196687 VRW196685:VRY196687 WBS196685:WBU196687 WLO196685:WLQ196687 WVK196685:WVM196687 Q262221:S262223 IY262221:JA262223 SU262221:SW262223 ACQ262221:ACS262223 AMM262221:AMO262223 AWI262221:AWK262223 BGE262221:BGG262223 BQA262221:BQC262223 BZW262221:BZY262223 CJS262221:CJU262223 CTO262221:CTQ262223 DDK262221:DDM262223 DNG262221:DNI262223 DXC262221:DXE262223 EGY262221:EHA262223 EQU262221:EQW262223 FAQ262221:FAS262223 FKM262221:FKO262223 FUI262221:FUK262223 GEE262221:GEG262223 GOA262221:GOC262223 GXW262221:GXY262223 HHS262221:HHU262223 HRO262221:HRQ262223 IBK262221:IBM262223 ILG262221:ILI262223 IVC262221:IVE262223 JEY262221:JFA262223 JOU262221:JOW262223 JYQ262221:JYS262223 KIM262221:KIO262223 KSI262221:KSK262223 LCE262221:LCG262223 LMA262221:LMC262223 LVW262221:LVY262223 MFS262221:MFU262223 MPO262221:MPQ262223 MZK262221:MZM262223 NJG262221:NJI262223 NTC262221:NTE262223 OCY262221:ODA262223 OMU262221:OMW262223 OWQ262221:OWS262223 PGM262221:PGO262223 PQI262221:PQK262223 QAE262221:QAG262223 QKA262221:QKC262223 QTW262221:QTY262223 RDS262221:RDU262223 RNO262221:RNQ262223 RXK262221:RXM262223 SHG262221:SHI262223 SRC262221:SRE262223 TAY262221:TBA262223 TKU262221:TKW262223 TUQ262221:TUS262223 UEM262221:UEO262223 UOI262221:UOK262223 UYE262221:UYG262223 VIA262221:VIC262223 VRW262221:VRY262223 WBS262221:WBU262223 WLO262221:WLQ262223 WVK262221:WVM262223 Q327757:S327759 IY327757:JA327759 SU327757:SW327759 ACQ327757:ACS327759 AMM327757:AMO327759 AWI327757:AWK327759 BGE327757:BGG327759 BQA327757:BQC327759 BZW327757:BZY327759 CJS327757:CJU327759 CTO327757:CTQ327759 DDK327757:DDM327759 DNG327757:DNI327759 DXC327757:DXE327759 EGY327757:EHA327759 EQU327757:EQW327759 FAQ327757:FAS327759 FKM327757:FKO327759 FUI327757:FUK327759 GEE327757:GEG327759 GOA327757:GOC327759 GXW327757:GXY327759 HHS327757:HHU327759 HRO327757:HRQ327759 IBK327757:IBM327759 ILG327757:ILI327759 IVC327757:IVE327759 JEY327757:JFA327759 JOU327757:JOW327759 JYQ327757:JYS327759 KIM327757:KIO327759 KSI327757:KSK327759 LCE327757:LCG327759 LMA327757:LMC327759 LVW327757:LVY327759 MFS327757:MFU327759 MPO327757:MPQ327759 MZK327757:MZM327759 NJG327757:NJI327759 NTC327757:NTE327759 OCY327757:ODA327759 OMU327757:OMW327759 OWQ327757:OWS327759 PGM327757:PGO327759 PQI327757:PQK327759 QAE327757:QAG327759 QKA327757:QKC327759 QTW327757:QTY327759 RDS327757:RDU327759 RNO327757:RNQ327759 RXK327757:RXM327759 SHG327757:SHI327759 SRC327757:SRE327759 TAY327757:TBA327759 TKU327757:TKW327759 TUQ327757:TUS327759 UEM327757:UEO327759 UOI327757:UOK327759 UYE327757:UYG327759 VIA327757:VIC327759 VRW327757:VRY327759 WBS327757:WBU327759 WLO327757:WLQ327759 WVK327757:WVM327759 Q393293:S393295 IY393293:JA393295 SU393293:SW393295 ACQ393293:ACS393295 AMM393293:AMO393295 AWI393293:AWK393295 BGE393293:BGG393295 BQA393293:BQC393295 BZW393293:BZY393295 CJS393293:CJU393295 CTO393293:CTQ393295 DDK393293:DDM393295 DNG393293:DNI393295 DXC393293:DXE393295 EGY393293:EHA393295 EQU393293:EQW393295 FAQ393293:FAS393295 FKM393293:FKO393295 FUI393293:FUK393295 GEE393293:GEG393295 GOA393293:GOC393295 GXW393293:GXY393295 HHS393293:HHU393295 HRO393293:HRQ393295 IBK393293:IBM393295 ILG393293:ILI393295 IVC393293:IVE393295 JEY393293:JFA393295 JOU393293:JOW393295 JYQ393293:JYS393295 KIM393293:KIO393295 KSI393293:KSK393295 LCE393293:LCG393295 LMA393293:LMC393295 LVW393293:LVY393295 MFS393293:MFU393295 MPO393293:MPQ393295 MZK393293:MZM393295 NJG393293:NJI393295 NTC393293:NTE393295 OCY393293:ODA393295 OMU393293:OMW393295 OWQ393293:OWS393295 PGM393293:PGO393295 PQI393293:PQK393295 QAE393293:QAG393295 QKA393293:QKC393295 QTW393293:QTY393295 RDS393293:RDU393295 RNO393293:RNQ393295 RXK393293:RXM393295 SHG393293:SHI393295 SRC393293:SRE393295 TAY393293:TBA393295 TKU393293:TKW393295 TUQ393293:TUS393295 UEM393293:UEO393295 UOI393293:UOK393295 UYE393293:UYG393295 VIA393293:VIC393295 VRW393293:VRY393295 WBS393293:WBU393295 WLO393293:WLQ393295 WVK393293:WVM393295 Q458829:S458831 IY458829:JA458831 SU458829:SW458831 ACQ458829:ACS458831 AMM458829:AMO458831 AWI458829:AWK458831 BGE458829:BGG458831 BQA458829:BQC458831 BZW458829:BZY458831 CJS458829:CJU458831 CTO458829:CTQ458831 DDK458829:DDM458831 DNG458829:DNI458831 DXC458829:DXE458831 EGY458829:EHA458831 EQU458829:EQW458831 FAQ458829:FAS458831 FKM458829:FKO458831 FUI458829:FUK458831 GEE458829:GEG458831 GOA458829:GOC458831 GXW458829:GXY458831 HHS458829:HHU458831 HRO458829:HRQ458831 IBK458829:IBM458831 ILG458829:ILI458831 IVC458829:IVE458831 JEY458829:JFA458831 JOU458829:JOW458831 JYQ458829:JYS458831 KIM458829:KIO458831 KSI458829:KSK458831 LCE458829:LCG458831 LMA458829:LMC458831 LVW458829:LVY458831 MFS458829:MFU458831 MPO458829:MPQ458831 MZK458829:MZM458831 NJG458829:NJI458831 NTC458829:NTE458831 OCY458829:ODA458831 OMU458829:OMW458831 OWQ458829:OWS458831 PGM458829:PGO458831 PQI458829:PQK458831 QAE458829:QAG458831 QKA458829:QKC458831 QTW458829:QTY458831 RDS458829:RDU458831 RNO458829:RNQ458831 RXK458829:RXM458831 SHG458829:SHI458831 SRC458829:SRE458831 TAY458829:TBA458831 TKU458829:TKW458831 TUQ458829:TUS458831 UEM458829:UEO458831 UOI458829:UOK458831 UYE458829:UYG458831 VIA458829:VIC458831 VRW458829:VRY458831 WBS458829:WBU458831 WLO458829:WLQ458831 WVK458829:WVM458831 Q524365:S524367 IY524365:JA524367 SU524365:SW524367 ACQ524365:ACS524367 AMM524365:AMO524367 AWI524365:AWK524367 BGE524365:BGG524367 BQA524365:BQC524367 BZW524365:BZY524367 CJS524365:CJU524367 CTO524365:CTQ524367 DDK524365:DDM524367 DNG524365:DNI524367 DXC524365:DXE524367 EGY524365:EHA524367 EQU524365:EQW524367 FAQ524365:FAS524367 FKM524365:FKO524367 FUI524365:FUK524367 GEE524365:GEG524367 GOA524365:GOC524367 GXW524365:GXY524367 HHS524365:HHU524367 HRO524365:HRQ524367 IBK524365:IBM524367 ILG524365:ILI524367 IVC524365:IVE524367 JEY524365:JFA524367 JOU524365:JOW524367 JYQ524365:JYS524367 KIM524365:KIO524367 KSI524365:KSK524367 LCE524365:LCG524367 LMA524365:LMC524367 LVW524365:LVY524367 MFS524365:MFU524367 MPO524365:MPQ524367 MZK524365:MZM524367 NJG524365:NJI524367 NTC524365:NTE524367 OCY524365:ODA524367 OMU524365:OMW524367 OWQ524365:OWS524367 PGM524365:PGO524367 PQI524365:PQK524367 QAE524365:QAG524367 QKA524365:QKC524367 QTW524365:QTY524367 RDS524365:RDU524367 RNO524365:RNQ524367 RXK524365:RXM524367 SHG524365:SHI524367 SRC524365:SRE524367 TAY524365:TBA524367 TKU524365:TKW524367 TUQ524365:TUS524367 UEM524365:UEO524367 UOI524365:UOK524367 UYE524365:UYG524367 VIA524365:VIC524367 VRW524365:VRY524367 WBS524365:WBU524367 WLO524365:WLQ524367 WVK524365:WVM524367 Q589901:S589903 IY589901:JA589903 SU589901:SW589903 ACQ589901:ACS589903 AMM589901:AMO589903 AWI589901:AWK589903 BGE589901:BGG589903 BQA589901:BQC589903 BZW589901:BZY589903 CJS589901:CJU589903 CTO589901:CTQ589903 DDK589901:DDM589903 DNG589901:DNI589903 DXC589901:DXE589903 EGY589901:EHA589903 EQU589901:EQW589903 FAQ589901:FAS589903 FKM589901:FKO589903 FUI589901:FUK589903 GEE589901:GEG589903 GOA589901:GOC589903 GXW589901:GXY589903 HHS589901:HHU589903 HRO589901:HRQ589903 IBK589901:IBM589903 ILG589901:ILI589903 IVC589901:IVE589903 JEY589901:JFA589903 JOU589901:JOW589903 JYQ589901:JYS589903 KIM589901:KIO589903 KSI589901:KSK589903 LCE589901:LCG589903 LMA589901:LMC589903 LVW589901:LVY589903 MFS589901:MFU589903 MPO589901:MPQ589903 MZK589901:MZM589903 NJG589901:NJI589903 NTC589901:NTE589903 OCY589901:ODA589903 OMU589901:OMW589903 OWQ589901:OWS589903 PGM589901:PGO589903 PQI589901:PQK589903 QAE589901:QAG589903 QKA589901:QKC589903 QTW589901:QTY589903 RDS589901:RDU589903 RNO589901:RNQ589903 RXK589901:RXM589903 SHG589901:SHI589903 SRC589901:SRE589903 TAY589901:TBA589903 TKU589901:TKW589903 TUQ589901:TUS589903 UEM589901:UEO589903 UOI589901:UOK589903 UYE589901:UYG589903 VIA589901:VIC589903 VRW589901:VRY589903 WBS589901:WBU589903 WLO589901:WLQ589903 WVK589901:WVM589903 Q655437:S655439 IY655437:JA655439 SU655437:SW655439 ACQ655437:ACS655439 AMM655437:AMO655439 AWI655437:AWK655439 BGE655437:BGG655439 BQA655437:BQC655439 BZW655437:BZY655439 CJS655437:CJU655439 CTO655437:CTQ655439 DDK655437:DDM655439 DNG655437:DNI655439 DXC655437:DXE655439 EGY655437:EHA655439 EQU655437:EQW655439 FAQ655437:FAS655439 FKM655437:FKO655439 FUI655437:FUK655439 GEE655437:GEG655439 GOA655437:GOC655439 GXW655437:GXY655439 HHS655437:HHU655439 HRO655437:HRQ655439 IBK655437:IBM655439 ILG655437:ILI655439 IVC655437:IVE655439 JEY655437:JFA655439 JOU655437:JOW655439 JYQ655437:JYS655439 KIM655437:KIO655439 KSI655437:KSK655439 LCE655437:LCG655439 LMA655437:LMC655439 LVW655437:LVY655439 MFS655437:MFU655439 MPO655437:MPQ655439 MZK655437:MZM655439 NJG655437:NJI655439 NTC655437:NTE655439 OCY655437:ODA655439 OMU655437:OMW655439 OWQ655437:OWS655439 PGM655437:PGO655439 PQI655437:PQK655439 QAE655437:QAG655439 QKA655437:QKC655439 QTW655437:QTY655439 RDS655437:RDU655439 RNO655437:RNQ655439 RXK655437:RXM655439 SHG655437:SHI655439 SRC655437:SRE655439 TAY655437:TBA655439 TKU655437:TKW655439 TUQ655437:TUS655439 UEM655437:UEO655439 UOI655437:UOK655439 UYE655437:UYG655439 VIA655437:VIC655439 VRW655437:VRY655439 WBS655437:WBU655439 WLO655437:WLQ655439 WVK655437:WVM655439 Q720973:S720975 IY720973:JA720975 SU720973:SW720975 ACQ720973:ACS720975 AMM720973:AMO720975 AWI720973:AWK720975 BGE720973:BGG720975 BQA720973:BQC720975 BZW720973:BZY720975 CJS720973:CJU720975 CTO720973:CTQ720975 DDK720973:DDM720975 DNG720973:DNI720975 DXC720973:DXE720975 EGY720973:EHA720975 EQU720973:EQW720975 FAQ720973:FAS720975 FKM720973:FKO720975 FUI720973:FUK720975 GEE720973:GEG720975 GOA720973:GOC720975 GXW720973:GXY720975 HHS720973:HHU720975 HRO720973:HRQ720975 IBK720973:IBM720975 ILG720973:ILI720975 IVC720973:IVE720975 JEY720973:JFA720975 JOU720973:JOW720975 JYQ720973:JYS720975 KIM720973:KIO720975 KSI720973:KSK720975 LCE720973:LCG720975 LMA720973:LMC720975 LVW720973:LVY720975 MFS720973:MFU720975 MPO720973:MPQ720975 MZK720973:MZM720975 NJG720973:NJI720975 NTC720973:NTE720975 OCY720973:ODA720975 OMU720973:OMW720975 OWQ720973:OWS720975 PGM720973:PGO720975 PQI720973:PQK720975 QAE720973:QAG720975 QKA720973:QKC720975 QTW720973:QTY720975 RDS720973:RDU720975 RNO720973:RNQ720975 RXK720973:RXM720975 SHG720973:SHI720975 SRC720973:SRE720975 TAY720973:TBA720975 TKU720973:TKW720975 TUQ720973:TUS720975 UEM720973:UEO720975 UOI720973:UOK720975 UYE720973:UYG720975 VIA720973:VIC720975 VRW720973:VRY720975 WBS720973:WBU720975 WLO720973:WLQ720975 WVK720973:WVM720975 Q786509:S786511 IY786509:JA786511 SU786509:SW786511 ACQ786509:ACS786511 AMM786509:AMO786511 AWI786509:AWK786511 BGE786509:BGG786511 BQA786509:BQC786511 BZW786509:BZY786511 CJS786509:CJU786511 CTO786509:CTQ786511 DDK786509:DDM786511 DNG786509:DNI786511 DXC786509:DXE786511 EGY786509:EHA786511 EQU786509:EQW786511 FAQ786509:FAS786511 FKM786509:FKO786511 FUI786509:FUK786511 GEE786509:GEG786511 GOA786509:GOC786511 GXW786509:GXY786511 HHS786509:HHU786511 HRO786509:HRQ786511 IBK786509:IBM786511 ILG786509:ILI786511 IVC786509:IVE786511 JEY786509:JFA786511 JOU786509:JOW786511 JYQ786509:JYS786511 KIM786509:KIO786511 KSI786509:KSK786511 LCE786509:LCG786511 LMA786509:LMC786511 LVW786509:LVY786511 MFS786509:MFU786511 MPO786509:MPQ786511 MZK786509:MZM786511 NJG786509:NJI786511 NTC786509:NTE786511 OCY786509:ODA786511 OMU786509:OMW786511 OWQ786509:OWS786511 PGM786509:PGO786511 PQI786509:PQK786511 QAE786509:QAG786511 QKA786509:QKC786511 QTW786509:QTY786511 RDS786509:RDU786511 RNO786509:RNQ786511 RXK786509:RXM786511 SHG786509:SHI786511 SRC786509:SRE786511 TAY786509:TBA786511 TKU786509:TKW786511 TUQ786509:TUS786511 UEM786509:UEO786511 UOI786509:UOK786511 UYE786509:UYG786511 VIA786509:VIC786511 VRW786509:VRY786511 WBS786509:WBU786511 WLO786509:WLQ786511 WVK786509:WVM786511 Q852045:S852047 IY852045:JA852047 SU852045:SW852047 ACQ852045:ACS852047 AMM852045:AMO852047 AWI852045:AWK852047 BGE852045:BGG852047 BQA852045:BQC852047 BZW852045:BZY852047 CJS852045:CJU852047 CTO852045:CTQ852047 DDK852045:DDM852047 DNG852045:DNI852047 DXC852045:DXE852047 EGY852045:EHA852047 EQU852045:EQW852047 FAQ852045:FAS852047 FKM852045:FKO852047 FUI852045:FUK852047 GEE852045:GEG852047 GOA852045:GOC852047 GXW852045:GXY852047 HHS852045:HHU852047 HRO852045:HRQ852047 IBK852045:IBM852047 ILG852045:ILI852047 IVC852045:IVE852047 JEY852045:JFA852047 JOU852045:JOW852047 JYQ852045:JYS852047 KIM852045:KIO852047 KSI852045:KSK852047 LCE852045:LCG852047 LMA852045:LMC852047 LVW852045:LVY852047 MFS852045:MFU852047 MPO852045:MPQ852047 MZK852045:MZM852047 NJG852045:NJI852047 NTC852045:NTE852047 OCY852045:ODA852047 OMU852045:OMW852047 OWQ852045:OWS852047 PGM852045:PGO852047 PQI852045:PQK852047 QAE852045:QAG852047 QKA852045:QKC852047 QTW852045:QTY852047 RDS852045:RDU852047 RNO852045:RNQ852047 RXK852045:RXM852047 SHG852045:SHI852047 SRC852045:SRE852047 TAY852045:TBA852047 TKU852045:TKW852047 TUQ852045:TUS852047 UEM852045:UEO852047 UOI852045:UOK852047 UYE852045:UYG852047 VIA852045:VIC852047 VRW852045:VRY852047 WBS852045:WBU852047 WLO852045:WLQ852047 WVK852045:WVM852047 Q917581:S917583 IY917581:JA917583 SU917581:SW917583 ACQ917581:ACS917583 AMM917581:AMO917583 AWI917581:AWK917583 BGE917581:BGG917583 BQA917581:BQC917583 BZW917581:BZY917583 CJS917581:CJU917583 CTO917581:CTQ917583 DDK917581:DDM917583 DNG917581:DNI917583 DXC917581:DXE917583 EGY917581:EHA917583 EQU917581:EQW917583 FAQ917581:FAS917583 FKM917581:FKO917583 FUI917581:FUK917583 GEE917581:GEG917583 GOA917581:GOC917583 GXW917581:GXY917583 HHS917581:HHU917583 HRO917581:HRQ917583 IBK917581:IBM917583 ILG917581:ILI917583 IVC917581:IVE917583 JEY917581:JFA917583 JOU917581:JOW917583 JYQ917581:JYS917583 KIM917581:KIO917583 KSI917581:KSK917583 LCE917581:LCG917583 LMA917581:LMC917583 LVW917581:LVY917583 MFS917581:MFU917583 MPO917581:MPQ917583 MZK917581:MZM917583 NJG917581:NJI917583 NTC917581:NTE917583 OCY917581:ODA917583 OMU917581:OMW917583 OWQ917581:OWS917583 PGM917581:PGO917583 PQI917581:PQK917583 QAE917581:QAG917583 QKA917581:QKC917583 QTW917581:QTY917583 RDS917581:RDU917583 RNO917581:RNQ917583 RXK917581:RXM917583 SHG917581:SHI917583 SRC917581:SRE917583 TAY917581:TBA917583 TKU917581:TKW917583 TUQ917581:TUS917583 UEM917581:UEO917583 UOI917581:UOK917583 UYE917581:UYG917583 VIA917581:VIC917583 VRW917581:VRY917583 WBS917581:WBU917583 WLO917581:WLQ917583 WVK917581:WVM917583 Q983117:S983119 IY983117:JA983119 SU983117:SW983119 ACQ983117:ACS983119 AMM983117:AMO983119 AWI983117:AWK983119 BGE983117:BGG983119 BQA983117:BQC983119 BZW983117:BZY983119 CJS983117:CJU983119 CTO983117:CTQ983119 DDK983117:DDM983119 DNG983117:DNI983119 DXC983117:DXE983119 EGY983117:EHA983119 EQU983117:EQW983119 FAQ983117:FAS983119 FKM983117:FKO983119 FUI983117:FUK983119 GEE983117:GEG983119 GOA983117:GOC983119 GXW983117:GXY983119 HHS983117:HHU983119 HRO983117:HRQ983119 IBK983117:IBM983119 ILG983117:ILI983119 IVC983117:IVE983119 JEY983117:JFA983119 JOU983117:JOW983119 JYQ983117:JYS983119 KIM983117:KIO983119 KSI983117:KSK983119 LCE983117:LCG983119 LMA983117:LMC983119 LVW983117:LVY983119 MFS983117:MFU983119 MPO983117:MPQ983119 MZK983117:MZM983119 NJG983117:NJI983119 NTC983117:NTE983119 OCY983117:ODA983119 OMU983117:OMW983119 OWQ983117:OWS983119 PGM983117:PGO983119 PQI983117:PQK983119 QAE983117:QAG983119 QKA983117:QKC983119 QTW983117:QTY983119 RDS983117:RDU983119 RNO983117:RNQ983119 RXK983117:RXM983119 SHG983117:SHI983119 SRC983117:SRE983119 TAY983117:TBA983119 TKU983117:TKW983119 TUQ983117:TUS983119 UEM983117:UEO983119 UOI983117:UOK983119 UYE983117:UYG983119 VIA983117:VIC983119 VRW983117:VRY983119 WBS983117:WBU983119 WLO983117:WLQ983119 WVK983117:WVM983119 WVJ983135:WVM983135 IX95:JA95 ST95:SW95 ACP95:ACS95 AML95:AMO95 AWH95:AWK95 BGD95:BGG95 BPZ95:BQC95 BZV95:BZY95 CJR95:CJU95 CTN95:CTQ95 DDJ95:DDM95 DNF95:DNI95 DXB95:DXE95 EGX95:EHA95 EQT95:EQW95 FAP95:FAS95 FKL95:FKO95 FUH95:FUK95 GED95:GEG95 GNZ95:GOC95 GXV95:GXY95 HHR95:HHU95 HRN95:HRQ95 IBJ95:IBM95 ILF95:ILI95 IVB95:IVE95 JEX95:JFA95 JOT95:JOW95 JYP95:JYS95 KIL95:KIO95 KSH95:KSK95 LCD95:LCG95 LLZ95:LMC95 LVV95:LVY95 MFR95:MFU95 MPN95:MPQ95 MZJ95:MZM95 NJF95:NJI95 NTB95:NTE95 OCX95:ODA95 OMT95:OMW95 OWP95:OWS95 PGL95:PGO95 PQH95:PQK95 QAD95:QAG95 QJZ95:QKC95 QTV95:QTY95 RDR95:RDU95 RNN95:RNQ95 RXJ95:RXM95 SHF95:SHI95 SRB95:SRE95 TAX95:TBA95 TKT95:TKW95 TUP95:TUS95 UEL95:UEO95 UOH95:UOK95 UYD95:UYG95 VHZ95:VIC95 VRV95:VRY95 WBR95:WBU95 WLN95:WLQ95 WVJ95:WVM95 P65631:S65631 IX65631:JA65631 ST65631:SW65631 ACP65631:ACS65631 AML65631:AMO65631 AWH65631:AWK65631 BGD65631:BGG65631 BPZ65631:BQC65631 BZV65631:BZY65631 CJR65631:CJU65631 CTN65631:CTQ65631 DDJ65631:DDM65631 DNF65631:DNI65631 DXB65631:DXE65631 EGX65631:EHA65631 EQT65631:EQW65631 FAP65631:FAS65631 FKL65631:FKO65631 FUH65631:FUK65631 GED65631:GEG65631 GNZ65631:GOC65631 GXV65631:GXY65631 HHR65631:HHU65631 HRN65631:HRQ65631 IBJ65631:IBM65631 ILF65631:ILI65631 IVB65631:IVE65631 JEX65631:JFA65631 JOT65631:JOW65631 JYP65631:JYS65631 KIL65631:KIO65631 KSH65631:KSK65631 LCD65631:LCG65631 LLZ65631:LMC65631 LVV65631:LVY65631 MFR65631:MFU65631 MPN65631:MPQ65631 MZJ65631:MZM65631 NJF65631:NJI65631 NTB65631:NTE65631 OCX65631:ODA65631 OMT65631:OMW65631 OWP65631:OWS65631 PGL65631:PGO65631 PQH65631:PQK65631 QAD65631:QAG65631 QJZ65631:QKC65631 QTV65631:QTY65631 RDR65631:RDU65631 RNN65631:RNQ65631 RXJ65631:RXM65631 SHF65631:SHI65631 SRB65631:SRE65631 TAX65631:TBA65631 TKT65631:TKW65631 TUP65631:TUS65631 UEL65631:UEO65631 UOH65631:UOK65631 UYD65631:UYG65631 VHZ65631:VIC65631 VRV65631:VRY65631 WBR65631:WBU65631 WLN65631:WLQ65631 WVJ65631:WVM65631 P131167:S131167 IX131167:JA131167 ST131167:SW131167 ACP131167:ACS131167 AML131167:AMO131167 AWH131167:AWK131167 BGD131167:BGG131167 BPZ131167:BQC131167 BZV131167:BZY131167 CJR131167:CJU131167 CTN131167:CTQ131167 DDJ131167:DDM131167 DNF131167:DNI131167 DXB131167:DXE131167 EGX131167:EHA131167 EQT131167:EQW131167 FAP131167:FAS131167 FKL131167:FKO131167 FUH131167:FUK131167 GED131167:GEG131167 GNZ131167:GOC131167 GXV131167:GXY131167 HHR131167:HHU131167 HRN131167:HRQ131167 IBJ131167:IBM131167 ILF131167:ILI131167 IVB131167:IVE131167 JEX131167:JFA131167 JOT131167:JOW131167 JYP131167:JYS131167 KIL131167:KIO131167 KSH131167:KSK131167 LCD131167:LCG131167 LLZ131167:LMC131167 LVV131167:LVY131167 MFR131167:MFU131167 MPN131167:MPQ131167 MZJ131167:MZM131167 NJF131167:NJI131167 NTB131167:NTE131167 OCX131167:ODA131167 OMT131167:OMW131167 OWP131167:OWS131167 PGL131167:PGO131167 PQH131167:PQK131167 QAD131167:QAG131167 QJZ131167:QKC131167 QTV131167:QTY131167 RDR131167:RDU131167 RNN131167:RNQ131167 RXJ131167:RXM131167 SHF131167:SHI131167 SRB131167:SRE131167 TAX131167:TBA131167 TKT131167:TKW131167 TUP131167:TUS131167 UEL131167:UEO131167 UOH131167:UOK131167 UYD131167:UYG131167 VHZ131167:VIC131167 VRV131167:VRY131167 WBR131167:WBU131167 WLN131167:WLQ131167 WVJ131167:WVM131167 P196703:S196703 IX196703:JA196703 ST196703:SW196703 ACP196703:ACS196703 AML196703:AMO196703 AWH196703:AWK196703 BGD196703:BGG196703 BPZ196703:BQC196703 BZV196703:BZY196703 CJR196703:CJU196703 CTN196703:CTQ196703 DDJ196703:DDM196703 DNF196703:DNI196703 DXB196703:DXE196703 EGX196703:EHA196703 EQT196703:EQW196703 FAP196703:FAS196703 FKL196703:FKO196703 FUH196703:FUK196703 GED196703:GEG196703 GNZ196703:GOC196703 GXV196703:GXY196703 HHR196703:HHU196703 HRN196703:HRQ196703 IBJ196703:IBM196703 ILF196703:ILI196703 IVB196703:IVE196703 JEX196703:JFA196703 JOT196703:JOW196703 JYP196703:JYS196703 KIL196703:KIO196703 KSH196703:KSK196703 LCD196703:LCG196703 LLZ196703:LMC196703 LVV196703:LVY196703 MFR196703:MFU196703 MPN196703:MPQ196703 MZJ196703:MZM196703 NJF196703:NJI196703 NTB196703:NTE196703 OCX196703:ODA196703 OMT196703:OMW196703 OWP196703:OWS196703 PGL196703:PGO196703 PQH196703:PQK196703 QAD196703:QAG196703 QJZ196703:QKC196703 QTV196703:QTY196703 RDR196703:RDU196703 RNN196703:RNQ196703 RXJ196703:RXM196703 SHF196703:SHI196703 SRB196703:SRE196703 TAX196703:TBA196703 TKT196703:TKW196703 TUP196703:TUS196703 UEL196703:UEO196703 UOH196703:UOK196703 UYD196703:UYG196703 VHZ196703:VIC196703 VRV196703:VRY196703 WBR196703:WBU196703 WLN196703:WLQ196703 WVJ196703:WVM196703 P262239:S262239 IX262239:JA262239 ST262239:SW262239 ACP262239:ACS262239 AML262239:AMO262239 AWH262239:AWK262239 BGD262239:BGG262239 BPZ262239:BQC262239 BZV262239:BZY262239 CJR262239:CJU262239 CTN262239:CTQ262239 DDJ262239:DDM262239 DNF262239:DNI262239 DXB262239:DXE262239 EGX262239:EHA262239 EQT262239:EQW262239 FAP262239:FAS262239 FKL262239:FKO262239 FUH262239:FUK262239 GED262239:GEG262239 GNZ262239:GOC262239 GXV262239:GXY262239 HHR262239:HHU262239 HRN262239:HRQ262239 IBJ262239:IBM262239 ILF262239:ILI262239 IVB262239:IVE262239 JEX262239:JFA262239 JOT262239:JOW262239 JYP262239:JYS262239 KIL262239:KIO262239 KSH262239:KSK262239 LCD262239:LCG262239 LLZ262239:LMC262239 LVV262239:LVY262239 MFR262239:MFU262239 MPN262239:MPQ262239 MZJ262239:MZM262239 NJF262239:NJI262239 NTB262239:NTE262239 OCX262239:ODA262239 OMT262239:OMW262239 OWP262239:OWS262239 PGL262239:PGO262239 PQH262239:PQK262239 QAD262239:QAG262239 QJZ262239:QKC262239 QTV262239:QTY262239 RDR262239:RDU262239 RNN262239:RNQ262239 RXJ262239:RXM262239 SHF262239:SHI262239 SRB262239:SRE262239 TAX262239:TBA262239 TKT262239:TKW262239 TUP262239:TUS262239 UEL262239:UEO262239 UOH262239:UOK262239 UYD262239:UYG262239 VHZ262239:VIC262239 VRV262239:VRY262239 WBR262239:WBU262239 WLN262239:WLQ262239 WVJ262239:WVM262239 P327775:S327775 IX327775:JA327775 ST327775:SW327775 ACP327775:ACS327775 AML327775:AMO327775 AWH327775:AWK327775 BGD327775:BGG327775 BPZ327775:BQC327775 BZV327775:BZY327775 CJR327775:CJU327775 CTN327775:CTQ327775 DDJ327775:DDM327775 DNF327775:DNI327775 DXB327775:DXE327775 EGX327775:EHA327775 EQT327775:EQW327775 FAP327775:FAS327775 FKL327775:FKO327775 FUH327775:FUK327775 GED327775:GEG327775 GNZ327775:GOC327775 GXV327775:GXY327775 HHR327775:HHU327775 HRN327775:HRQ327775 IBJ327775:IBM327775 ILF327775:ILI327775 IVB327775:IVE327775 JEX327775:JFA327775 JOT327775:JOW327775 JYP327775:JYS327775 KIL327775:KIO327775 KSH327775:KSK327775 LCD327775:LCG327775 LLZ327775:LMC327775 LVV327775:LVY327775 MFR327775:MFU327775 MPN327775:MPQ327775 MZJ327775:MZM327775 NJF327775:NJI327775 NTB327775:NTE327775 OCX327775:ODA327775 OMT327775:OMW327775 OWP327775:OWS327775 PGL327775:PGO327775 PQH327775:PQK327775 QAD327775:QAG327775 QJZ327775:QKC327775 QTV327775:QTY327775 RDR327775:RDU327775 RNN327775:RNQ327775 RXJ327775:RXM327775 SHF327775:SHI327775 SRB327775:SRE327775 TAX327775:TBA327775 TKT327775:TKW327775 TUP327775:TUS327775 UEL327775:UEO327775 UOH327775:UOK327775 UYD327775:UYG327775 VHZ327775:VIC327775 VRV327775:VRY327775 WBR327775:WBU327775 WLN327775:WLQ327775 WVJ327775:WVM327775 P393311:S393311 IX393311:JA393311 ST393311:SW393311 ACP393311:ACS393311 AML393311:AMO393311 AWH393311:AWK393311 BGD393311:BGG393311 BPZ393311:BQC393311 BZV393311:BZY393311 CJR393311:CJU393311 CTN393311:CTQ393311 DDJ393311:DDM393311 DNF393311:DNI393311 DXB393311:DXE393311 EGX393311:EHA393311 EQT393311:EQW393311 FAP393311:FAS393311 FKL393311:FKO393311 FUH393311:FUK393311 GED393311:GEG393311 GNZ393311:GOC393311 GXV393311:GXY393311 HHR393311:HHU393311 HRN393311:HRQ393311 IBJ393311:IBM393311 ILF393311:ILI393311 IVB393311:IVE393311 JEX393311:JFA393311 JOT393311:JOW393311 JYP393311:JYS393311 KIL393311:KIO393311 KSH393311:KSK393311 LCD393311:LCG393311 LLZ393311:LMC393311 LVV393311:LVY393311 MFR393311:MFU393311 MPN393311:MPQ393311 MZJ393311:MZM393311 NJF393311:NJI393311 NTB393311:NTE393311 OCX393311:ODA393311 OMT393311:OMW393311 OWP393311:OWS393311 PGL393311:PGO393311 PQH393311:PQK393311 QAD393311:QAG393311 QJZ393311:QKC393311 QTV393311:QTY393311 RDR393311:RDU393311 RNN393311:RNQ393311 RXJ393311:RXM393311 SHF393311:SHI393311 SRB393311:SRE393311 TAX393311:TBA393311 TKT393311:TKW393311 TUP393311:TUS393311 UEL393311:UEO393311 UOH393311:UOK393311 UYD393311:UYG393311 VHZ393311:VIC393311 VRV393311:VRY393311 WBR393311:WBU393311 WLN393311:WLQ393311 WVJ393311:WVM393311 P458847:S458847 IX458847:JA458847 ST458847:SW458847 ACP458847:ACS458847 AML458847:AMO458847 AWH458847:AWK458847 BGD458847:BGG458847 BPZ458847:BQC458847 BZV458847:BZY458847 CJR458847:CJU458847 CTN458847:CTQ458847 DDJ458847:DDM458847 DNF458847:DNI458847 DXB458847:DXE458847 EGX458847:EHA458847 EQT458847:EQW458847 FAP458847:FAS458847 FKL458847:FKO458847 FUH458847:FUK458847 GED458847:GEG458847 GNZ458847:GOC458847 GXV458847:GXY458847 HHR458847:HHU458847 HRN458847:HRQ458847 IBJ458847:IBM458847 ILF458847:ILI458847 IVB458847:IVE458847 JEX458847:JFA458847 JOT458847:JOW458847 JYP458847:JYS458847 KIL458847:KIO458847 KSH458847:KSK458847 LCD458847:LCG458847 LLZ458847:LMC458847 LVV458847:LVY458847 MFR458847:MFU458847 MPN458847:MPQ458847 MZJ458847:MZM458847 NJF458847:NJI458847 NTB458847:NTE458847 OCX458847:ODA458847 OMT458847:OMW458847 OWP458847:OWS458847 PGL458847:PGO458847 PQH458847:PQK458847 QAD458847:QAG458847 QJZ458847:QKC458847 QTV458847:QTY458847 RDR458847:RDU458847 RNN458847:RNQ458847 RXJ458847:RXM458847 SHF458847:SHI458847 SRB458847:SRE458847 TAX458847:TBA458847 TKT458847:TKW458847 TUP458847:TUS458847 UEL458847:UEO458847 UOH458847:UOK458847 UYD458847:UYG458847 VHZ458847:VIC458847 VRV458847:VRY458847 WBR458847:WBU458847 WLN458847:WLQ458847 WVJ458847:WVM458847 P524383:S524383 IX524383:JA524383 ST524383:SW524383 ACP524383:ACS524383 AML524383:AMO524383 AWH524383:AWK524383 BGD524383:BGG524383 BPZ524383:BQC524383 BZV524383:BZY524383 CJR524383:CJU524383 CTN524383:CTQ524383 DDJ524383:DDM524383 DNF524383:DNI524383 DXB524383:DXE524383 EGX524383:EHA524383 EQT524383:EQW524383 FAP524383:FAS524383 FKL524383:FKO524383 FUH524383:FUK524383 GED524383:GEG524383 GNZ524383:GOC524383 GXV524383:GXY524383 HHR524383:HHU524383 HRN524383:HRQ524383 IBJ524383:IBM524383 ILF524383:ILI524383 IVB524383:IVE524383 JEX524383:JFA524383 JOT524383:JOW524383 JYP524383:JYS524383 KIL524383:KIO524383 KSH524383:KSK524383 LCD524383:LCG524383 LLZ524383:LMC524383 LVV524383:LVY524383 MFR524383:MFU524383 MPN524383:MPQ524383 MZJ524383:MZM524383 NJF524383:NJI524383 NTB524383:NTE524383 OCX524383:ODA524383 OMT524383:OMW524383 OWP524383:OWS524383 PGL524383:PGO524383 PQH524383:PQK524383 QAD524383:QAG524383 QJZ524383:QKC524383 QTV524383:QTY524383 RDR524383:RDU524383 RNN524383:RNQ524383 RXJ524383:RXM524383 SHF524383:SHI524383 SRB524383:SRE524383 TAX524383:TBA524383 TKT524383:TKW524383 TUP524383:TUS524383 UEL524383:UEO524383 UOH524383:UOK524383 UYD524383:UYG524383 VHZ524383:VIC524383 VRV524383:VRY524383 WBR524383:WBU524383 WLN524383:WLQ524383 WVJ524383:WVM524383 P589919:S589919 IX589919:JA589919 ST589919:SW589919 ACP589919:ACS589919 AML589919:AMO589919 AWH589919:AWK589919 BGD589919:BGG589919 BPZ589919:BQC589919 BZV589919:BZY589919 CJR589919:CJU589919 CTN589919:CTQ589919 DDJ589919:DDM589919 DNF589919:DNI589919 DXB589919:DXE589919 EGX589919:EHA589919 EQT589919:EQW589919 FAP589919:FAS589919 FKL589919:FKO589919 FUH589919:FUK589919 GED589919:GEG589919 GNZ589919:GOC589919 GXV589919:GXY589919 HHR589919:HHU589919 HRN589919:HRQ589919 IBJ589919:IBM589919 ILF589919:ILI589919 IVB589919:IVE589919 JEX589919:JFA589919 JOT589919:JOW589919 JYP589919:JYS589919 KIL589919:KIO589919 KSH589919:KSK589919 LCD589919:LCG589919 LLZ589919:LMC589919 LVV589919:LVY589919 MFR589919:MFU589919 MPN589919:MPQ589919 MZJ589919:MZM589919 NJF589919:NJI589919 NTB589919:NTE589919 OCX589919:ODA589919 OMT589919:OMW589919 OWP589919:OWS589919 PGL589919:PGO589919 PQH589919:PQK589919 QAD589919:QAG589919 QJZ589919:QKC589919 QTV589919:QTY589919 RDR589919:RDU589919 RNN589919:RNQ589919 RXJ589919:RXM589919 SHF589919:SHI589919 SRB589919:SRE589919 TAX589919:TBA589919 TKT589919:TKW589919 TUP589919:TUS589919 UEL589919:UEO589919 UOH589919:UOK589919 UYD589919:UYG589919 VHZ589919:VIC589919 VRV589919:VRY589919 WBR589919:WBU589919 WLN589919:WLQ589919 WVJ589919:WVM589919 P655455:S655455 IX655455:JA655455 ST655455:SW655455 ACP655455:ACS655455 AML655455:AMO655455 AWH655455:AWK655455 BGD655455:BGG655455 BPZ655455:BQC655455 BZV655455:BZY655455 CJR655455:CJU655455 CTN655455:CTQ655455 DDJ655455:DDM655455 DNF655455:DNI655455 DXB655455:DXE655455 EGX655455:EHA655455 EQT655455:EQW655455 FAP655455:FAS655455 FKL655455:FKO655455 FUH655455:FUK655455 GED655455:GEG655455 GNZ655455:GOC655455 GXV655455:GXY655455 HHR655455:HHU655455 HRN655455:HRQ655455 IBJ655455:IBM655455 ILF655455:ILI655455 IVB655455:IVE655455 JEX655455:JFA655455 JOT655455:JOW655455 JYP655455:JYS655455 KIL655455:KIO655455 KSH655455:KSK655455 LCD655455:LCG655455 LLZ655455:LMC655455 LVV655455:LVY655455 MFR655455:MFU655455 MPN655455:MPQ655455 MZJ655455:MZM655455 NJF655455:NJI655455 NTB655455:NTE655455 OCX655455:ODA655455 OMT655455:OMW655455 OWP655455:OWS655455 PGL655455:PGO655455 PQH655455:PQK655455 QAD655455:QAG655455 QJZ655455:QKC655455 QTV655455:QTY655455 RDR655455:RDU655455 RNN655455:RNQ655455 RXJ655455:RXM655455 SHF655455:SHI655455 SRB655455:SRE655455 TAX655455:TBA655455 TKT655455:TKW655455 TUP655455:TUS655455 UEL655455:UEO655455 UOH655455:UOK655455 UYD655455:UYG655455 VHZ655455:VIC655455 VRV655455:VRY655455 WBR655455:WBU655455 WLN655455:WLQ655455 WVJ655455:WVM655455 P720991:S720991 IX720991:JA720991 ST720991:SW720991 ACP720991:ACS720991 AML720991:AMO720991 AWH720991:AWK720991 BGD720991:BGG720991 BPZ720991:BQC720991 BZV720991:BZY720991 CJR720991:CJU720991 CTN720991:CTQ720991 DDJ720991:DDM720991 DNF720991:DNI720991 DXB720991:DXE720991 EGX720991:EHA720991 EQT720991:EQW720991 FAP720991:FAS720991 FKL720991:FKO720991 FUH720991:FUK720991 GED720991:GEG720991 GNZ720991:GOC720991 GXV720991:GXY720991 HHR720991:HHU720991 HRN720991:HRQ720991 IBJ720991:IBM720991 ILF720991:ILI720991 IVB720991:IVE720991 JEX720991:JFA720991 JOT720991:JOW720991 JYP720991:JYS720991 KIL720991:KIO720991 KSH720991:KSK720991 LCD720991:LCG720991 LLZ720991:LMC720991 LVV720991:LVY720991 MFR720991:MFU720991 MPN720991:MPQ720991 MZJ720991:MZM720991 NJF720991:NJI720991 NTB720991:NTE720991 OCX720991:ODA720991 OMT720991:OMW720991 OWP720991:OWS720991 PGL720991:PGO720991 PQH720991:PQK720991 QAD720991:QAG720991 QJZ720991:QKC720991 QTV720991:QTY720991 RDR720991:RDU720991 RNN720991:RNQ720991 RXJ720991:RXM720991 SHF720991:SHI720991 SRB720991:SRE720991 TAX720991:TBA720991 TKT720991:TKW720991 TUP720991:TUS720991 UEL720991:UEO720991 UOH720991:UOK720991 UYD720991:UYG720991 VHZ720991:VIC720991 VRV720991:VRY720991 WBR720991:WBU720991 WLN720991:WLQ720991 WVJ720991:WVM720991 P786527:S786527 IX786527:JA786527 ST786527:SW786527 ACP786527:ACS786527 AML786527:AMO786527 AWH786527:AWK786527 BGD786527:BGG786527 BPZ786527:BQC786527 BZV786527:BZY786527 CJR786527:CJU786527 CTN786527:CTQ786527 DDJ786527:DDM786527 DNF786527:DNI786527 DXB786527:DXE786527 EGX786527:EHA786527 EQT786527:EQW786527 FAP786527:FAS786527 FKL786527:FKO786527 FUH786527:FUK786527 GED786527:GEG786527 GNZ786527:GOC786527 GXV786527:GXY786527 HHR786527:HHU786527 HRN786527:HRQ786527 IBJ786527:IBM786527 ILF786527:ILI786527 IVB786527:IVE786527 JEX786527:JFA786527 JOT786527:JOW786527 JYP786527:JYS786527 KIL786527:KIO786527 KSH786527:KSK786527 LCD786527:LCG786527 LLZ786527:LMC786527 LVV786527:LVY786527 MFR786527:MFU786527 MPN786527:MPQ786527 MZJ786527:MZM786527 NJF786527:NJI786527 NTB786527:NTE786527 OCX786527:ODA786527 OMT786527:OMW786527 OWP786527:OWS786527 PGL786527:PGO786527 PQH786527:PQK786527 QAD786527:QAG786527 QJZ786527:QKC786527 QTV786527:QTY786527 RDR786527:RDU786527 RNN786527:RNQ786527 RXJ786527:RXM786527 SHF786527:SHI786527 SRB786527:SRE786527 TAX786527:TBA786527 TKT786527:TKW786527 TUP786527:TUS786527 UEL786527:UEO786527 UOH786527:UOK786527 UYD786527:UYG786527 VHZ786527:VIC786527 VRV786527:VRY786527 WBR786527:WBU786527 WLN786527:WLQ786527 WVJ786527:WVM786527 P852063:S852063 IX852063:JA852063 ST852063:SW852063 ACP852063:ACS852063 AML852063:AMO852063 AWH852063:AWK852063 BGD852063:BGG852063 BPZ852063:BQC852063 BZV852063:BZY852063 CJR852063:CJU852063 CTN852063:CTQ852063 DDJ852063:DDM852063 DNF852063:DNI852063 DXB852063:DXE852063 EGX852063:EHA852063 EQT852063:EQW852063 FAP852063:FAS852063 FKL852063:FKO852063 FUH852063:FUK852063 GED852063:GEG852063 GNZ852063:GOC852063 GXV852063:GXY852063 HHR852063:HHU852063 HRN852063:HRQ852063 IBJ852063:IBM852063 ILF852063:ILI852063 IVB852063:IVE852063 JEX852063:JFA852063 JOT852063:JOW852063 JYP852063:JYS852063 KIL852063:KIO852063 KSH852063:KSK852063 LCD852063:LCG852063 LLZ852063:LMC852063 LVV852063:LVY852063 MFR852063:MFU852063 MPN852063:MPQ852063 MZJ852063:MZM852063 NJF852063:NJI852063 NTB852063:NTE852063 OCX852063:ODA852063 OMT852063:OMW852063 OWP852063:OWS852063 PGL852063:PGO852063 PQH852063:PQK852063 QAD852063:QAG852063 QJZ852063:QKC852063 QTV852063:QTY852063 RDR852063:RDU852063 RNN852063:RNQ852063 RXJ852063:RXM852063 SHF852063:SHI852063 SRB852063:SRE852063 TAX852063:TBA852063 TKT852063:TKW852063 TUP852063:TUS852063 UEL852063:UEO852063 UOH852063:UOK852063 UYD852063:UYG852063 VHZ852063:VIC852063 VRV852063:VRY852063 WBR852063:WBU852063 WLN852063:WLQ852063 WVJ852063:WVM852063 P917599:S917599 IX917599:JA917599 ST917599:SW917599 ACP917599:ACS917599 AML917599:AMO917599 AWH917599:AWK917599 BGD917599:BGG917599 BPZ917599:BQC917599 BZV917599:BZY917599 CJR917599:CJU917599 CTN917599:CTQ917599 DDJ917599:DDM917599 DNF917599:DNI917599 DXB917599:DXE917599 EGX917599:EHA917599 EQT917599:EQW917599 FAP917599:FAS917599 FKL917599:FKO917599 FUH917599:FUK917599 GED917599:GEG917599 GNZ917599:GOC917599 GXV917599:GXY917599 HHR917599:HHU917599 HRN917599:HRQ917599 IBJ917599:IBM917599 ILF917599:ILI917599 IVB917599:IVE917599 JEX917599:JFA917599 JOT917599:JOW917599 JYP917599:JYS917599 KIL917599:KIO917599 KSH917599:KSK917599 LCD917599:LCG917599 LLZ917599:LMC917599 LVV917599:LVY917599 MFR917599:MFU917599 MPN917599:MPQ917599 MZJ917599:MZM917599 NJF917599:NJI917599 NTB917599:NTE917599 OCX917599:ODA917599 OMT917599:OMW917599 OWP917599:OWS917599 PGL917599:PGO917599 PQH917599:PQK917599 QAD917599:QAG917599 QJZ917599:QKC917599 QTV917599:QTY917599 RDR917599:RDU917599 RNN917599:RNQ917599 RXJ917599:RXM917599 SHF917599:SHI917599 SRB917599:SRE917599 TAX917599:TBA917599 TKT917599:TKW917599 TUP917599:TUS917599 UEL917599:UEO917599 UOH917599:UOK917599 UYD917599:UYG917599 VHZ917599:VIC917599 VRV917599:VRY917599 WBR917599:WBU917599 WLN917599:WLQ917599 WVJ917599:WVM917599 P983135:S983135 IX983135:JA983135 ST983135:SW983135 ACP983135:ACS983135 AML983135:AMO983135 AWH983135:AWK983135 BGD983135:BGG983135 BPZ983135:BQC983135 BZV983135:BZY983135 CJR983135:CJU983135 CTN983135:CTQ983135 DDJ983135:DDM983135 DNF983135:DNI983135 DXB983135:DXE983135 EGX983135:EHA983135 EQT983135:EQW983135 FAP983135:FAS983135 FKL983135:FKO983135 FUH983135:FUK983135 GED983135:GEG983135 GNZ983135:GOC983135 GXV983135:GXY983135 HHR983135:HHU983135 HRN983135:HRQ983135 IBJ983135:IBM983135 ILF983135:ILI983135 IVB983135:IVE983135 JEX983135:JFA983135 JOT983135:JOW983135 JYP983135:JYS983135 KIL983135:KIO983135 KSH983135:KSK983135 LCD983135:LCG983135 LLZ983135:LMC983135 LVV983135:LVY983135 MFR983135:MFU983135 MPN983135:MPQ983135 MZJ983135:MZM983135 NJF983135:NJI983135 NTB983135:NTE983135 OCX983135:ODA983135 OMT983135:OMW983135 OWP983135:OWS983135 PGL983135:PGO983135 PQH983135:PQK983135 QAD983135:QAG983135 QJZ983135:QKC983135 QTV983135:QTY983135 RDR983135:RDU983135 RNN983135:RNQ983135 RXJ983135:RXM983135 SHF983135:SHI983135 SRB983135:SRE983135 TAX983135:TBA983135 TKT983135:TKW983135 TUP983135:TUS983135 UEL983135:UEO983135 UOH983135:UOK983135 UYD983135:UYG983135 Q134:T134 R107:T107 R104:T104 R101:T101 Q126:T126 Q138:T138 Q136:T136"/>
    <dataValidation allowBlank="1" showErrorMessage="1" prompt="100 mesas en cada vigencia. Cada Delegada 33 mesas de trabajo" sqref="WVE983089:WVE983097 IS49:IS57 SO49:SO57 ACK49:ACK57 AMG49:AMG57 AWC49:AWC57 BFY49:BFY57 BPU49:BPU57 BZQ49:BZQ57 CJM49:CJM57 CTI49:CTI57 DDE49:DDE57 DNA49:DNA57 DWW49:DWW57 EGS49:EGS57 EQO49:EQO57 FAK49:FAK57 FKG49:FKG57 FUC49:FUC57 GDY49:GDY57 GNU49:GNU57 GXQ49:GXQ57 HHM49:HHM57 HRI49:HRI57 IBE49:IBE57 ILA49:ILA57 IUW49:IUW57 JES49:JES57 JOO49:JOO57 JYK49:JYK57 KIG49:KIG57 KSC49:KSC57 LBY49:LBY57 LLU49:LLU57 LVQ49:LVQ57 MFM49:MFM57 MPI49:MPI57 MZE49:MZE57 NJA49:NJA57 NSW49:NSW57 OCS49:OCS57 OMO49:OMO57 OWK49:OWK57 PGG49:PGG57 PQC49:PQC57 PZY49:PZY57 QJU49:QJU57 QTQ49:QTQ57 RDM49:RDM57 RNI49:RNI57 RXE49:RXE57 SHA49:SHA57 SQW49:SQW57 TAS49:TAS57 TKO49:TKO57 TUK49:TUK57 UEG49:UEG57 UOC49:UOC57 UXY49:UXY57 VHU49:VHU57 VRQ49:VRQ57 WBM49:WBM57 WLI49:WLI57 WVE49:WVE57 K65585:K65593 IS65585:IS65593 SO65585:SO65593 ACK65585:ACK65593 AMG65585:AMG65593 AWC65585:AWC65593 BFY65585:BFY65593 BPU65585:BPU65593 BZQ65585:BZQ65593 CJM65585:CJM65593 CTI65585:CTI65593 DDE65585:DDE65593 DNA65585:DNA65593 DWW65585:DWW65593 EGS65585:EGS65593 EQO65585:EQO65593 FAK65585:FAK65593 FKG65585:FKG65593 FUC65585:FUC65593 GDY65585:GDY65593 GNU65585:GNU65593 GXQ65585:GXQ65593 HHM65585:HHM65593 HRI65585:HRI65593 IBE65585:IBE65593 ILA65585:ILA65593 IUW65585:IUW65593 JES65585:JES65593 JOO65585:JOO65593 JYK65585:JYK65593 KIG65585:KIG65593 KSC65585:KSC65593 LBY65585:LBY65593 LLU65585:LLU65593 LVQ65585:LVQ65593 MFM65585:MFM65593 MPI65585:MPI65593 MZE65585:MZE65593 NJA65585:NJA65593 NSW65585:NSW65593 OCS65585:OCS65593 OMO65585:OMO65593 OWK65585:OWK65593 PGG65585:PGG65593 PQC65585:PQC65593 PZY65585:PZY65593 QJU65585:QJU65593 QTQ65585:QTQ65593 RDM65585:RDM65593 RNI65585:RNI65593 RXE65585:RXE65593 SHA65585:SHA65593 SQW65585:SQW65593 TAS65585:TAS65593 TKO65585:TKO65593 TUK65585:TUK65593 UEG65585:UEG65593 UOC65585:UOC65593 UXY65585:UXY65593 VHU65585:VHU65593 VRQ65585:VRQ65593 WBM65585:WBM65593 WLI65585:WLI65593 WVE65585:WVE65593 K131121:K131129 IS131121:IS131129 SO131121:SO131129 ACK131121:ACK131129 AMG131121:AMG131129 AWC131121:AWC131129 BFY131121:BFY131129 BPU131121:BPU131129 BZQ131121:BZQ131129 CJM131121:CJM131129 CTI131121:CTI131129 DDE131121:DDE131129 DNA131121:DNA131129 DWW131121:DWW131129 EGS131121:EGS131129 EQO131121:EQO131129 FAK131121:FAK131129 FKG131121:FKG131129 FUC131121:FUC131129 GDY131121:GDY131129 GNU131121:GNU131129 GXQ131121:GXQ131129 HHM131121:HHM131129 HRI131121:HRI131129 IBE131121:IBE131129 ILA131121:ILA131129 IUW131121:IUW131129 JES131121:JES131129 JOO131121:JOO131129 JYK131121:JYK131129 KIG131121:KIG131129 KSC131121:KSC131129 LBY131121:LBY131129 LLU131121:LLU131129 LVQ131121:LVQ131129 MFM131121:MFM131129 MPI131121:MPI131129 MZE131121:MZE131129 NJA131121:NJA131129 NSW131121:NSW131129 OCS131121:OCS131129 OMO131121:OMO131129 OWK131121:OWK131129 PGG131121:PGG131129 PQC131121:PQC131129 PZY131121:PZY131129 QJU131121:QJU131129 QTQ131121:QTQ131129 RDM131121:RDM131129 RNI131121:RNI131129 RXE131121:RXE131129 SHA131121:SHA131129 SQW131121:SQW131129 TAS131121:TAS131129 TKO131121:TKO131129 TUK131121:TUK131129 UEG131121:UEG131129 UOC131121:UOC131129 UXY131121:UXY131129 VHU131121:VHU131129 VRQ131121:VRQ131129 WBM131121:WBM131129 WLI131121:WLI131129 WVE131121:WVE131129 K196657:K196665 IS196657:IS196665 SO196657:SO196665 ACK196657:ACK196665 AMG196657:AMG196665 AWC196657:AWC196665 BFY196657:BFY196665 BPU196657:BPU196665 BZQ196657:BZQ196665 CJM196657:CJM196665 CTI196657:CTI196665 DDE196657:DDE196665 DNA196657:DNA196665 DWW196657:DWW196665 EGS196657:EGS196665 EQO196657:EQO196665 FAK196657:FAK196665 FKG196657:FKG196665 FUC196657:FUC196665 GDY196657:GDY196665 GNU196657:GNU196665 GXQ196657:GXQ196665 HHM196657:HHM196665 HRI196657:HRI196665 IBE196657:IBE196665 ILA196657:ILA196665 IUW196657:IUW196665 JES196657:JES196665 JOO196657:JOO196665 JYK196657:JYK196665 KIG196657:KIG196665 KSC196657:KSC196665 LBY196657:LBY196665 LLU196657:LLU196665 LVQ196657:LVQ196665 MFM196657:MFM196665 MPI196657:MPI196665 MZE196657:MZE196665 NJA196657:NJA196665 NSW196657:NSW196665 OCS196657:OCS196665 OMO196657:OMO196665 OWK196657:OWK196665 PGG196657:PGG196665 PQC196657:PQC196665 PZY196657:PZY196665 QJU196657:QJU196665 QTQ196657:QTQ196665 RDM196657:RDM196665 RNI196657:RNI196665 RXE196657:RXE196665 SHA196657:SHA196665 SQW196657:SQW196665 TAS196657:TAS196665 TKO196657:TKO196665 TUK196657:TUK196665 UEG196657:UEG196665 UOC196657:UOC196665 UXY196657:UXY196665 VHU196657:VHU196665 VRQ196657:VRQ196665 WBM196657:WBM196665 WLI196657:WLI196665 WVE196657:WVE196665 K262193:K262201 IS262193:IS262201 SO262193:SO262201 ACK262193:ACK262201 AMG262193:AMG262201 AWC262193:AWC262201 BFY262193:BFY262201 BPU262193:BPU262201 BZQ262193:BZQ262201 CJM262193:CJM262201 CTI262193:CTI262201 DDE262193:DDE262201 DNA262193:DNA262201 DWW262193:DWW262201 EGS262193:EGS262201 EQO262193:EQO262201 FAK262193:FAK262201 FKG262193:FKG262201 FUC262193:FUC262201 GDY262193:GDY262201 GNU262193:GNU262201 GXQ262193:GXQ262201 HHM262193:HHM262201 HRI262193:HRI262201 IBE262193:IBE262201 ILA262193:ILA262201 IUW262193:IUW262201 JES262193:JES262201 JOO262193:JOO262201 JYK262193:JYK262201 KIG262193:KIG262201 KSC262193:KSC262201 LBY262193:LBY262201 LLU262193:LLU262201 LVQ262193:LVQ262201 MFM262193:MFM262201 MPI262193:MPI262201 MZE262193:MZE262201 NJA262193:NJA262201 NSW262193:NSW262201 OCS262193:OCS262201 OMO262193:OMO262201 OWK262193:OWK262201 PGG262193:PGG262201 PQC262193:PQC262201 PZY262193:PZY262201 QJU262193:QJU262201 QTQ262193:QTQ262201 RDM262193:RDM262201 RNI262193:RNI262201 RXE262193:RXE262201 SHA262193:SHA262201 SQW262193:SQW262201 TAS262193:TAS262201 TKO262193:TKO262201 TUK262193:TUK262201 UEG262193:UEG262201 UOC262193:UOC262201 UXY262193:UXY262201 VHU262193:VHU262201 VRQ262193:VRQ262201 WBM262193:WBM262201 WLI262193:WLI262201 WVE262193:WVE262201 K327729:K327737 IS327729:IS327737 SO327729:SO327737 ACK327729:ACK327737 AMG327729:AMG327737 AWC327729:AWC327737 BFY327729:BFY327737 BPU327729:BPU327737 BZQ327729:BZQ327737 CJM327729:CJM327737 CTI327729:CTI327737 DDE327729:DDE327737 DNA327729:DNA327737 DWW327729:DWW327737 EGS327729:EGS327737 EQO327729:EQO327737 FAK327729:FAK327737 FKG327729:FKG327737 FUC327729:FUC327737 GDY327729:GDY327737 GNU327729:GNU327737 GXQ327729:GXQ327737 HHM327729:HHM327737 HRI327729:HRI327737 IBE327729:IBE327737 ILA327729:ILA327737 IUW327729:IUW327737 JES327729:JES327737 JOO327729:JOO327737 JYK327729:JYK327737 KIG327729:KIG327737 KSC327729:KSC327737 LBY327729:LBY327737 LLU327729:LLU327737 LVQ327729:LVQ327737 MFM327729:MFM327737 MPI327729:MPI327737 MZE327729:MZE327737 NJA327729:NJA327737 NSW327729:NSW327737 OCS327729:OCS327737 OMO327729:OMO327737 OWK327729:OWK327737 PGG327729:PGG327737 PQC327729:PQC327737 PZY327729:PZY327737 QJU327729:QJU327737 QTQ327729:QTQ327737 RDM327729:RDM327737 RNI327729:RNI327737 RXE327729:RXE327737 SHA327729:SHA327737 SQW327729:SQW327737 TAS327729:TAS327737 TKO327729:TKO327737 TUK327729:TUK327737 UEG327729:UEG327737 UOC327729:UOC327737 UXY327729:UXY327737 VHU327729:VHU327737 VRQ327729:VRQ327737 WBM327729:WBM327737 WLI327729:WLI327737 WVE327729:WVE327737 K393265:K393273 IS393265:IS393273 SO393265:SO393273 ACK393265:ACK393273 AMG393265:AMG393273 AWC393265:AWC393273 BFY393265:BFY393273 BPU393265:BPU393273 BZQ393265:BZQ393273 CJM393265:CJM393273 CTI393265:CTI393273 DDE393265:DDE393273 DNA393265:DNA393273 DWW393265:DWW393273 EGS393265:EGS393273 EQO393265:EQO393273 FAK393265:FAK393273 FKG393265:FKG393273 FUC393265:FUC393273 GDY393265:GDY393273 GNU393265:GNU393273 GXQ393265:GXQ393273 HHM393265:HHM393273 HRI393265:HRI393273 IBE393265:IBE393273 ILA393265:ILA393273 IUW393265:IUW393273 JES393265:JES393273 JOO393265:JOO393273 JYK393265:JYK393273 KIG393265:KIG393273 KSC393265:KSC393273 LBY393265:LBY393273 LLU393265:LLU393273 LVQ393265:LVQ393273 MFM393265:MFM393273 MPI393265:MPI393273 MZE393265:MZE393273 NJA393265:NJA393273 NSW393265:NSW393273 OCS393265:OCS393273 OMO393265:OMO393273 OWK393265:OWK393273 PGG393265:PGG393273 PQC393265:PQC393273 PZY393265:PZY393273 QJU393265:QJU393273 QTQ393265:QTQ393273 RDM393265:RDM393273 RNI393265:RNI393273 RXE393265:RXE393273 SHA393265:SHA393273 SQW393265:SQW393273 TAS393265:TAS393273 TKO393265:TKO393273 TUK393265:TUK393273 UEG393265:UEG393273 UOC393265:UOC393273 UXY393265:UXY393273 VHU393265:VHU393273 VRQ393265:VRQ393273 WBM393265:WBM393273 WLI393265:WLI393273 WVE393265:WVE393273 K458801:K458809 IS458801:IS458809 SO458801:SO458809 ACK458801:ACK458809 AMG458801:AMG458809 AWC458801:AWC458809 BFY458801:BFY458809 BPU458801:BPU458809 BZQ458801:BZQ458809 CJM458801:CJM458809 CTI458801:CTI458809 DDE458801:DDE458809 DNA458801:DNA458809 DWW458801:DWW458809 EGS458801:EGS458809 EQO458801:EQO458809 FAK458801:FAK458809 FKG458801:FKG458809 FUC458801:FUC458809 GDY458801:GDY458809 GNU458801:GNU458809 GXQ458801:GXQ458809 HHM458801:HHM458809 HRI458801:HRI458809 IBE458801:IBE458809 ILA458801:ILA458809 IUW458801:IUW458809 JES458801:JES458809 JOO458801:JOO458809 JYK458801:JYK458809 KIG458801:KIG458809 KSC458801:KSC458809 LBY458801:LBY458809 LLU458801:LLU458809 LVQ458801:LVQ458809 MFM458801:MFM458809 MPI458801:MPI458809 MZE458801:MZE458809 NJA458801:NJA458809 NSW458801:NSW458809 OCS458801:OCS458809 OMO458801:OMO458809 OWK458801:OWK458809 PGG458801:PGG458809 PQC458801:PQC458809 PZY458801:PZY458809 QJU458801:QJU458809 QTQ458801:QTQ458809 RDM458801:RDM458809 RNI458801:RNI458809 RXE458801:RXE458809 SHA458801:SHA458809 SQW458801:SQW458809 TAS458801:TAS458809 TKO458801:TKO458809 TUK458801:TUK458809 UEG458801:UEG458809 UOC458801:UOC458809 UXY458801:UXY458809 VHU458801:VHU458809 VRQ458801:VRQ458809 WBM458801:WBM458809 WLI458801:WLI458809 WVE458801:WVE458809 K524337:K524345 IS524337:IS524345 SO524337:SO524345 ACK524337:ACK524345 AMG524337:AMG524345 AWC524337:AWC524345 BFY524337:BFY524345 BPU524337:BPU524345 BZQ524337:BZQ524345 CJM524337:CJM524345 CTI524337:CTI524345 DDE524337:DDE524345 DNA524337:DNA524345 DWW524337:DWW524345 EGS524337:EGS524345 EQO524337:EQO524345 FAK524337:FAK524345 FKG524337:FKG524345 FUC524337:FUC524345 GDY524337:GDY524345 GNU524337:GNU524345 GXQ524337:GXQ524345 HHM524337:HHM524345 HRI524337:HRI524345 IBE524337:IBE524345 ILA524337:ILA524345 IUW524337:IUW524345 JES524337:JES524345 JOO524337:JOO524345 JYK524337:JYK524345 KIG524337:KIG524345 KSC524337:KSC524345 LBY524337:LBY524345 LLU524337:LLU524345 LVQ524337:LVQ524345 MFM524337:MFM524345 MPI524337:MPI524345 MZE524337:MZE524345 NJA524337:NJA524345 NSW524337:NSW524345 OCS524337:OCS524345 OMO524337:OMO524345 OWK524337:OWK524345 PGG524337:PGG524345 PQC524337:PQC524345 PZY524337:PZY524345 QJU524337:QJU524345 QTQ524337:QTQ524345 RDM524337:RDM524345 RNI524337:RNI524345 RXE524337:RXE524345 SHA524337:SHA524345 SQW524337:SQW524345 TAS524337:TAS524345 TKO524337:TKO524345 TUK524337:TUK524345 UEG524337:UEG524345 UOC524337:UOC524345 UXY524337:UXY524345 VHU524337:VHU524345 VRQ524337:VRQ524345 WBM524337:WBM524345 WLI524337:WLI524345 WVE524337:WVE524345 K589873:K589881 IS589873:IS589881 SO589873:SO589881 ACK589873:ACK589881 AMG589873:AMG589881 AWC589873:AWC589881 BFY589873:BFY589881 BPU589873:BPU589881 BZQ589873:BZQ589881 CJM589873:CJM589881 CTI589873:CTI589881 DDE589873:DDE589881 DNA589873:DNA589881 DWW589873:DWW589881 EGS589873:EGS589881 EQO589873:EQO589881 FAK589873:FAK589881 FKG589873:FKG589881 FUC589873:FUC589881 GDY589873:GDY589881 GNU589873:GNU589881 GXQ589873:GXQ589881 HHM589873:HHM589881 HRI589873:HRI589881 IBE589873:IBE589881 ILA589873:ILA589881 IUW589873:IUW589881 JES589873:JES589881 JOO589873:JOO589881 JYK589873:JYK589881 KIG589873:KIG589881 KSC589873:KSC589881 LBY589873:LBY589881 LLU589873:LLU589881 LVQ589873:LVQ589881 MFM589873:MFM589881 MPI589873:MPI589881 MZE589873:MZE589881 NJA589873:NJA589881 NSW589873:NSW589881 OCS589873:OCS589881 OMO589873:OMO589881 OWK589873:OWK589881 PGG589873:PGG589881 PQC589873:PQC589881 PZY589873:PZY589881 QJU589873:QJU589881 QTQ589873:QTQ589881 RDM589873:RDM589881 RNI589873:RNI589881 RXE589873:RXE589881 SHA589873:SHA589881 SQW589873:SQW589881 TAS589873:TAS589881 TKO589873:TKO589881 TUK589873:TUK589881 UEG589873:UEG589881 UOC589873:UOC589881 UXY589873:UXY589881 VHU589873:VHU589881 VRQ589873:VRQ589881 WBM589873:WBM589881 WLI589873:WLI589881 WVE589873:WVE589881 K655409:K655417 IS655409:IS655417 SO655409:SO655417 ACK655409:ACK655417 AMG655409:AMG655417 AWC655409:AWC655417 BFY655409:BFY655417 BPU655409:BPU655417 BZQ655409:BZQ655417 CJM655409:CJM655417 CTI655409:CTI655417 DDE655409:DDE655417 DNA655409:DNA655417 DWW655409:DWW655417 EGS655409:EGS655417 EQO655409:EQO655417 FAK655409:FAK655417 FKG655409:FKG655417 FUC655409:FUC655417 GDY655409:GDY655417 GNU655409:GNU655417 GXQ655409:GXQ655417 HHM655409:HHM655417 HRI655409:HRI655417 IBE655409:IBE655417 ILA655409:ILA655417 IUW655409:IUW655417 JES655409:JES655417 JOO655409:JOO655417 JYK655409:JYK655417 KIG655409:KIG655417 KSC655409:KSC655417 LBY655409:LBY655417 LLU655409:LLU655417 LVQ655409:LVQ655417 MFM655409:MFM655417 MPI655409:MPI655417 MZE655409:MZE655417 NJA655409:NJA655417 NSW655409:NSW655417 OCS655409:OCS655417 OMO655409:OMO655417 OWK655409:OWK655417 PGG655409:PGG655417 PQC655409:PQC655417 PZY655409:PZY655417 QJU655409:QJU655417 QTQ655409:QTQ655417 RDM655409:RDM655417 RNI655409:RNI655417 RXE655409:RXE655417 SHA655409:SHA655417 SQW655409:SQW655417 TAS655409:TAS655417 TKO655409:TKO655417 TUK655409:TUK655417 UEG655409:UEG655417 UOC655409:UOC655417 UXY655409:UXY655417 VHU655409:VHU655417 VRQ655409:VRQ655417 WBM655409:WBM655417 WLI655409:WLI655417 WVE655409:WVE655417 K720945:K720953 IS720945:IS720953 SO720945:SO720953 ACK720945:ACK720953 AMG720945:AMG720953 AWC720945:AWC720953 BFY720945:BFY720953 BPU720945:BPU720953 BZQ720945:BZQ720953 CJM720945:CJM720953 CTI720945:CTI720953 DDE720945:DDE720953 DNA720945:DNA720953 DWW720945:DWW720953 EGS720945:EGS720953 EQO720945:EQO720953 FAK720945:FAK720953 FKG720945:FKG720953 FUC720945:FUC720953 GDY720945:GDY720953 GNU720945:GNU720953 GXQ720945:GXQ720953 HHM720945:HHM720953 HRI720945:HRI720953 IBE720945:IBE720953 ILA720945:ILA720953 IUW720945:IUW720953 JES720945:JES720953 JOO720945:JOO720953 JYK720945:JYK720953 KIG720945:KIG720953 KSC720945:KSC720953 LBY720945:LBY720953 LLU720945:LLU720953 LVQ720945:LVQ720953 MFM720945:MFM720953 MPI720945:MPI720953 MZE720945:MZE720953 NJA720945:NJA720953 NSW720945:NSW720953 OCS720945:OCS720953 OMO720945:OMO720953 OWK720945:OWK720953 PGG720945:PGG720953 PQC720945:PQC720953 PZY720945:PZY720953 QJU720945:QJU720953 QTQ720945:QTQ720953 RDM720945:RDM720953 RNI720945:RNI720953 RXE720945:RXE720953 SHA720945:SHA720953 SQW720945:SQW720953 TAS720945:TAS720953 TKO720945:TKO720953 TUK720945:TUK720953 UEG720945:UEG720953 UOC720945:UOC720953 UXY720945:UXY720953 VHU720945:VHU720953 VRQ720945:VRQ720953 WBM720945:WBM720953 WLI720945:WLI720953 WVE720945:WVE720953 K786481:K786489 IS786481:IS786489 SO786481:SO786489 ACK786481:ACK786489 AMG786481:AMG786489 AWC786481:AWC786489 BFY786481:BFY786489 BPU786481:BPU786489 BZQ786481:BZQ786489 CJM786481:CJM786489 CTI786481:CTI786489 DDE786481:DDE786489 DNA786481:DNA786489 DWW786481:DWW786489 EGS786481:EGS786489 EQO786481:EQO786489 FAK786481:FAK786489 FKG786481:FKG786489 FUC786481:FUC786489 GDY786481:GDY786489 GNU786481:GNU786489 GXQ786481:GXQ786489 HHM786481:HHM786489 HRI786481:HRI786489 IBE786481:IBE786489 ILA786481:ILA786489 IUW786481:IUW786489 JES786481:JES786489 JOO786481:JOO786489 JYK786481:JYK786489 KIG786481:KIG786489 KSC786481:KSC786489 LBY786481:LBY786489 LLU786481:LLU786489 LVQ786481:LVQ786489 MFM786481:MFM786489 MPI786481:MPI786489 MZE786481:MZE786489 NJA786481:NJA786489 NSW786481:NSW786489 OCS786481:OCS786489 OMO786481:OMO786489 OWK786481:OWK786489 PGG786481:PGG786489 PQC786481:PQC786489 PZY786481:PZY786489 QJU786481:QJU786489 QTQ786481:QTQ786489 RDM786481:RDM786489 RNI786481:RNI786489 RXE786481:RXE786489 SHA786481:SHA786489 SQW786481:SQW786489 TAS786481:TAS786489 TKO786481:TKO786489 TUK786481:TUK786489 UEG786481:UEG786489 UOC786481:UOC786489 UXY786481:UXY786489 VHU786481:VHU786489 VRQ786481:VRQ786489 WBM786481:WBM786489 WLI786481:WLI786489 WVE786481:WVE786489 K852017:K852025 IS852017:IS852025 SO852017:SO852025 ACK852017:ACK852025 AMG852017:AMG852025 AWC852017:AWC852025 BFY852017:BFY852025 BPU852017:BPU852025 BZQ852017:BZQ852025 CJM852017:CJM852025 CTI852017:CTI852025 DDE852017:DDE852025 DNA852017:DNA852025 DWW852017:DWW852025 EGS852017:EGS852025 EQO852017:EQO852025 FAK852017:FAK852025 FKG852017:FKG852025 FUC852017:FUC852025 GDY852017:GDY852025 GNU852017:GNU852025 GXQ852017:GXQ852025 HHM852017:HHM852025 HRI852017:HRI852025 IBE852017:IBE852025 ILA852017:ILA852025 IUW852017:IUW852025 JES852017:JES852025 JOO852017:JOO852025 JYK852017:JYK852025 KIG852017:KIG852025 KSC852017:KSC852025 LBY852017:LBY852025 LLU852017:LLU852025 LVQ852017:LVQ852025 MFM852017:MFM852025 MPI852017:MPI852025 MZE852017:MZE852025 NJA852017:NJA852025 NSW852017:NSW852025 OCS852017:OCS852025 OMO852017:OMO852025 OWK852017:OWK852025 PGG852017:PGG852025 PQC852017:PQC852025 PZY852017:PZY852025 QJU852017:QJU852025 QTQ852017:QTQ852025 RDM852017:RDM852025 RNI852017:RNI852025 RXE852017:RXE852025 SHA852017:SHA852025 SQW852017:SQW852025 TAS852017:TAS852025 TKO852017:TKO852025 TUK852017:TUK852025 UEG852017:UEG852025 UOC852017:UOC852025 UXY852017:UXY852025 VHU852017:VHU852025 VRQ852017:VRQ852025 WBM852017:WBM852025 WLI852017:WLI852025 WVE852017:WVE852025 K917553:K917561 IS917553:IS917561 SO917553:SO917561 ACK917553:ACK917561 AMG917553:AMG917561 AWC917553:AWC917561 BFY917553:BFY917561 BPU917553:BPU917561 BZQ917553:BZQ917561 CJM917553:CJM917561 CTI917553:CTI917561 DDE917553:DDE917561 DNA917553:DNA917561 DWW917553:DWW917561 EGS917553:EGS917561 EQO917553:EQO917561 FAK917553:FAK917561 FKG917553:FKG917561 FUC917553:FUC917561 GDY917553:GDY917561 GNU917553:GNU917561 GXQ917553:GXQ917561 HHM917553:HHM917561 HRI917553:HRI917561 IBE917553:IBE917561 ILA917553:ILA917561 IUW917553:IUW917561 JES917553:JES917561 JOO917553:JOO917561 JYK917553:JYK917561 KIG917553:KIG917561 KSC917553:KSC917561 LBY917553:LBY917561 LLU917553:LLU917561 LVQ917553:LVQ917561 MFM917553:MFM917561 MPI917553:MPI917561 MZE917553:MZE917561 NJA917553:NJA917561 NSW917553:NSW917561 OCS917553:OCS917561 OMO917553:OMO917561 OWK917553:OWK917561 PGG917553:PGG917561 PQC917553:PQC917561 PZY917553:PZY917561 QJU917553:QJU917561 QTQ917553:QTQ917561 RDM917553:RDM917561 RNI917553:RNI917561 RXE917553:RXE917561 SHA917553:SHA917561 SQW917553:SQW917561 TAS917553:TAS917561 TKO917553:TKO917561 TUK917553:TUK917561 UEG917553:UEG917561 UOC917553:UOC917561 UXY917553:UXY917561 VHU917553:VHU917561 VRQ917553:VRQ917561 WBM917553:WBM917561 WLI917553:WLI917561 WVE917553:WVE917561 K983089:K983097 IS983089:IS983097 SO983089:SO983097 ACK983089:ACK983097 AMG983089:AMG983097 AWC983089:AWC983097 BFY983089:BFY983097 BPU983089:BPU983097 BZQ983089:BZQ983097 CJM983089:CJM983097 CTI983089:CTI983097 DDE983089:DDE983097 DNA983089:DNA983097 DWW983089:DWW983097 EGS983089:EGS983097 EQO983089:EQO983097 FAK983089:FAK983097 FKG983089:FKG983097 FUC983089:FUC983097 GDY983089:GDY983097 GNU983089:GNU983097 GXQ983089:GXQ983097 HHM983089:HHM983097 HRI983089:HRI983097 IBE983089:IBE983097 ILA983089:ILA983097 IUW983089:IUW983097 JES983089:JES983097 JOO983089:JOO983097 JYK983089:JYK983097 KIG983089:KIG983097 KSC983089:KSC983097 LBY983089:LBY983097 LLU983089:LLU983097 LVQ983089:LVQ983097 MFM983089:MFM983097 MPI983089:MPI983097 MZE983089:MZE983097 NJA983089:NJA983097 NSW983089:NSW983097 OCS983089:OCS983097 OMO983089:OMO983097 OWK983089:OWK983097 PGG983089:PGG983097 PQC983089:PQC983097 PZY983089:PZY983097 QJU983089:QJU983097 QTQ983089:QTQ983097 RDM983089:RDM983097 RNI983089:RNI983097 RXE983089:RXE983097 SHA983089:SHA983097 SQW983089:SQW983097 TAS983089:TAS983097 TKO983089:TKO983097 TUK983089:TUK983097 UEG983089:UEG983097 UOC983089:UOC983097 UXY983089:UXY983097 VHU983089:VHU983097 VRQ983089:VRQ983097 WBM983089:WBM983097 WLI983089:WLI983097 L49:L57"/>
    <dataValidation allowBlank="1" showErrorMessage="1" prompt="Se expidió la circular 021 de 2016 sobre publicidad de los certificados de calibración de básculas, la cual  esta dirigida a los supervisados de las tres misionales, en particular para la Delegada de concesiones a los concesionarios carreteros." sqref="WVT98305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Z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Z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Z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Z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Z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Z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Z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Z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Z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Z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Z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Z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Z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Z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Z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AA16 AA19"/>
    <dataValidation allowBlank="1" showErrorMessage="1" prompt="Se expidió la circular N° 21 con la cual se socializan normas referentes a los certificados de calibracion de basculas camioneras de los años 2012 en adelante, dirigida a las empresas de servicio público de transporte terrestre automotor de carga" sqref="WVT98305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Z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Z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Z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Z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Z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Z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Z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Z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Z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Z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Z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Z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Z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Z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Z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dataValidation allowBlank="1" showErrorMessage="1" prompt="Divulgación del proceso de recolección de información de las interventorías de las nuevas concesiones denominadas 4G." sqref="WVU98305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AA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AA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AA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AA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AA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AA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AA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AA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AA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AA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AA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AA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AA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AA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AA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AB16"/>
    <dataValidation allowBlank="1" showErrorMessage="1" prompt="Se brindó acompañamiento a CONALTER sobre normas NIIF para una retroalimentación de 41 terminales de transporte afiliados." sqref="WVU98307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AA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AA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AA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AA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AA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AA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AA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AA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AA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AA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AA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AA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AA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AA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AA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AB35"/>
    <dataValidation allowBlank="1" showErrorMessage="1" prompt="Se brindó capacitación en el Ministerio de Transporte a 52 empresas de Transporte en temas relacionados con SIPLAFT" sqref="WVU98307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AA65574 JI65574 TE65574 ADA65574 AMW65574 AWS65574 BGO65574 BQK65574 CAG65574 CKC65574 CTY65574 DDU65574 DNQ65574 DXM65574 EHI65574 ERE65574 FBA65574 FKW65574 FUS65574 GEO65574 GOK65574 GYG65574 HIC65574 HRY65574 IBU65574 ILQ65574 IVM65574 JFI65574 JPE65574 JZA65574 KIW65574 KSS65574 LCO65574 LMK65574 LWG65574 MGC65574 MPY65574 MZU65574 NJQ65574 NTM65574 ODI65574 ONE65574 OXA65574 PGW65574 PQS65574 QAO65574 QKK65574 QUG65574 REC65574 RNY65574 RXU65574 SHQ65574 SRM65574 TBI65574 TLE65574 TVA65574 UEW65574 UOS65574 UYO65574 VIK65574 VSG65574 WCC65574 WLY65574 WVU65574 AA131110 JI131110 TE131110 ADA131110 AMW131110 AWS131110 BGO131110 BQK131110 CAG131110 CKC131110 CTY131110 DDU131110 DNQ131110 DXM131110 EHI131110 ERE131110 FBA131110 FKW131110 FUS131110 GEO131110 GOK131110 GYG131110 HIC131110 HRY131110 IBU131110 ILQ131110 IVM131110 JFI131110 JPE131110 JZA131110 KIW131110 KSS131110 LCO131110 LMK131110 LWG131110 MGC131110 MPY131110 MZU131110 NJQ131110 NTM131110 ODI131110 ONE131110 OXA131110 PGW131110 PQS131110 QAO131110 QKK131110 QUG131110 REC131110 RNY131110 RXU131110 SHQ131110 SRM131110 TBI131110 TLE131110 TVA131110 UEW131110 UOS131110 UYO131110 VIK131110 VSG131110 WCC131110 WLY131110 WVU131110 AA196646 JI196646 TE196646 ADA196646 AMW196646 AWS196646 BGO196646 BQK196646 CAG196646 CKC196646 CTY196646 DDU196646 DNQ196646 DXM196646 EHI196646 ERE196646 FBA196646 FKW196646 FUS196646 GEO196646 GOK196646 GYG196646 HIC196646 HRY196646 IBU196646 ILQ196646 IVM196646 JFI196646 JPE196646 JZA196646 KIW196646 KSS196646 LCO196646 LMK196646 LWG196646 MGC196646 MPY196646 MZU196646 NJQ196646 NTM196646 ODI196646 ONE196646 OXA196646 PGW196646 PQS196646 QAO196646 QKK196646 QUG196646 REC196646 RNY196646 RXU196646 SHQ196646 SRM196646 TBI196646 TLE196646 TVA196646 UEW196646 UOS196646 UYO196646 VIK196646 VSG196646 WCC196646 WLY196646 WVU196646 AA262182 JI262182 TE262182 ADA262182 AMW262182 AWS262182 BGO262182 BQK262182 CAG262182 CKC262182 CTY262182 DDU262182 DNQ262182 DXM262182 EHI262182 ERE262182 FBA262182 FKW262182 FUS262182 GEO262182 GOK262182 GYG262182 HIC262182 HRY262182 IBU262182 ILQ262182 IVM262182 JFI262182 JPE262182 JZA262182 KIW262182 KSS262182 LCO262182 LMK262182 LWG262182 MGC262182 MPY262182 MZU262182 NJQ262182 NTM262182 ODI262182 ONE262182 OXA262182 PGW262182 PQS262182 QAO262182 QKK262182 QUG262182 REC262182 RNY262182 RXU262182 SHQ262182 SRM262182 TBI262182 TLE262182 TVA262182 UEW262182 UOS262182 UYO262182 VIK262182 VSG262182 WCC262182 WLY262182 WVU262182 AA327718 JI327718 TE327718 ADA327718 AMW327718 AWS327718 BGO327718 BQK327718 CAG327718 CKC327718 CTY327718 DDU327718 DNQ327718 DXM327718 EHI327718 ERE327718 FBA327718 FKW327718 FUS327718 GEO327718 GOK327718 GYG327718 HIC327718 HRY327718 IBU327718 ILQ327718 IVM327718 JFI327718 JPE327718 JZA327718 KIW327718 KSS327718 LCO327718 LMK327718 LWG327718 MGC327718 MPY327718 MZU327718 NJQ327718 NTM327718 ODI327718 ONE327718 OXA327718 PGW327718 PQS327718 QAO327718 QKK327718 QUG327718 REC327718 RNY327718 RXU327718 SHQ327718 SRM327718 TBI327718 TLE327718 TVA327718 UEW327718 UOS327718 UYO327718 VIK327718 VSG327718 WCC327718 WLY327718 WVU327718 AA393254 JI393254 TE393254 ADA393254 AMW393254 AWS393254 BGO393254 BQK393254 CAG393254 CKC393254 CTY393254 DDU393254 DNQ393254 DXM393254 EHI393254 ERE393254 FBA393254 FKW393254 FUS393254 GEO393254 GOK393254 GYG393254 HIC393254 HRY393254 IBU393254 ILQ393254 IVM393254 JFI393254 JPE393254 JZA393254 KIW393254 KSS393254 LCO393254 LMK393254 LWG393254 MGC393254 MPY393254 MZU393254 NJQ393254 NTM393254 ODI393254 ONE393254 OXA393254 PGW393254 PQS393254 QAO393254 QKK393254 QUG393254 REC393254 RNY393254 RXU393254 SHQ393254 SRM393254 TBI393254 TLE393254 TVA393254 UEW393254 UOS393254 UYO393254 VIK393254 VSG393254 WCC393254 WLY393254 WVU393254 AA458790 JI458790 TE458790 ADA458790 AMW458790 AWS458790 BGO458790 BQK458790 CAG458790 CKC458790 CTY458790 DDU458790 DNQ458790 DXM458790 EHI458790 ERE458790 FBA458790 FKW458790 FUS458790 GEO458790 GOK458790 GYG458790 HIC458790 HRY458790 IBU458790 ILQ458790 IVM458790 JFI458790 JPE458790 JZA458790 KIW458790 KSS458790 LCO458790 LMK458790 LWG458790 MGC458790 MPY458790 MZU458790 NJQ458790 NTM458790 ODI458790 ONE458790 OXA458790 PGW458790 PQS458790 QAO458790 QKK458790 QUG458790 REC458790 RNY458790 RXU458790 SHQ458790 SRM458790 TBI458790 TLE458790 TVA458790 UEW458790 UOS458790 UYO458790 VIK458790 VSG458790 WCC458790 WLY458790 WVU458790 AA524326 JI524326 TE524326 ADA524326 AMW524326 AWS524326 BGO524326 BQK524326 CAG524326 CKC524326 CTY524326 DDU524326 DNQ524326 DXM524326 EHI524326 ERE524326 FBA524326 FKW524326 FUS524326 GEO524326 GOK524326 GYG524326 HIC524326 HRY524326 IBU524326 ILQ524326 IVM524326 JFI524326 JPE524326 JZA524326 KIW524326 KSS524326 LCO524326 LMK524326 LWG524326 MGC524326 MPY524326 MZU524326 NJQ524326 NTM524326 ODI524326 ONE524326 OXA524326 PGW524326 PQS524326 QAO524326 QKK524326 QUG524326 REC524326 RNY524326 RXU524326 SHQ524326 SRM524326 TBI524326 TLE524326 TVA524326 UEW524326 UOS524326 UYO524326 VIK524326 VSG524326 WCC524326 WLY524326 WVU524326 AA589862 JI589862 TE589862 ADA589862 AMW589862 AWS589862 BGO589862 BQK589862 CAG589862 CKC589862 CTY589862 DDU589862 DNQ589862 DXM589862 EHI589862 ERE589862 FBA589862 FKW589862 FUS589862 GEO589862 GOK589862 GYG589862 HIC589862 HRY589862 IBU589862 ILQ589862 IVM589862 JFI589862 JPE589862 JZA589862 KIW589862 KSS589862 LCO589862 LMK589862 LWG589862 MGC589862 MPY589862 MZU589862 NJQ589862 NTM589862 ODI589862 ONE589862 OXA589862 PGW589862 PQS589862 QAO589862 QKK589862 QUG589862 REC589862 RNY589862 RXU589862 SHQ589862 SRM589862 TBI589862 TLE589862 TVA589862 UEW589862 UOS589862 UYO589862 VIK589862 VSG589862 WCC589862 WLY589862 WVU589862 AA655398 JI655398 TE655398 ADA655398 AMW655398 AWS655398 BGO655398 BQK655398 CAG655398 CKC655398 CTY655398 DDU655398 DNQ655398 DXM655398 EHI655398 ERE655398 FBA655398 FKW655398 FUS655398 GEO655398 GOK655398 GYG655398 HIC655398 HRY655398 IBU655398 ILQ655398 IVM655398 JFI655398 JPE655398 JZA655398 KIW655398 KSS655398 LCO655398 LMK655398 LWG655398 MGC655398 MPY655398 MZU655398 NJQ655398 NTM655398 ODI655398 ONE655398 OXA655398 PGW655398 PQS655398 QAO655398 QKK655398 QUG655398 REC655398 RNY655398 RXU655398 SHQ655398 SRM655398 TBI655398 TLE655398 TVA655398 UEW655398 UOS655398 UYO655398 VIK655398 VSG655398 WCC655398 WLY655398 WVU655398 AA720934 JI720934 TE720934 ADA720934 AMW720934 AWS720934 BGO720934 BQK720934 CAG720934 CKC720934 CTY720934 DDU720934 DNQ720934 DXM720934 EHI720934 ERE720934 FBA720934 FKW720934 FUS720934 GEO720934 GOK720934 GYG720934 HIC720934 HRY720934 IBU720934 ILQ720934 IVM720934 JFI720934 JPE720934 JZA720934 KIW720934 KSS720934 LCO720934 LMK720934 LWG720934 MGC720934 MPY720934 MZU720934 NJQ720934 NTM720934 ODI720934 ONE720934 OXA720934 PGW720934 PQS720934 QAO720934 QKK720934 QUG720934 REC720934 RNY720934 RXU720934 SHQ720934 SRM720934 TBI720934 TLE720934 TVA720934 UEW720934 UOS720934 UYO720934 VIK720934 VSG720934 WCC720934 WLY720934 WVU720934 AA786470 JI786470 TE786470 ADA786470 AMW786470 AWS786470 BGO786470 BQK786470 CAG786470 CKC786470 CTY786470 DDU786470 DNQ786470 DXM786470 EHI786470 ERE786470 FBA786470 FKW786470 FUS786470 GEO786470 GOK786470 GYG786470 HIC786470 HRY786470 IBU786470 ILQ786470 IVM786470 JFI786470 JPE786470 JZA786470 KIW786470 KSS786470 LCO786470 LMK786470 LWG786470 MGC786470 MPY786470 MZU786470 NJQ786470 NTM786470 ODI786470 ONE786470 OXA786470 PGW786470 PQS786470 QAO786470 QKK786470 QUG786470 REC786470 RNY786470 RXU786470 SHQ786470 SRM786470 TBI786470 TLE786470 TVA786470 UEW786470 UOS786470 UYO786470 VIK786470 VSG786470 WCC786470 WLY786470 WVU786470 AA852006 JI852006 TE852006 ADA852006 AMW852006 AWS852006 BGO852006 BQK852006 CAG852006 CKC852006 CTY852006 DDU852006 DNQ852006 DXM852006 EHI852006 ERE852006 FBA852006 FKW852006 FUS852006 GEO852006 GOK852006 GYG852006 HIC852006 HRY852006 IBU852006 ILQ852006 IVM852006 JFI852006 JPE852006 JZA852006 KIW852006 KSS852006 LCO852006 LMK852006 LWG852006 MGC852006 MPY852006 MZU852006 NJQ852006 NTM852006 ODI852006 ONE852006 OXA852006 PGW852006 PQS852006 QAO852006 QKK852006 QUG852006 REC852006 RNY852006 RXU852006 SHQ852006 SRM852006 TBI852006 TLE852006 TVA852006 UEW852006 UOS852006 UYO852006 VIK852006 VSG852006 WCC852006 WLY852006 WVU852006 AA917542 JI917542 TE917542 ADA917542 AMW917542 AWS917542 BGO917542 BQK917542 CAG917542 CKC917542 CTY917542 DDU917542 DNQ917542 DXM917542 EHI917542 ERE917542 FBA917542 FKW917542 FUS917542 GEO917542 GOK917542 GYG917542 HIC917542 HRY917542 IBU917542 ILQ917542 IVM917542 JFI917542 JPE917542 JZA917542 KIW917542 KSS917542 LCO917542 LMK917542 LWG917542 MGC917542 MPY917542 MZU917542 NJQ917542 NTM917542 ODI917542 ONE917542 OXA917542 PGW917542 PQS917542 QAO917542 QKK917542 QUG917542 REC917542 RNY917542 RXU917542 SHQ917542 SRM917542 TBI917542 TLE917542 TVA917542 UEW917542 UOS917542 UYO917542 VIK917542 VSG917542 WCC917542 WLY917542 WVU917542 AA983078 JI983078 TE983078 ADA983078 AMW983078 AWS983078 BGO983078 BQK983078 CAG983078 CKC983078 CTY983078 DDU983078 DNQ983078 DXM983078 EHI983078 ERE983078 FBA983078 FKW983078 FUS983078 GEO983078 GOK983078 GYG983078 HIC983078 HRY983078 IBU983078 ILQ983078 IVM983078 JFI983078 JPE983078 JZA983078 KIW983078 KSS983078 LCO983078 LMK983078 LWG983078 MGC983078 MPY983078 MZU983078 NJQ983078 NTM983078 ODI983078 ONE983078 OXA983078 PGW983078 PQS983078 QAO983078 QKK983078 QUG983078 REC983078 RNY983078 RXU983078 SHQ983078 SRM983078 TBI983078 TLE983078 TVA983078 UEW983078 UOS983078 UYO983078 VIK983078 VSG983078 WCC983078 WLY983078"/>
    <dataValidation allowBlank="1" showErrorMessage="1" prompt="Divulgación Plan Operativo, procesos misionales y de gestión documental; tramites administrativos. Dirigido a funcionarios de planta y contratistas." sqref="WVU98308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AA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AA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AA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AA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AA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AA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AA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AA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AA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AA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AA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AA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AA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AA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AA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AB44"/>
    <dataValidation allowBlank="1" showErrorMessage="1" prompt="La base son las capacitaciones o socializaciones que se tengan planeadas para cada mes y la cantidad de supervisados que se tenga planeado cubrir con dichas socializaciones" sqref="WLT983052:WLT983060 JD31:JD39 SZ31:SZ39 ACV31:ACV39 AMR31:AMR39 AWN31:AWN39 BGJ31:BGJ39 BQF31:BQF39 CAB31:CAB39 CJX31:CJX39 CTT31:CTT39 DDP31:DDP39 DNL31:DNL39 DXH31:DXH39 EHD31:EHD39 EQZ31:EQZ39 FAV31:FAV39 FKR31:FKR39 FUN31:FUN39 GEJ31:GEJ39 GOF31:GOF39 GYB31:GYB39 HHX31:HHX39 HRT31:HRT39 IBP31:IBP39 ILL31:ILL39 IVH31:IVH39 JFD31:JFD39 JOZ31:JOZ39 JYV31:JYV39 KIR31:KIR39 KSN31:KSN39 LCJ31:LCJ39 LMF31:LMF39 LWB31:LWB39 MFX31:MFX39 MPT31:MPT39 MZP31:MZP39 NJL31:NJL39 NTH31:NTH39 ODD31:ODD39 OMZ31:OMZ39 OWV31:OWV39 PGR31:PGR39 PQN31:PQN39 QAJ31:QAJ39 QKF31:QKF39 QUB31:QUB39 RDX31:RDX39 RNT31:RNT39 RXP31:RXP39 SHL31:SHL39 SRH31:SRH39 TBD31:TBD39 TKZ31:TKZ39 TUV31:TUV39 UER31:UER39 UON31:UON39 UYJ31:UYJ39 VIF31:VIF39 VSB31:VSB39 WBX31:WBX39 WLT31:WLT39 WVP31:WVP39 V65567:V65575 JD65567:JD65575 SZ65567:SZ65575 ACV65567:ACV65575 AMR65567:AMR65575 AWN65567:AWN65575 BGJ65567:BGJ65575 BQF65567:BQF65575 CAB65567:CAB65575 CJX65567:CJX65575 CTT65567:CTT65575 DDP65567:DDP65575 DNL65567:DNL65575 DXH65567:DXH65575 EHD65567:EHD65575 EQZ65567:EQZ65575 FAV65567:FAV65575 FKR65567:FKR65575 FUN65567:FUN65575 GEJ65567:GEJ65575 GOF65567:GOF65575 GYB65567:GYB65575 HHX65567:HHX65575 HRT65567:HRT65575 IBP65567:IBP65575 ILL65567:ILL65575 IVH65567:IVH65575 JFD65567:JFD65575 JOZ65567:JOZ65575 JYV65567:JYV65575 KIR65567:KIR65575 KSN65567:KSN65575 LCJ65567:LCJ65575 LMF65567:LMF65575 LWB65567:LWB65575 MFX65567:MFX65575 MPT65567:MPT65575 MZP65567:MZP65575 NJL65567:NJL65575 NTH65567:NTH65575 ODD65567:ODD65575 OMZ65567:OMZ65575 OWV65567:OWV65575 PGR65567:PGR65575 PQN65567:PQN65575 QAJ65567:QAJ65575 QKF65567:QKF65575 QUB65567:QUB65575 RDX65567:RDX65575 RNT65567:RNT65575 RXP65567:RXP65575 SHL65567:SHL65575 SRH65567:SRH65575 TBD65567:TBD65575 TKZ65567:TKZ65575 TUV65567:TUV65575 UER65567:UER65575 UON65567:UON65575 UYJ65567:UYJ65575 VIF65567:VIF65575 VSB65567:VSB65575 WBX65567:WBX65575 WLT65567:WLT65575 WVP65567:WVP65575 V131103:V131111 JD131103:JD131111 SZ131103:SZ131111 ACV131103:ACV131111 AMR131103:AMR131111 AWN131103:AWN131111 BGJ131103:BGJ131111 BQF131103:BQF131111 CAB131103:CAB131111 CJX131103:CJX131111 CTT131103:CTT131111 DDP131103:DDP131111 DNL131103:DNL131111 DXH131103:DXH131111 EHD131103:EHD131111 EQZ131103:EQZ131111 FAV131103:FAV131111 FKR131103:FKR131111 FUN131103:FUN131111 GEJ131103:GEJ131111 GOF131103:GOF131111 GYB131103:GYB131111 HHX131103:HHX131111 HRT131103:HRT131111 IBP131103:IBP131111 ILL131103:ILL131111 IVH131103:IVH131111 JFD131103:JFD131111 JOZ131103:JOZ131111 JYV131103:JYV131111 KIR131103:KIR131111 KSN131103:KSN131111 LCJ131103:LCJ131111 LMF131103:LMF131111 LWB131103:LWB131111 MFX131103:MFX131111 MPT131103:MPT131111 MZP131103:MZP131111 NJL131103:NJL131111 NTH131103:NTH131111 ODD131103:ODD131111 OMZ131103:OMZ131111 OWV131103:OWV131111 PGR131103:PGR131111 PQN131103:PQN131111 QAJ131103:QAJ131111 QKF131103:QKF131111 QUB131103:QUB131111 RDX131103:RDX131111 RNT131103:RNT131111 RXP131103:RXP131111 SHL131103:SHL131111 SRH131103:SRH131111 TBD131103:TBD131111 TKZ131103:TKZ131111 TUV131103:TUV131111 UER131103:UER131111 UON131103:UON131111 UYJ131103:UYJ131111 VIF131103:VIF131111 VSB131103:VSB131111 WBX131103:WBX131111 WLT131103:WLT131111 WVP131103:WVP131111 V196639:V196647 JD196639:JD196647 SZ196639:SZ196647 ACV196639:ACV196647 AMR196639:AMR196647 AWN196639:AWN196647 BGJ196639:BGJ196647 BQF196639:BQF196647 CAB196639:CAB196647 CJX196639:CJX196647 CTT196639:CTT196647 DDP196639:DDP196647 DNL196639:DNL196647 DXH196639:DXH196647 EHD196639:EHD196647 EQZ196639:EQZ196647 FAV196639:FAV196647 FKR196639:FKR196647 FUN196639:FUN196647 GEJ196639:GEJ196647 GOF196639:GOF196647 GYB196639:GYB196647 HHX196639:HHX196647 HRT196639:HRT196647 IBP196639:IBP196647 ILL196639:ILL196647 IVH196639:IVH196647 JFD196639:JFD196647 JOZ196639:JOZ196647 JYV196639:JYV196647 KIR196639:KIR196647 KSN196639:KSN196647 LCJ196639:LCJ196647 LMF196639:LMF196647 LWB196639:LWB196647 MFX196639:MFX196647 MPT196639:MPT196647 MZP196639:MZP196647 NJL196639:NJL196647 NTH196639:NTH196647 ODD196639:ODD196647 OMZ196639:OMZ196647 OWV196639:OWV196647 PGR196639:PGR196647 PQN196639:PQN196647 QAJ196639:QAJ196647 QKF196639:QKF196647 QUB196639:QUB196647 RDX196639:RDX196647 RNT196639:RNT196647 RXP196639:RXP196647 SHL196639:SHL196647 SRH196639:SRH196647 TBD196639:TBD196647 TKZ196639:TKZ196647 TUV196639:TUV196647 UER196639:UER196647 UON196639:UON196647 UYJ196639:UYJ196647 VIF196639:VIF196647 VSB196639:VSB196647 WBX196639:WBX196647 WLT196639:WLT196647 WVP196639:WVP196647 V262175:V262183 JD262175:JD262183 SZ262175:SZ262183 ACV262175:ACV262183 AMR262175:AMR262183 AWN262175:AWN262183 BGJ262175:BGJ262183 BQF262175:BQF262183 CAB262175:CAB262183 CJX262175:CJX262183 CTT262175:CTT262183 DDP262175:DDP262183 DNL262175:DNL262183 DXH262175:DXH262183 EHD262175:EHD262183 EQZ262175:EQZ262183 FAV262175:FAV262183 FKR262175:FKR262183 FUN262175:FUN262183 GEJ262175:GEJ262183 GOF262175:GOF262183 GYB262175:GYB262183 HHX262175:HHX262183 HRT262175:HRT262183 IBP262175:IBP262183 ILL262175:ILL262183 IVH262175:IVH262183 JFD262175:JFD262183 JOZ262175:JOZ262183 JYV262175:JYV262183 KIR262175:KIR262183 KSN262175:KSN262183 LCJ262175:LCJ262183 LMF262175:LMF262183 LWB262175:LWB262183 MFX262175:MFX262183 MPT262175:MPT262183 MZP262175:MZP262183 NJL262175:NJL262183 NTH262175:NTH262183 ODD262175:ODD262183 OMZ262175:OMZ262183 OWV262175:OWV262183 PGR262175:PGR262183 PQN262175:PQN262183 QAJ262175:QAJ262183 QKF262175:QKF262183 QUB262175:QUB262183 RDX262175:RDX262183 RNT262175:RNT262183 RXP262175:RXP262183 SHL262175:SHL262183 SRH262175:SRH262183 TBD262175:TBD262183 TKZ262175:TKZ262183 TUV262175:TUV262183 UER262175:UER262183 UON262175:UON262183 UYJ262175:UYJ262183 VIF262175:VIF262183 VSB262175:VSB262183 WBX262175:WBX262183 WLT262175:WLT262183 WVP262175:WVP262183 V327711:V327719 JD327711:JD327719 SZ327711:SZ327719 ACV327711:ACV327719 AMR327711:AMR327719 AWN327711:AWN327719 BGJ327711:BGJ327719 BQF327711:BQF327719 CAB327711:CAB327719 CJX327711:CJX327719 CTT327711:CTT327719 DDP327711:DDP327719 DNL327711:DNL327719 DXH327711:DXH327719 EHD327711:EHD327719 EQZ327711:EQZ327719 FAV327711:FAV327719 FKR327711:FKR327719 FUN327711:FUN327719 GEJ327711:GEJ327719 GOF327711:GOF327719 GYB327711:GYB327719 HHX327711:HHX327719 HRT327711:HRT327719 IBP327711:IBP327719 ILL327711:ILL327719 IVH327711:IVH327719 JFD327711:JFD327719 JOZ327711:JOZ327719 JYV327711:JYV327719 KIR327711:KIR327719 KSN327711:KSN327719 LCJ327711:LCJ327719 LMF327711:LMF327719 LWB327711:LWB327719 MFX327711:MFX327719 MPT327711:MPT327719 MZP327711:MZP327719 NJL327711:NJL327719 NTH327711:NTH327719 ODD327711:ODD327719 OMZ327711:OMZ327719 OWV327711:OWV327719 PGR327711:PGR327719 PQN327711:PQN327719 QAJ327711:QAJ327719 QKF327711:QKF327719 QUB327711:QUB327719 RDX327711:RDX327719 RNT327711:RNT327719 RXP327711:RXP327719 SHL327711:SHL327719 SRH327711:SRH327719 TBD327711:TBD327719 TKZ327711:TKZ327719 TUV327711:TUV327719 UER327711:UER327719 UON327711:UON327719 UYJ327711:UYJ327719 VIF327711:VIF327719 VSB327711:VSB327719 WBX327711:WBX327719 WLT327711:WLT327719 WVP327711:WVP327719 V393247:V393255 JD393247:JD393255 SZ393247:SZ393255 ACV393247:ACV393255 AMR393247:AMR393255 AWN393247:AWN393255 BGJ393247:BGJ393255 BQF393247:BQF393255 CAB393247:CAB393255 CJX393247:CJX393255 CTT393247:CTT393255 DDP393247:DDP393255 DNL393247:DNL393255 DXH393247:DXH393255 EHD393247:EHD393255 EQZ393247:EQZ393255 FAV393247:FAV393255 FKR393247:FKR393255 FUN393247:FUN393255 GEJ393247:GEJ393255 GOF393247:GOF393255 GYB393247:GYB393255 HHX393247:HHX393255 HRT393247:HRT393255 IBP393247:IBP393255 ILL393247:ILL393255 IVH393247:IVH393255 JFD393247:JFD393255 JOZ393247:JOZ393255 JYV393247:JYV393255 KIR393247:KIR393255 KSN393247:KSN393255 LCJ393247:LCJ393255 LMF393247:LMF393255 LWB393247:LWB393255 MFX393247:MFX393255 MPT393247:MPT393255 MZP393247:MZP393255 NJL393247:NJL393255 NTH393247:NTH393255 ODD393247:ODD393255 OMZ393247:OMZ393255 OWV393247:OWV393255 PGR393247:PGR393255 PQN393247:PQN393255 QAJ393247:QAJ393255 QKF393247:QKF393255 QUB393247:QUB393255 RDX393247:RDX393255 RNT393247:RNT393255 RXP393247:RXP393255 SHL393247:SHL393255 SRH393247:SRH393255 TBD393247:TBD393255 TKZ393247:TKZ393255 TUV393247:TUV393255 UER393247:UER393255 UON393247:UON393255 UYJ393247:UYJ393255 VIF393247:VIF393255 VSB393247:VSB393255 WBX393247:WBX393255 WLT393247:WLT393255 WVP393247:WVP393255 V458783:V458791 JD458783:JD458791 SZ458783:SZ458791 ACV458783:ACV458791 AMR458783:AMR458791 AWN458783:AWN458791 BGJ458783:BGJ458791 BQF458783:BQF458791 CAB458783:CAB458791 CJX458783:CJX458791 CTT458783:CTT458791 DDP458783:DDP458791 DNL458783:DNL458791 DXH458783:DXH458791 EHD458783:EHD458791 EQZ458783:EQZ458791 FAV458783:FAV458791 FKR458783:FKR458791 FUN458783:FUN458791 GEJ458783:GEJ458791 GOF458783:GOF458791 GYB458783:GYB458791 HHX458783:HHX458791 HRT458783:HRT458791 IBP458783:IBP458791 ILL458783:ILL458791 IVH458783:IVH458791 JFD458783:JFD458791 JOZ458783:JOZ458791 JYV458783:JYV458791 KIR458783:KIR458791 KSN458783:KSN458791 LCJ458783:LCJ458791 LMF458783:LMF458791 LWB458783:LWB458791 MFX458783:MFX458791 MPT458783:MPT458791 MZP458783:MZP458791 NJL458783:NJL458791 NTH458783:NTH458791 ODD458783:ODD458791 OMZ458783:OMZ458791 OWV458783:OWV458791 PGR458783:PGR458791 PQN458783:PQN458791 QAJ458783:QAJ458791 QKF458783:QKF458791 QUB458783:QUB458791 RDX458783:RDX458791 RNT458783:RNT458791 RXP458783:RXP458791 SHL458783:SHL458791 SRH458783:SRH458791 TBD458783:TBD458791 TKZ458783:TKZ458791 TUV458783:TUV458791 UER458783:UER458791 UON458783:UON458791 UYJ458783:UYJ458791 VIF458783:VIF458791 VSB458783:VSB458791 WBX458783:WBX458791 WLT458783:WLT458791 WVP458783:WVP458791 V524319:V524327 JD524319:JD524327 SZ524319:SZ524327 ACV524319:ACV524327 AMR524319:AMR524327 AWN524319:AWN524327 BGJ524319:BGJ524327 BQF524319:BQF524327 CAB524319:CAB524327 CJX524319:CJX524327 CTT524319:CTT524327 DDP524319:DDP524327 DNL524319:DNL524327 DXH524319:DXH524327 EHD524319:EHD524327 EQZ524319:EQZ524327 FAV524319:FAV524327 FKR524319:FKR524327 FUN524319:FUN524327 GEJ524319:GEJ524327 GOF524319:GOF524327 GYB524319:GYB524327 HHX524319:HHX524327 HRT524319:HRT524327 IBP524319:IBP524327 ILL524319:ILL524327 IVH524319:IVH524327 JFD524319:JFD524327 JOZ524319:JOZ524327 JYV524319:JYV524327 KIR524319:KIR524327 KSN524319:KSN524327 LCJ524319:LCJ524327 LMF524319:LMF524327 LWB524319:LWB524327 MFX524319:MFX524327 MPT524319:MPT524327 MZP524319:MZP524327 NJL524319:NJL524327 NTH524319:NTH524327 ODD524319:ODD524327 OMZ524319:OMZ524327 OWV524319:OWV524327 PGR524319:PGR524327 PQN524319:PQN524327 QAJ524319:QAJ524327 QKF524319:QKF524327 QUB524319:QUB524327 RDX524319:RDX524327 RNT524319:RNT524327 RXP524319:RXP524327 SHL524319:SHL524327 SRH524319:SRH524327 TBD524319:TBD524327 TKZ524319:TKZ524327 TUV524319:TUV524327 UER524319:UER524327 UON524319:UON524327 UYJ524319:UYJ524327 VIF524319:VIF524327 VSB524319:VSB524327 WBX524319:WBX524327 WLT524319:WLT524327 WVP524319:WVP524327 V589855:V589863 JD589855:JD589863 SZ589855:SZ589863 ACV589855:ACV589863 AMR589855:AMR589863 AWN589855:AWN589863 BGJ589855:BGJ589863 BQF589855:BQF589863 CAB589855:CAB589863 CJX589855:CJX589863 CTT589855:CTT589863 DDP589855:DDP589863 DNL589855:DNL589863 DXH589855:DXH589863 EHD589855:EHD589863 EQZ589855:EQZ589863 FAV589855:FAV589863 FKR589855:FKR589863 FUN589855:FUN589863 GEJ589855:GEJ589863 GOF589855:GOF589863 GYB589855:GYB589863 HHX589855:HHX589863 HRT589855:HRT589863 IBP589855:IBP589863 ILL589855:ILL589863 IVH589855:IVH589863 JFD589855:JFD589863 JOZ589855:JOZ589863 JYV589855:JYV589863 KIR589855:KIR589863 KSN589855:KSN589863 LCJ589855:LCJ589863 LMF589855:LMF589863 LWB589855:LWB589863 MFX589855:MFX589863 MPT589855:MPT589863 MZP589855:MZP589863 NJL589855:NJL589863 NTH589855:NTH589863 ODD589855:ODD589863 OMZ589855:OMZ589863 OWV589855:OWV589863 PGR589855:PGR589863 PQN589855:PQN589863 QAJ589855:QAJ589863 QKF589855:QKF589863 QUB589855:QUB589863 RDX589855:RDX589863 RNT589855:RNT589863 RXP589855:RXP589863 SHL589855:SHL589863 SRH589855:SRH589863 TBD589855:TBD589863 TKZ589855:TKZ589863 TUV589855:TUV589863 UER589855:UER589863 UON589855:UON589863 UYJ589855:UYJ589863 VIF589855:VIF589863 VSB589855:VSB589863 WBX589855:WBX589863 WLT589855:WLT589863 WVP589855:WVP589863 V655391:V655399 JD655391:JD655399 SZ655391:SZ655399 ACV655391:ACV655399 AMR655391:AMR655399 AWN655391:AWN655399 BGJ655391:BGJ655399 BQF655391:BQF655399 CAB655391:CAB655399 CJX655391:CJX655399 CTT655391:CTT655399 DDP655391:DDP655399 DNL655391:DNL655399 DXH655391:DXH655399 EHD655391:EHD655399 EQZ655391:EQZ655399 FAV655391:FAV655399 FKR655391:FKR655399 FUN655391:FUN655399 GEJ655391:GEJ655399 GOF655391:GOF655399 GYB655391:GYB655399 HHX655391:HHX655399 HRT655391:HRT655399 IBP655391:IBP655399 ILL655391:ILL655399 IVH655391:IVH655399 JFD655391:JFD655399 JOZ655391:JOZ655399 JYV655391:JYV655399 KIR655391:KIR655399 KSN655391:KSN655399 LCJ655391:LCJ655399 LMF655391:LMF655399 LWB655391:LWB655399 MFX655391:MFX655399 MPT655391:MPT655399 MZP655391:MZP655399 NJL655391:NJL655399 NTH655391:NTH655399 ODD655391:ODD655399 OMZ655391:OMZ655399 OWV655391:OWV655399 PGR655391:PGR655399 PQN655391:PQN655399 QAJ655391:QAJ655399 QKF655391:QKF655399 QUB655391:QUB655399 RDX655391:RDX655399 RNT655391:RNT655399 RXP655391:RXP655399 SHL655391:SHL655399 SRH655391:SRH655399 TBD655391:TBD655399 TKZ655391:TKZ655399 TUV655391:TUV655399 UER655391:UER655399 UON655391:UON655399 UYJ655391:UYJ655399 VIF655391:VIF655399 VSB655391:VSB655399 WBX655391:WBX655399 WLT655391:WLT655399 WVP655391:WVP655399 V720927:V720935 JD720927:JD720935 SZ720927:SZ720935 ACV720927:ACV720935 AMR720927:AMR720935 AWN720927:AWN720935 BGJ720927:BGJ720935 BQF720927:BQF720935 CAB720927:CAB720935 CJX720927:CJX720935 CTT720927:CTT720935 DDP720927:DDP720935 DNL720927:DNL720935 DXH720927:DXH720935 EHD720927:EHD720935 EQZ720927:EQZ720935 FAV720927:FAV720935 FKR720927:FKR720935 FUN720927:FUN720935 GEJ720927:GEJ720935 GOF720927:GOF720935 GYB720927:GYB720935 HHX720927:HHX720935 HRT720927:HRT720935 IBP720927:IBP720935 ILL720927:ILL720935 IVH720927:IVH720935 JFD720927:JFD720935 JOZ720927:JOZ720935 JYV720927:JYV720935 KIR720927:KIR720935 KSN720927:KSN720935 LCJ720927:LCJ720935 LMF720927:LMF720935 LWB720927:LWB720935 MFX720927:MFX720935 MPT720927:MPT720935 MZP720927:MZP720935 NJL720927:NJL720935 NTH720927:NTH720935 ODD720927:ODD720935 OMZ720927:OMZ720935 OWV720927:OWV720935 PGR720927:PGR720935 PQN720927:PQN720935 QAJ720927:QAJ720935 QKF720927:QKF720935 QUB720927:QUB720935 RDX720927:RDX720935 RNT720927:RNT720935 RXP720927:RXP720935 SHL720927:SHL720935 SRH720927:SRH720935 TBD720927:TBD720935 TKZ720927:TKZ720935 TUV720927:TUV720935 UER720927:UER720935 UON720927:UON720935 UYJ720927:UYJ720935 VIF720927:VIF720935 VSB720927:VSB720935 WBX720927:WBX720935 WLT720927:WLT720935 WVP720927:WVP720935 V786463:V786471 JD786463:JD786471 SZ786463:SZ786471 ACV786463:ACV786471 AMR786463:AMR786471 AWN786463:AWN786471 BGJ786463:BGJ786471 BQF786463:BQF786471 CAB786463:CAB786471 CJX786463:CJX786471 CTT786463:CTT786471 DDP786463:DDP786471 DNL786463:DNL786471 DXH786463:DXH786471 EHD786463:EHD786471 EQZ786463:EQZ786471 FAV786463:FAV786471 FKR786463:FKR786471 FUN786463:FUN786471 GEJ786463:GEJ786471 GOF786463:GOF786471 GYB786463:GYB786471 HHX786463:HHX786471 HRT786463:HRT786471 IBP786463:IBP786471 ILL786463:ILL786471 IVH786463:IVH786471 JFD786463:JFD786471 JOZ786463:JOZ786471 JYV786463:JYV786471 KIR786463:KIR786471 KSN786463:KSN786471 LCJ786463:LCJ786471 LMF786463:LMF786471 LWB786463:LWB786471 MFX786463:MFX786471 MPT786463:MPT786471 MZP786463:MZP786471 NJL786463:NJL786471 NTH786463:NTH786471 ODD786463:ODD786471 OMZ786463:OMZ786471 OWV786463:OWV786471 PGR786463:PGR786471 PQN786463:PQN786471 QAJ786463:QAJ786471 QKF786463:QKF786471 QUB786463:QUB786471 RDX786463:RDX786471 RNT786463:RNT786471 RXP786463:RXP786471 SHL786463:SHL786471 SRH786463:SRH786471 TBD786463:TBD786471 TKZ786463:TKZ786471 TUV786463:TUV786471 UER786463:UER786471 UON786463:UON786471 UYJ786463:UYJ786471 VIF786463:VIF786471 VSB786463:VSB786471 WBX786463:WBX786471 WLT786463:WLT786471 WVP786463:WVP786471 V851999:V852007 JD851999:JD852007 SZ851999:SZ852007 ACV851999:ACV852007 AMR851999:AMR852007 AWN851999:AWN852007 BGJ851999:BGJ852007 BQF851999:BQF852007 CAB851999:CAB852007 CJX851999:CJX852007 CTT851999:CTT852007 DDP851999:DDP852007 DNL851999:DNL852007 DXH851999:DXH852007 EHD851999:EHD852007 EQZ851999:EQZ852007 FAV851999:FAV852007 FKR851999:FKR852007 FUN851999:FUN852007 GEJ851999:GEJ852007 GOF851999:GOF852007 GYB851999:GYB852007 HHX851999:HHX852007 HRT851999:HRT852007 IBP851999:IBP852007 ILL851999:ILL852007 IVH851999:IVH852007 JFD851999:JFD852007 JOZ851999:JOZ852007 JYV851999:JYV852007 KIR851999:KIR852007 KSN851999:KSN852007 LCJ851999:LCJ852007 LMF851999:LMF852007 LWB851999:LWB852007 MFX851999:MFX852007 MPT851999:MPT852007 MZP851999:MZP852007 NJL851999:NJL852007 NTH851999:NTH852007 ODD851999:ODD852007 OMZ851999:OMZ852007 OWV851999:OWV852007 PGR851999:PGR852007 PQN851999:PQN852007 QAJ851999:QAJ852007 QKF851999:QKF852007 QUB851999:QUB852007 RDX851999:RDX852007 RNT851999:RNT852007 RXP851999:RXP852007 SHL851999:SHL852007 SRH851999:SRH852007 TBD851999:TBD852007 TKZ851999:TKZ852007 TUV851999:TUV852007 UER851999:UER852007 UON851999:UON852007 UYJ851999:UYJ852007 VIF851999:VIF852007 VSB851999:VSB852007 WBX851999:WBX852007 WLT851999:WLT852007 WVP851999:WVP852007 V917535:V917543 JD917535:JD917543 SZ917535:SZ917543 ACV917535:ACV917543 AMR917535:AMR917543 AWN917535:AWN917543 BGJ917535:BGJ917543 BQF917535:BQF917543 CAB917535:CAB917543 CJX917535:CJX917543 CTT917535:CTT917543 DDP917535:DDP917543 DNL917535:DNL917543 DXH917535:DXH917543 EHD917535:EHD917543 EQZ917535:EQZ917543 FAV917535:FAV917543 FKR917535:FKR917543 FUN917535:FUN917543 GEJ917535:GEJ917543 GOF917535:GOF917543 GYB917535:GYB917543 HHX917535:HHX917543 HRT917535:HRT917543 IBP917535:IBP917543 ILL917535:ILL917543 IVH917535:IVH917543 JFD917535:JFD917543 JOZ917535:JOZ917543 JYV917535:JYV917543 KIR917535:KIR917543 KSN917535:KSN917543 LCJ917535:LCJ917543 LMF917535:LMF917543 LWB917535:LWB917543 MFX917535:MFX917543 MPT917535:MPT917543 MZP917535:MZP917543 NJL917535:NJL917543 NTH917535:NTH917543 ODD917535:ODD917543 OMZ917535:OMZ917543 OWV917535:OWV917543 PGR917535:PGR917543 PQN917535:PQN917543 QAJ917535:QAJ917543 QKF917535:QKF917543 QUB917535:QUB917543 RDX917535:RDX917543 RNT917535:RNT917543 RXP917535:RXP917543 SHL917535:SHL917543 SRH917535:SRH917543 TBD917535:TBD917543 TKZ917535:TKZ917543 TUV917535:TUV917543 UER917535:UER917543 UON917535:UON917543 UYJ917535:UYJ917543 VIF917535:VIF917543 VSB917535:VSB917543 WBX917535:WBX917543 WLT917535:WLT917543 WVP917535:WVP917543 V983071:V983079 JD983071:JD983079 SZ983071:SZ983079 ACV983071:ACV983079 AMR983071:AMR983079 AWN983071:AWN983079 BGJ983071:BGJ983079 BQF983071:BQF983079 CAB983071:CAB983079 CJX983071:CJX983079 CTT983071:CTT983079 DDP983071:DDP983079 DNL983071:DNL983079 DXH983071:DXH983079 EHD983071:EHD983079 EQZ983071:EQZ983079 FAV983071:FAV983079 FKR983071:FKR983079 FUN983071:FUN983079 GEJ983071:GEJ983079 GOF983071:GOF983079 GYB983071:GYB983079 HHX983071:HHX983079 HRT983071:HRT983079 IBP983071:IBP983079 ILL983071:ILL983079 IVH983071:IVH983079 JFD983071:JFD983079 JOZ983071:JOZ983079 JYV983071:JYV983079 KIR983071:KIR983079 KSN983071:KSN983079 LCJ983071:LCJ983079 LMF983071:LMF983079 LWB983071:LWB983079 MFX983071:MFX983079 MPT983071:MPT983079 MZP983071:MZP983079 NJL983071:NJL983079 NTH983071:NTH983079 ODD983071:ODD983079 OMZ983071:OMZ983079 OWV983071:OWV983079 PGR983071:PGR983079 PQN983071:PQN983079 QAJ983071:QAJ983079 QKF983071:QKF983079 QUB983071:QUB983079 RDX983071:RDX983079 RNT983071:RNT983079 RXP983071:RXP983079 SHL983071:SHL983079 SRH983071:SRH983079 TBD983071:TBD983079 TKZ983071:TKZ983079 TUV983071:TUV983079 UER983071:UER983079 UON983071:UON983079 UYJ983071:UYJ983079 VIF983071:VIF983079 VSB983071:VSB983079 WBX983071:WBX983079 WLT983071:WLT983079 WVP983071:WVP983079 WVP983052:WVP983060 JD12:JD20 SZ12:SZ20 ACV12:ACV20 AMR12:AMR20 AWN12:AWN20 BGJ12:BGJ20 BQF12:BQF20 CAB12:CAB20 CJX12:CJX20 CTT12:CTT20 DDP12:DDP20 DNL12:DNL20 DXH12:DXH20 EHD12:EHD20 EQZ12:EQZ20 FAV12:FAV20 FKR12:FKR20 FUN12:FUN20 GEJ12:GEJ20 GOF12:GOF20 GYB12:GYB20 HHX12:HHX20 HRT12:HRT20 IBP12:IBP20 ILL12:ILL20 IVH12:IVH20 JFD12:JFD20 JOZ12:JOZ20 JYV12:JYV20 KIR12:KIR20 KSN12:KSN20 LCJ12:LCJ20 LMF12:LMF20 LWB12:LWB20 MFX12:MFX20 MPT12:MPT20 MZP12:MZP20 NJL12:NJL20 NTH12:NTH20 ODD12:ODD20 OMZ12:OMZ20 OWV12:OWV20 PGR12:PGR20 PQN12:PQN20 QAJ12:QAJ20 QKF12:QKF20 QUB12:QUB20 RDX12:RDX20 RNT12:RNT20 RXP12:RXP20 SHL12:SHL20 SRH12:SRH20 TBD12:TBD20 TKZ12:TKZ20 TUV12:TUV20 UER12:UER20 UON12:UON20 UYJ12:UYJ20 VIF12:VIF20 VSB12:VSB20 WBX12:WBX20 WLT12:WLT20 WVP12:WVP20 V65548:V65556 JD65548:JD65556 SZ65548:SZ65556 ACV65548:ACV65556 AMR65548:AMR65556 AWN65548:AWN65556 BGJ65548:BGJ65556 BQF65548:BQF65556 CAB65548:CAB65556 CJX65548:CJX65556 CTT65548:CTT65556 DDP65548:DDP65556 DNL65548:DNL65556 DXH65548:DXH65556 EHD65548:EHD65556 EQZ65548:EQZ65556 FAV65548:FAV65556 FKR65548:FKR65556 FUN65548:FUN65556 GEJ65548:GEJ65556 GOF65548:GOF65556 GYB65548:GYB65556 HHX65548:HHX65556 HRT65548:HRT65556 IBP65548:IBP65556 ILL65548:ILL65556 IVH65548:IVH65556 JFD65548:JFD65556 JOZ65548:JOZ65556 JYV65548:JYV65556 KIR65548:KIR65556 KSN65548:KSN65556 LCJ65548:LCJ65556 LMF65548:LMF65556 LWB65548:LWB65556 MFX65548:MFX65556 MPT65548:MPT65556 MZP65548:MZP65556 NJL65548:NJL65556 NTH65548:NTH65556 ODD65548:ODD65556 OMZ65548:OMZ65556 OWV65548:OWV65556 PGR65548:PGR65556 PQN65548:PQN65556 QAJ65548:QAJ65556 QKF65548:QKF65556 QUB65548:QUB65556 RDX65548:RDX65556 RNT65548:RNT65556 RXP65548:RXP65556 SHL65548:SHL65556 SRH65548:SRH65556 TBD65548:TBD65556 TKZ65548:TKZ65556 TUV65548:TUV65556 UER65548:UER65556 UON65548:UON65556 UYJ65548:UYJ65556 VIF65548:VIF65556 VSB65548:VSB65556 WBX65548:WBX65556 WLT65548:WLT65556 WVP65548:WVP65556 V131084:V131092 JD131084:JD131092 SZ131084:SZ131092 ACV131084:ACV131092 AMR131084:AMR131092 AWN131084:AWN131092 BGJ131084:BGJ131092 BQF131084:BQF131092 CAB131084:CAB131092 CJX131084:CJX131092 CTT131084:CTT131092 DDP131084:DDP131092 DNL131084:DNL131092 DXH131084:DXH131092 EHD131084:EHD131092 EQZ131084:EQZ131092 FAV131084:FAV131092 FKR131084:FKR131092 FUN131084:FUN131092 GEJ131084:GEJ131092 GOF131084:GOF131092 GYB131084:GYB131092 HHX131084:HHX131092 HRT131084:HRT131092 IBP131084:IBP131092 ILL131084:ILL131092 IVH131084:IVH131092 JFD131084:JFD131092 JOZ131084:JOZ131092 JYV131084:JYV131092 KIR131084:KIR131092 KSN131084:KSN131092 LCJ131084:LCJ131092 LMF131084:LMF131092 LWB131084:LWB131092 MFX131084:MFX131092 MPT131084:MPT131092 MZP131084:MZP131092 NJL131084:NJL131092 NTH131084:NTH131092 ODD131084:ODD131092 OMZ131084:OMZ131092 OWV131084:OWV131092 PGR131084:PGR131092 PQN131084:PQN131092 QAJ131084:QAJ131092 QKF131084:QKF131092 QUB131084:QUB131092 RDX131084:RDX131092 RNT131084:RNT131092 RXP131084:RXP131092 SHL131084:SHL131092 SRH131084:SRH131092 TBD131084:TBD131092 TKZ131084:TKZ131092 TUV131084:TUV131092 UER131084:UER131092 UON131084:UON131092 UYJ131084:UYJ131092 VIF131084:VIF131092 VSB131084:VSB131092 WBX131084:WBX131092 WLT131084:WLT131092 WVP131084:WVP131092 V196620:V196628 JD196620:JD196628 SZ196620:SZ196628 ACV196620:ACV196628 AMR196620:AMR196628 AWN196620:AWN196628 BGJ196620:BGJ196628 BQF196620:BQF196628 CAB196620:CAB196628 CJX196620:CJX196628 CTT196620:CTT196628 DDP196620:DDP196628 DNL196620:DNL196628 DXH196620:DXH196628 EHD196620:EHD196628 EQZ196620:EQZ196628 FAV196620:FAV196628 FKR196620:FKR196628 FUN196620:FUN196628 GEJ196620:GEJ196628 GOF196620:GOF196628 GYB196620:GYB196628 HHX196620:HHX196628 HRT196620:HRT196628 IBP196620:IBP196628 ILL196620:ILL196628 IVH196620:IVH196628 JFD196620:JFD196628 JOZ196620:JOZ196628 JYV196620:JYV196628 KIR196620:KIR196628 KSN196620:KSN196628 LCJ196620:LCJ196628 LMF196620:LMF196628 LWB196620:LWB196628 MFX196620:MFX196628 MPT196620:MPT196628 MZP196620:MZP196628 NJL196620:NJL196628 NTH196620:NTH196628 ODD196620:ODD196628 OMZ196620:OMZ196628 OWV196620:OWV196628 PGR196620:PGR196628 PQN196620:PQN196628 QAJ196620:QAJ196628 QKF196620:QKF196628 QUB196620:QUB196628 RDX196620:RDX196628 RNT196620:RNT196628 RXP196620:RXP196628 SHL196620:SHL196628 SRH196620:SRH196628 TBD196620:TBD196628 TKZ196620:TKZ196628 TUV196620:TUV196628 UER196620:UER196628 UON196620:UON196628 UYJ196620:UYJ196628 VIF196620:VIF196628 VSB196620:VSB196628 WBX196620:WBX196628 WLT196620:WLT196628 WVP196620:WVP196628 V262156:V262164 JD262156:JD262164 SZ262156:SZ262164 ACV262156:ACV262164 AMR262156:AMR262164 AWN262156:AWN262164 BGJ262156:BGJ262164 BQF262156:BQF262164 CAB262156:CAB262164 CJX262156:CJX262164 CTT262156:CTT262164 DDP262156:DDP262164 DNL262156:DNL262164 DXH262156:DXH262164 EHD262156:EHD262164 EQZ262156:EQZ262164 FAV262156:FAV262164 FKR262156:FKR262164 FUN262156:FUN262164 GEJ262156:GEJ262164 GOF262156:GOF262164 GYB262156:GYB262164 HHX262156:HHX262164 HRT262156:HRT262164 IBP262156:IBP262164 ILL262156:ILL262164 IVH262156:IVH262164 JFD262156:JFD262164 JOZ262156:JOZ262164 JYV262156:JYV262164 KIR262156:KIR262164 KSN262156:KSN262164 LCJ262156:LCJ262164 LMF262156:LMF262164 LWB262156:LWB262164 MFX262156:MFX262164 MPT262156:MPT262164 MZP262156:MZP262164 NJL262156:NJL262164 NTH262156:NTH262164 ODD262156:ODD262164 OMZ262156:OMZ262164 OWV262156:OWV262164 PGR262156:PGR262164 PQN262156:PQN262164 QAJ262156:QAJ262164 QKF262156:QKF262164 QUB262156:QUB262164 RDX262156:RDX262164 RNT262156:RNT262164 RXP262156:RXP262164 SHL262156:SHL262164 SRH262156:SRH262164 TBD262156:TBD262164 TKZ262156:TKZ262164 TUV262156:TUV262164 UER262156:UER262164 UON262156:UON262164 UYJ262156:UYJ262164 VIF262156:VIF262164 VSB262156:VSB262164 WBX262156:WBX262164 WLT262156:WLT262164 WVP262156:WVP262164 V327692:V327700 JD327692:JD327700 SZ327692:SZ327700 ACV327692:ACV327700 AMR327692:AMR327700 AWN327692:AWN327700 BGJ327692:BGJ327700 BQF327692:BQF327700 CAB327692:CAB327700 CJX327692:CJX327700 CTT327692:CTT327700 DDP327692:DDP327700 DNL327692:DNL327700 DXH327692:DXH327700 EHD327692:EHD327700 EQZ327692:EQZ327700 FAV327692:FAV327700 FKR327692:FKR327700 FUN327692:FUN327700 GEJ327692:GEJ327700 GOF327692:GOF327700 GYB327692:GYB327700 HHX327692:HHX327700 HRT327692:HRT327700 IBP327692:IBP327700 ILL327692:ILL327700 IVH327692:IVH327700 JFD327692:JFD327700 JOZ327692:JOZ327700 JYV327692:JYV327700 KIR327692:KIR327700 KSN327692:KSN327700 LCJ327692:LCJ327700 LMF327692:LMF327700 LWB327692:LWB327700 MFX327692:MFX327700 MPT327692:MPT327700 MZP327692:MZP327700 NJL327692:NJL327700 NTH327692:NTH327700 ODD327692:ODD327700 OMZ327692:OMZ327700 OWV327692:OWV327700 PGR327692:PGR327700 PQN327692:PQN327700 QAJ327692:QAJ327700 QKF327692:QKF327700 QUB327692:QUB327700 RDX327692:RDX327700 RNT327692:RNT327700 RXP327692:RXP327700 SHL327692:SHL327700 SRH327692:SRH327700 TBD327692:TBD327700 TKZ327692:TKZ327700 TUV327692:TUV327700 UER327692:UER327700 UON327692:UON327700 UYJ327692:UYJ327700 VIF327692:VIF327700 VSB327692:VSB327700 WBX327692:WBX327700 WLT327692:WLT327700 WVP327692:WVP327700 V393228:V393236 JD393228:JD393236 SZ393228:SZ393236 ACV393228:ACV393236 AMR393228:AMR393236 AWN393228:AWN393236 BGJ393228:BGJ393236 BQF393228:BQF393236 CAB393228:CAB393236 CJX393228:CJX393236 CTT393228:CTT393236 DDP393228:DDP393236 DNL393228:DNL393236 DXH393228:DXH393236 EHD393228:EHD393236 EQZ393228:EQZ393236 FAV393228:FAV393236 FKR393228:FKR393236 FUN393228:FUN393236 GEJ393228:GEJ393236 GOF393228:GOF393236 GYB393228:GYB393236 HHX393228:HHX393236 HRT393228:HRT393236 IBP393228:IBP393236 ILL393228:ILL393236 IVH393228:IVH393236 JFD393228:JFD393236 JOZ393228:JOZ393236 JYV393228:JYV393236 KIR393228:KIR393236 KSN393228:KSN393236 LCJ393228:LCJ393236 LMF393228:LMF393236 LWB393228:LWB393236 MFX393228:MFX393236 MPT393228:MPT393236 MZP393228:MZP393236 NJL393228:NJL393236 NTH393228:NTH393236 ODD393228:ODD393236 OMZ393228:OMZ393236 OWV393228:OWV393236 PGR393228:PGR393236 PQN393228:PQN393236 QAJ393228:QAJ393236 QKF393228:QKF393236 QUB393228:QUB393236 RDX393228:RDX393236 RNT393228:RNT393236 RXP393228:RXP393236 SHL393228:SHL393236 SRH393228:SRH393236 TBD393228:TBD393236 TKZ393228:TKZ393236 TUV393228:TUV393236 UER393228:UER393236 UON393228:UON393236 UYJ393228:UYJ393236 VIF393228:VIF393236 VSB393228:VSB393236 WBX393228:WBX393236 WLT393228:WLT393236 WVP393228:WVP393236 V458764:V458772 JD458764:JD458772 SZ458764:SZ458772 ACV458764:ACV458772 AMR458764:AMR458772 AWN458764:AWN458772 BGJ458764:BGJ458772 BQF458764:BQF458772 CAB458764:CAB458772 CJX458764:CJX458772 CTT458764:CTT458772 DDP458764:DDP458772 DNL458764:DNL458772 DXH458764:DXH458772 EHD458764:EHD458772 EQZ458764:EQZ458772 FAV458764:FAV458772 FKR458764:FKR458772 FUN458764:FUN458772 GEJ458764:GEJ458772 GOF458764:GOF458772 GYB458764:GYB458772 HHX458764:HHX458772 HRT458764:HRT458772 IBP458764:IBP458772 ILL458764:ILL458772 IVH458764:IVH458772 JFD458764:JFD458772 JOZ458764:JOZ458772 JYV458764:JYV458772 KIR458764:KIR458772 KSN458764:KSN458772 LCJ458764:LCJ458772 LMF458764:LMF458772 LWB458764:LWB458772 MFX458764:MFX458772 MPT458764:MPT458772 MZP458764:MZP458772 NJL458764:NJL458772 NTH458764:NTH458772 ODD458764:ODD458772 OMZ458764:OMZ458772 OWV458764:OWV458772 PGR458764:PGR458772 PQN458764:PQN458772 QAJ458764:QAJ458772 QKF458764:QKF458772 QUB458764:QUB458772 RDX458764:RDX458772 RNT458764:RNT458772 RXP458764:RXP458772 SHL458764:SHL458772 SRH458764:SRH458772 TBD458764:TBD458772 TKZ458764:TKZ458772 TUV458764:TUV458772 UER458764:UER458772 UON458764:UON458772 UYJ458764:UYJ458772 VIF458764:VIF458772 VSB458764:VSB458772 WBX458764:WBX458772 WLT458764:WLT458772 WVP458764:WVP458772 V524300:V524308 JD524300:JD524308 SZ524300:SZ524308 ACV524300:ACV524308 AMR524300:AMR524308 AWN524300:AWN524308 BGJ524300:BGJ524308 BQF524300:BQF524308 CAB524300:CAB524308 CJX524300:CJX524308 CTT524300:CTT524308 DDP524300:DDP524308 DNL524300:DNL524308 DXH524300:DXH524308 EHD524300:EHD524308 EQZ524300:EQZ524308 FAV524300:FAV524308 FKR524300:FKR524308 FUN524300:FUN524308 GEJ524300:GEJ524308 GOF524300:GOF524308 GYB524300:GYB524308 HHX524300:HHX524308 HRT524300:HRT524308 IBP524300:IBP524308 ILL524300:ILL524308 IVH524300:IVH524308 JFD524300:JFD524308 JOZ524300:JOZ524308 JYV524300:JYV524308 KIR524300:KIR524308 KSN524300:KSN524308 LCJ524300:LCJ524308 LMF524300:LMF524308 LWB524300:LWB524308 MFX524300:MFX524308 MPT524300:MPT524308 MZP524300:MZP524308 NJL524300:NJL524308 NTH524300:NTH524308 ODD524300:ODD524308 OMZ524300:OMZ524308 OWV524300:OWV524308 PGR524300:PGR524308 PQN524300:PQN524308 QAJ524300:QAJ524308 QKF524300:QKF524308 QUB524300:QUB524308 RDX524300:RDX524308 RNT524300:RNT524308 RXP524300:RXP524308 SHL524300:SHL524308 SRH524300:SRH524308 TBD524300:TBD524308 TKZ524300:TKZ524308 TUV524300:TUV524308 UER524300:UER524308 UON524300:UON524308 UYJ524300:UYJ524308 VIF524300:VIF524308 VSB524300:VSB524308 WBX524300:WBX524308 WLT524300:WLT524308 WVP524300:WVP524308 V589836:V589844 JD589836:JD589844 SZ589836:SZ589844 ACV589836:ACV589844 AMR589836:AMR589844 AWN589836:AWN589844 BGJ589836:BGJ589844 BQF589836:BQF589844 CAB589836:CAB589844 CJX589836:CJX589844 CTT589836:CTT589844 DDP589836:DDP589844 DNL589836:DNL589844 DXH589836:DXH589844 EHD589836:EHD589844 EQZ589836:EQZ589844 FAV589836:FAV589844 FKR589836:FKR589844 FUN589836:FUN589844 GEJ589836:GEJ589844 GOF589836:GOF589844 GYB589836:GYB589844 HHX589836:HHX589844 HRT589836:HRT589844 IBP589836:IBP589844 ILL589836:ILL589844 IVH589836:IVH589844 JFD589836:JFD589844 JOZ589836:JOZ589844 JYV589836:JYV589844 KIR589836:KIR589844 KSN589836:KSN589844 LCJ589836:LCJ589844 LMF589836:LMF589844 LWB589836:LWB589844 MFX589836:MFX589844 MPT589836:MPT589844 MZP589836:MZP589844 NJL589836:NJL589844 NTH589836:NTH589844 ODD589836:ODD589844 OMZ589836:OMZ589844 OWV589836:OWV589844 PGR589836:PGR589844 PQN589836:PQN589844 QAJ589836:QAJ589844 QKF589836:QKF589844 QUB589836:QUB589844 RDX589836:RDX589844 RNT589836:RNT589844 RXP589836:RXP589844 SHL589836:SHL589844 SRH589836:SRH589844 TBD589836:TBD589844 TKZ589836:TKZ589844 TUV589836:TUV589844 UER589836:UER589844 UON589836:UON589844 UYJ589836:UYJ589844 VIF589836:VIF589844 VSB589836:VSB589844 WBX589836:WBX589844 WLT589836:WLT589844 WVP589836:WVP589844 V655372:V655380 JD655372:JD655380 SZ655372:SZ655380 ACV655372:ACV655380 AMR655372:AMR655380 AWN655372:AWN655380 BGJ655372:BGJ655380 BQF655372:BQF655380 CAB655372:CAB655380 CJX655372:CJX655380 CTT655372:CTT655380 DDP655372:DDP655380 DNL655372:DNL655380 DXH655372:DXH655380 EHD655372:EHD655380 EQZ655372:EQZ655380 FAV655372:FAV655380 FKR655372:FKR655380 FUN655372:FUN655380 GEJ655372:GEJ655380 GOF655372:GOF655380 GYB655372:GYB655380 HHX655372:HHX655380 HRT655372:HRT655380 IBP655372:IBP655380 ILL655372:ILL655380 IVH655372:IVH655380 JFD655372:JFD655380 JOZ655372:JOZ655380 JYV655372:JYV655380 KIR655372:KIR655380 KSN655372:KSN655380 LCJ655372:LCJ655380 LMF655372:LMF655380 LWB655372:LWB655380 MFX655372:MFX655380 MPT655372:MPT655380 MZP655372:MZP655380 NJL655372:NJL655380 NTH655372:NTH655380 ODD655372:ODD655380 OMZ655372:OMZ655380 OWV655372:OWV655380 PGR655372:PGR655380 PQN655372:PQN655380 QAJ655372:QAJ655380 QKF655372:QKF655380 QUB655372:QUB655380 RDX655372:RDX655380 RNT655372:RNT655380 RXP655372:RXP655380 SHL655372:SHL655380 SRH655372:SRH655380 TBD655372:TBD655380 TKZ655372:TKZ655380 TUV655372:TUV655380 UER655372:UER655380 UON655372:UON655380 UYJ655372:UYJ655380 VIF655372:VIF655380 VSB655372:VSB655380 WBX655372:WBX655380 WLT655372:WLT655380 WVP655372:WVP655380 V720908:V720916 JD720908:JD720916 SZ720908:SZ720916 ACV720908:ACV720916 AMR720908:AMR720916 AWN720908:AWN720916 BGJ720908:BGJ720916 BQF720908:BQF720916 CAB720908:CAB720916 CJX720908:CJX720916 CTT720908:CTT720916 DDP720908:DDP720916 DNL720908:DNL720916 DXH720908:DXH720916 EHD720908:EHD720916 EQZ720908:EQZ720916 FAV720908:FAV720916 FKR720908:FKR720916 FUN720908:FUN720916 GEJ720908:GEJ720916 GOF720908:GOF720916 GYB720908:GYB720916 HHX720908:HHX720916 HRT720908:HRT720916 IBP720908:IBP720916 ILL720908:ILL720916 IVH720908:IVH720916 JFD720908:JFD720916 JOZ720908:JOZ720916 JYV720908:JYV720916 KIR720908:KIR720916 KSN720908:KSN720916 LCJ720908:LCJ720916 LMF720908:LMF720916 LWB720908:LWB720916 MFX720908:MFX720916 MPT720908:MPT720916 MZP720908:MZP720916 NJL720908:NJL720916 NTH720908:NTH720916 ODD720908:ODD720916 OMZ720908:OMZ720916 OWV720908:OWV720916 PGR720908:PGR720916 PQN720908:PQN720916 QAJ720908:QAJ720916 QKF720908:QKF720916 QUB720908:QUB720916 RDX720908:RDX720916 RNT720908:RNT720916 RXP720908:RXP720916 SHL720908:SHL720916 SRH720908:SRH720916 TBD720908:TBD720916 TKZ720908:TKZ720916 TUV720908:TUV720916 UER720908:UER720916 UON720908:UON720916 UYJ720908:UYJ720916 VIF720908:VIF720916 VSB720908:VSB720916 WBX720908:WBX720916 WLT720908:WLT720916 WVP720908:WVP720916 V786444:V786452 JD786444:JD786452 SZ786444:SZ786452 ACV786444:ACV786452 AMR786444:AMR786452 AWN786444:AWN786452 BGJ786444:BGJ786452 BQF786444:BQF786452 CAB786444:CAB786452 CJX786444:CJX786452 CTT786444:CTT786452 DDP786444:DDP786452 DNL786444:DNL786452 DXH786444:DXH786452 EHD786444:EHD786452 EQZ786444:EQZ786452 FAV786444:FAV786452 FKR786444:FKR786452 FUN786444:FUN786452 GEJ786444:GEJ786452 GOF786444:GOF786452 GYB786444:GYB786452 HHX786444:HHX786452 HRT786444:HRT786452 IBP786444:IBP786452 ILL786444:ILL786452 IVH786444:IVH786452 JFD786444:JFD786452 JOZ786444:JOZ786452 JYV786444:JYV786452 KIR786444:KIR786452 KSN786444:KSN786452 LCJ786444:LCJ786452 LMF786444:LMF786452 LWB786444:LWB786452 MFX786444:MFX786452 MPT786444:MPT786452 MZP786444:MZP786452 NJL786444:NJL786452 NTH786444:NTH786452 ODD786444:ODD786452 OMZ786444:OMZ786452 OWV786444:OWV786452 PGR786444:PGR786452 PQN786444:PQN786452 QAJ786444:QAJ786452 QKF786444:QKF786452 QUB786444:QUB786452 RDX786444:RDX786452 RNT786444:RNT786452 RXP786444:RXP786452 SHL786444:SHL786452 SRH786444:SRH786452 TBD786444:TBD786452 TKZ786444:TKZ786452 TUV786444:TUV786452 UER786444:UER786452 UON786444:UON786452 UYJ786444:UYJ786452 VIF786444:VIF786452 VSB786444:VSB786452 WBX786444:WBX786452 WLT786444:WLT786452 WVP786444:WVP786452 V851980:V851988 JD851980:JD851988 SZ851980:SZ851988 ACV851980:ACV851988 AMR851980:AMR851988 AWN851980:AWN851988 BGJ851980:BGJ851988 BQF851980:BQF851988 CAB851980:CAB851988 CJX851980:CJX851988 CTT851980:CTT851988 DDP851980:DDP851988 DNL851980:DNL851988 DXH851980:DXH851988 EHD851980:EHD851988 EQZ851980:EQZ851988 FAV851980:FAV851988 FKR851980:FKR851988 FUN851980:FUN851988 GEJ851980:GEJ851988 GOF851980:GOF851988 GYB851980:GYB851988 HHX851980:HHX851988 HRT851980:HRT851988 IBP851980:IBP851988 ILL851980:ILL851988 IVH851980:IVH851988 JFD851980:JFD851988 JOZ851980:JOZ851988 JYV851980:JYV851988 KIR851980:KIR851988 KSN851980:KSN851988 LCJ851980:LCJ851988 LMF851980:LMF851988 LWB851980:LWB851988 MFX851980:MFX851988 MPT851980:MPT851988 MZP851980:MZP851988 NJL851980:NJL851988 NTH851980:NTH851988 ODD851980:ODD851988 OMZ851980:OMZ851988 OWV851980:OWV851988 PGR851980:PGR851988 PQN851980:PQN851988 QAJ851980:QAJ851988 QKF851980:QKF851988 QUB851980:QUB851988 RDX851980:RDX851988 RNT851980:RNT851988 RXP851980:RXP851988 SHL851980:SHL851988 SRH851980:SRH851988 TBD851980:TBD851988 TKZ851980:TKZ851988 TUV851980:TUV851988 UER851980:UER851988 UON851980:UON851988 UYJ851980:UYJ851988 VIF851980:VIF851988 VSB851980:VSB851988 WBX851980:WBX851988 WLT851980:WLT851988 WVP851980:WVP851988 V917516:V917524 JD917516:JD917524 SZ917516:SZ917524 ACV917516:ACV917524 AMR917516:AMR917524 AWN917516:AWN917524 BGJ917516:BGJ917524 BQF917516:BQF917524 CAB917516:CAB917524 CJX917516:CJX917524 CTT917516:CTT917524 DDP917516:DDP917524 DNL917516:DNL917524 DXH917516:DXH917524 EHD917516:EHD917524 EQZ917516:EQZ917524 FAV917516:FAV917524 FKR917516:FKR917524 FUN917516:FUN917524 GEJ917516:GEJ917524 GOF917516:GOF917524 GYB917516:GYB917524 HHX917516:HHX917524 HRT917516:HRT917524 IBP917516:IBP917524 ILL917516:ILL917524 IVH917516:IVH917524 JFD917516:JFD917524 JOZ917516:JOZ917524 JYV917516:JYV917524 KIR917516:KIR917524 KSN917516:KSN917524 LCJ917516:LCJ917524 LMF917516:LMF917524 LWB917516:LWB917524 MFX917516:MFX917524 MPT917516:MPT917524 MZP917516:MZP917524 NJL917516:NJL917524 NTH917516:NTH917524 ODD917516:ODD917524 OMZ917516:OMZ917524 OWV917516:OWV917524 PGR917516:PGR917524 PQN917516:PQN917524 QAJ917516:QAJ917524 QKF917516:QKF917524 QUB917516:QUB917524 RDX917516:RDX917524 RNT917516:RNT917524 RXP917516:RXP917524 SHL917516:SHL917524 SRH917516:SRH917524 TBD917516:TBD917524 TKZ917516:TKZ917524 TUV917516:TUV917524 UER917516:UER917524 UON917516:UON917524 UYJ917516:UYJ917524 VIF917516:VIF917524 VSB917516:VSB917524 WBX917516:WBX917524 WLT917516:WLT917524 WVP917516:WVP917524 V983052:V983060 JD983052:JD983060 SZ983052:SZ983060 ACV983052:ACV983060 AMR983052:AMR983060 AWN983052:AWN983060 BGJ983052:BGJ983060 BQF983052:BQF983060 CAB983052:CAB983060 CJX983052:CJX983060 CTT983052:CTT983060 DDP983052:DDP983060 DNL983052:DNL983060 DXH983052:DXH983060 EHD983052:EHD983060 EQZ983052:EQZ983060 FAV983052:FAV983060 FKR983052:FKR983060 FUN983052:FUN983060 GEJ983052:GEJ983060 GOF983052:GOF983060 GYB983052:GYB983060 HHX983052:HHX983060 HRT983052:HRT983060 IBP983052:IBP983060 ILL983052:ILL983060 IVH983052:IVH983060 JFD983052:JFD983060 JOZ983052:JOZ983060 JYV983052:JYV983060 KIR983052:KIR983060 KSN983052:KSN983060 LCJ983052:LCJ983060 LMF983052:LMF983060 LWB983052:LWB983060 MFX983052:MFX983060 MPT983052:MPT983060 MZP983052:MZP983060 NJL983052:NJL983060 NTH983052:NTH983060 ODD983052:ODD983060 OMZ983052:OMZ983060 OWV983052:OWV983060 PGR983052:PGR983060 PQN983052:PQN983060 QAJ983052:QAJ983060 QKF983052:QKF983060 QUB983052:QUB983060 RDX983052:RDX983060 RNT983052:RNT983060 RXP983052:RXP983060 SHL983052:SHL983060 SRH983052:SRH983060 TBD983052:TBD983060 TKZ983052:TKZ983060 TUV983052:TUV983060 UER983052:UER983060 UON983052:UON983060 UYJ983052:UYJ983060 VIF983052:VIF983060 VSB983052:VSB983060 WBX983052:WBX983060 W31:W39 W12:W20"/>
    <dataValidation allowBlank="1" showErrorMessage="1" prompt="La meta establecida es para cada Delegada" sqref="WVP983062:WVP983070 JD22:JD30 SZ22:SZ30 ACV22:ACV30 AMR22:AMR30 AWN22:AWN30 BGJ22:BGJ30 BQF22:BQF30 CAB22:CAB30 CJX22:CJX30 CTT22:CTT30 DDP22:DDP30 DNL22:DNL30 DXH22:DXH30 EHD22:EHD30 EQZ22:EQZ30 FAV22:FAV30 FKR22:FKR30 FUN22:FUN30 GEJ22:GEJ30 GOF22:GOF30 GYB22:GYB30 HHX22:HHX30 HRT22:HRT30 IBP22:IBP30 ILL22:ILL30 IVH22:IVH30 JFD22:JFD30 JOZ22:JOZ30 JYV22:JYV30 KIR22:KIR30 KSN22:KSN30 LCJ22:LCJ30 LMF22:LMF30 LWB22:LWB30 MFX22:MFX30 MPT22:MPT30 MZP22:MZP30 NJL22:NJL30 NTH22:NTH30 ODD22:ODD30 OMZ22:OMZ30 OWV22:OWV30 PGR22:PGR30 PQN22:PQN30 QAJ22:QAJ30 QKF22:QKF30 QUB22:QUB30 RDX22:RDX30 RNT22:RNT30 RXP22:RXP30 SHL22:SHL30 SRH22:SRH30 TBD22:TBD30 TKZ22:TKZ30 TUV22:TUV30 UER22:UER30 UON22:UON30 UYJ22:UYJ30 VIF22:VIF30 VSB22:VSB30 WBX22:WBX30 WLT22:WLT30 WVP22:WVP30 V65558:V65566 JD65558:JD65566 SZ65558:SZ65566 ACV65558:ACV65566 AMR65558:AMR65566 AWN65558:AWN65566 BGJ65558:BGJ65566 BQF65558:BQF65566 CAB65558:CAB65566 CJX65558:CJX65566 CTT65558:CTT65566 DDP65558:DDP65566 DNL65558:DNL65566 DXH65558:DXH65566 EHD65558:EHD65566 EQZ65558:EQZ65566 FAV65558:FAV65566 FKR65558:FKR65566 FUN65558:FUN65566 GEJ65558:GEJ65566 GOF65558:GOF65566 GYB65558:GYB65566 HHX65558:HHX65566 HRT65558:HRT65566 IBP65558:IBP65566 ILL65558:ILL65566 IVH65558:IVH65566 JFD65558:JFD65566 JOZ65558:JOZ65566 JYV65558:JYV65566 KIR65558:KIR65566 KSN65558:KSN65566 LCJ65558:LCJ65566 LMF65558:LMF65566 LWB65558:LWB65566 MFX65558:MFX65566 MPT65558:MPT65566 MZP65558:MZP65566 NJL65558:NJL65566 NTH65558:NTH65566 ODD65558:ODD65566 OMZ65558:OMZ65566 OWV65558:OWV65566 PGR65558:PGR65566 PQN65558:PQN65566 QAJ65558:QAJ65566 QKF65558:QKF65566 QUB65558:QUB65566 RDX65558:RDX65566 RNT65558:RNT65566 RXP65558:RXP65566 SHL65558:SHL65566 SRH65558:SRH65566 TBD65558:TBD65566 TKZ65558:TKZ65566 TUV65558:TUV65566 UER65558:UER65566 UON65558:UON65566 UYJ65558:UYJ65566 VIF65558:VIF65566 VSB65558:VSB65566 WBX65558:WBX65566 WLT65558:WLT65566 WVP65558:WVP65566 V131094:V131102 JD131094:JD131102 SZ131094:SZ131102 ACV131094:ACV131102 AMR131094:AMR131102 AWN131094:AWN131102 BGJ131094:BGJ131102 BQF131094:BQF131102 CAB131094:CAB131102 CJX131094:CJX131102 CTT131094:CTT131102 DDP131094:DDP131102 DNL131094:DNL131102 DXH131094:DXH131102 EHD131094:EHD131102 EQZ131094:EQZ131102 FAV131094:FAV131102 FKR131094:FKR131102 FUN131094:FUN131102 GEJ131094:GEJ131102 GOF131094:GOF131102 GYB131094:GYB131102 HHX131094:HHX131102 HRT131094:HRT131102 IBP131094:IBP131102 ILL131094:ILL131102 IVH131094:IVH131102 JFD131094:JFD131102 JOZ131094:JOZ131102 JYV131094:JYV131102 KIR131094:KIR131102 KSN131094:KSN131102 LCJ131094:LCJ131102 LMF131094:LMF131102 LWB131094:LWB131102 MFX131094:MFX131102 MPT131094:MPT131102 MZP131094:MZP131102 NJL131094:NJL131102 NTH131094:NTH131102 ODD131094:ODD131102 OMZ131094:OMZ131102 OWV131094:OWV131102 PGR131094:PGR131102 PQN131094:PQN131102 QAJ131094:QAJ131102 QKF131094:QKF131102 QUB131094:QUB131102 RDX131094:RDX131102 RNT131094:RNT131102 RXP131094:RXP131102 SHL131094:SHL131102 SRH131094:SRH131102 TBD131094:TBD131102 TKZ131094:TKZ131102 TUV131094:TUV131102 UER131094:UER131102 UON131094:UON131102 UYJ131094:UYJ131102 VIF131094:VIF131102 VSB131094:VSB131102 WBX131094:WBX131102 WLT131094:WLT131102 WVP131094:WVP131102 V196630:V196638 JD196630:JD196638 SZ196630:SZ196638 ACV196630:ACV196638 AMR196630:AMR196638 AWN196630:AWN196638 BGJ196630:BGJ196638 BQF196630:BQF196638 CAB196630:CAB196638 CJX196630:CJX196638 CTT196630:CTT196638 DDP196630:DDP196638 DNL196630:DNL196638 DXH196630:DXH196638 EHD196630:EHD196638 EQZ196630:EQZ196638 FAV196630:FAV196638 FKR196630:FKR196638 FUN196630:FUN196638 GEJ196630:GEJ196638 GOF196630:GOF196638 GYB196630:GYB196638 HHX196630:HHX196638 HRT196630:HRT196638 IBP196630:IBP196638 ILL196630:ILL196638 IVH196630:IVH196638 JFD196630:JFD196638 JOZ196630:JOZ196638 JYV196630:JYV196638 KIR196630:KIR196638 KSN196630:KSN196638 LCJ196630:LCJ196638 LMF196630:LMF196638 LWB196630:LWB196638 MFX196630:MFX196638 MPT196630:MPT196638 MZP196630:MZP196638 NJL196630:NJL196638 NTH196630:NTH196638 ODD196630:ODD196638 OMZ196630:OMZ196638 OWV196630:OWV196638 PGR196630:PGR196638 PQN196630:PQN196638 QAJ196630:QAJ196638 QKF196630:QKF196638 QUB196630:QUB196638 RDX196630:RDX196638 RNT196630:RNT196638 RXP196630:RXP196638 SHL196630:SHL196638 SRH196630:SRH196638 TBD196630:TBD196638 TKZ196630:TKZ196638 TUV196630:TUV196638 UER196630:UER196638 UON196630:UON196638 UYJ196630:UYJ196638 VIF196630:VIF196638 VSB196630:VSB196638 WBX196630:WBX196638 WLT196630:WLT196638 WVP196630:WVP196638 V262166:V262174 JD262166:JD262174 SZ262166:SZ262174 ACV262166:ACV262174 AMR262166:AMR262174 AWN262166:AWN262174 BGJ262166:BGJ262174 BQF262166:BQF262174 CAB262166:CAB262174 CJX262166:CJX262174 CTT262166:CTT262174 DDP262166:DDP262174 DNL262166:DNL262174 DXH262166:DXH262174 EHD262166:EHD262174 EQZ262166:EQZ262174 FAV262166:FAV262174 FKR262166:FKR262174 FUN262166:FUN262174 GEJ262166:GEJ262174 GOF262166:GOF262174 GYB262166:GYB262174 HHX262166:HHX262174 HRT262166:HRT262174 IBP262166:IBP262174 ILL262166:ILL262174 IVH262166:IVH262174 JFD262166:JFD262174 JOZ262166:JOZ262174 JYV262166:JYV262174 KIR262166:KIR262174 KSN262166:KSN262174 LCJ262166:LCJ262174 LMF262166:LMF262174 LWB262166:LWB262174 MFX262166:MFX262174 MPT262166:MPT262174 MZP262166:MZP262174 NJL262166:NJL262174 NTH262166:NTH262174 ODD262166:ODD262174 OMZ262166:OMZ262174 OWV262166:OWV262174 PGR262166:PGR262174 PQN262166:PQN262174 QAJ262166:QAJ262174 QKF262166:QKF262174 QUB262166:QUB262174 RDX262166:RDX262174 RNT262166:RNT262174 RXP262166:RXP262174 SHL262166:SHL262174 SRH262166:SRH262174 TBD262166:TBD262174 TKZ262166:TKZ262174 TUV262166:TUV262174 UER262166:UER262174 UON262166:UON262174 UYJ262166:UYJ262174 VIF262166:VIF262174 VSB262166:VSB262174 WBX262166:WBX262174 WLT262166:WLT262174 WVP262166:WVP262174 V327702:V327710 JD327702:JD327710 SZ327702:SZ327710 ACV327702:ACV327710 AMR327702:AMR327710 AWN327702:AWN327710 BGJ327702:BGJ327710 BQF327702:BQF327710 CAB327702:CAB327710 CJX327702:CJX327710 CTT327702:CTT327710 DDP327702:DDP327710 DNL327702:DNL327710 DXH327702:DXH327710 EHD327702:EHD327710 EQZ327702:EQZ327710 FAV327702:FAV327710 FKR327702:FKR327710 FUN327702:FUN327710 GEJ327702:GEJ327710 GOF327702:GOF327710 GYB327702:GYB327710 HHX327702:HHX327710 HRT327702:HRT327710 IBP327702:IBP327710 ILL327702:ILL327710 IVH327702:IVH327710 JFD327702:JFD327710 JOZ327702:JOZ327710 JYV327702:JYV327710 KIR327702:KIR327710 KSN327702:KSN327710 LCJ327702:LCJ327710 LMF327702:LMF327710 LWB327702:LWB327710 MFX327702:MFX327710 MPT327702:MPT327710 MZP327702:MZP327710 NJL327702:NJL327710 NTH327702:NTH327710 ODD327702:ODD327710 OMZ327702:OMZ327710 OWV327702:OWV327710 PGR327702:PGR327710 PQN327702:PQN327710 QAJ327702:QAJ327710 QKF327702:QKF327710 QUB327702:QUB327710 RDX327702:RDX327710 RNT327702:RNT327710 RXP327702:RXP327710 SHL327702:SHL327710 SRH327702:SRH327710 TBD327702:TBD327710 TKZ327702:TKZ327710 TUV327702:TUV327710 UER327702:UER327710 UON327702:UON327710 UYJ327702:UYJ327710 VIF327702:VIF327710 VSB327702:VSB327710 WBX327702:WBX327710 WLT327702:WLT327710 WVP327702:WVP327710 V393238:V393246 JD393238:JD393246 SZ393238:SZ393246 ACV393238:ACV393246 AMR393238:AMR393246 AWN393238:AWN393246 BGJ393238:BGJ393246 BQF393238:BQF393246 CAB393238:CAB393246 CJX393238:CJX393246 CTT393238:CTT393246 DDP393238:DDP393246 DNL393238:DNL393246 DXH393238:DXH393246 EHD393238:EHD393246 EQZ393238:EQZ393246 FAV393238:FAV393246 FKR393238:FKR393246 FUN393238:FUN393246 GEJ393238:GEJ393246 GOF393238:GOF393246 GYB393238:GYB393246 HHX393238:HHX393246 HRT393238:HRT393246 IBP393238:IBP393246 ILL393238:ILL393246 IVH393238:IVH393246 JFD393238:JFD393246 JOZ393238:JOZ393246 JYV393238:JYV393246 KIR393238:KIR393246 KSN393238:KSN393246 LCJ393238:LCJ393246 LMF393238:LMF393246 LWB393238:LWB393246 MFX393238:MFX393246 MPT393238:MPT393246 MZP393238:MZP393246 NJL393238:NJL393246 NTH393238:NTH393246 ODD393238:ODD393246 OMZ393238:OMZ393246 OWV393238:OWV393246 PGR393238:PGR393246 PQN393238:PQN393246 QAJ393238:QAJ393246 QKF393238:QKF393246 QUB393238:QUB393246 RDX393238:RDX393246 RNT393238:RNT393246 RXP393238:RXP393246 SHL393238:SHL393246 SRH393238:SRH393246 TBD393238:TBD393246 TKZ393238:TKZ393246 TUV393238:TUV393246 UER393238:UER393246 UON393238:UON393246 UYJ393238:UYJ393246 VIF393238:VIF393246 VSB393238:VSB393246 WBX393238:WBX393246 WLT393238:WLT393246 WVP393238:WVP393246 V458774:V458782 JD458774:JD458782 SZ458774:SZ458782 ACV458774:ACV458782 AMR458774:AMR458782 AWN458774:AWN458782 BGJ458774:BGJ458782 BQF458774:BQF458782 CAB458774:CAB458782 CJX458774:CJX458782 CTT458774:CTT458782 DDP458774:DDP458782 DNL458774:DNL458782 DXH458774:DXH458782 EHD458774:EHD458782 EQZ458774:EQZ458782 FAV458774:FAV458782 FKR458774:FKR458782 FUN458774:FUN458782 GEJ458774:GEJ458782 GOF458774:GOF458782 GYB458774:GYB458782 HHX458774:HHX458782 HRT458774:HRT458782 IBP458774:IBP458782 ILL458774:ILL458782 IVH458774:IVH458782 JFD458774:JFD458782 JOZ458774:JOZ458782 JYV458774:JYV458782 KIR458774:KIR458782 KSN458774:KSN458782 LCJ458774:LCJ458782 LMF458774:LMF458782 LWB458774:LWB458782 MFX458774:MFX458782 MPT458774:MPT458782 MZP458774:MZP458782 NJL458774:NJL458782 NTH458774:NTH458782 ODD458774:ODD458782 OMZ458774:OMZ458782 OWV458774:OWV458782 PGR458774:PGR458782 PQN458774:PQN458782 QAJ458774:QAJ458782 QKF458774:QKF458782 QUB458774:QUB458782 RDX458774:RDX458782 RNT458774:RNT458782 RXP458774:RXP458782 SHL458774:SHL458782 SRH458774:SRH458782 TBD458774:TBD458782 TKZ458774:TKZ458782 TUV458774:TUV458782 UER458774:UER458782 UON458774:UON458782 UYJ458774:UYJ458782 VIF458774:VIF458782 VSB458774:VSB458782 WBX458774:WBX458782 WLT458774:WLT458782 WVP458774:WVP458782 V524310:V524318 JD524310:JD524318 SZ524310:SZ524318 ACV524310:ACV524318 AMR524310:AMR524318 AWN524310:AWN524318 BGJ524310:BGJ524318 BQF524310:BQF524318 CAB524310:CAB524318 CJX524310:CJX524318 CTT524310:CTT524318 DDP524310:DDP524318 DNL524310:DNL524318 DXH524310:DXH524318 EHD524310:EHD524318 EQZ524310:EQZ524318 FAV524310:FAV524318 FKR524310:FKR524318 FUN524310:FUN524318 GEJ524310:GEJ524318 GOF524310:GOF524318 GYB524310:GYB524318 HHX524310:HHX524318 HRT524310:HRT524318 IBP524310:IBP524318 ILL524310:ILL524318 IVH524310:IVH524318 JFD524310:JFD524318 JOZ524310:JOZ524318 JYV524310:JYV524318 KIR524310:KIR524318 KSN524310:KSN524318 LCJ524310:LCJ524318 LMF524310:LMF524318 LWB524310:LWB524318 MFX524310:MFX524318 MPT524310:MPT524318 MZP524310:MZP524318 NJL524310:NJL524318 NTH524310:NTH524318 ODD524310:ODD524318 OMZ524310:OMZ524318 OWV524310:OWV524318 PGR524310:PGR524318 PQN524310:PQN524318 QAJ524310:QAJ524318 QKF524310:QKF524318 QUB524310:QUB524318 RDX524310:RDX524318 RNT524310:RNT524318 RXP524310:RXP524318 SHL524310:SHL524318 SRH524310:SRH524318 TBD524310:TBD524318 TKZ524310:TKZ524318 TUV524310:TUV524318 UER524310:UER524318 UON524310:UON524318 UYJ524310:UYJ524318 VIF524310:VIF524318 VSB524310:VSB524318 WBX524310:WBX524318 WLT524310:WLT524318 WVP524310:WVP524318 V589846:V589854 JD589846:JD589854 SZ589846:SZ589854 ACV589846:ACV589854 AMR589846:AMR589854 AWN589846:AWN589854 BGJ589846:BGJ589854 BQF589846:BQF589854 CAB589846:CAB589854 CJX589846:CJX589854 CTT589846:CTT589854 DDP589846:DDP589854 DNL589846:DNL589854 DXH589846:DXH589854 EHD589846:EHD589854 EQZ589846:EQZ589854 FAV589846:FAV589854 FKR589846:FKR589854 FUN589846:FUN589854 GEJ589846:GEJ589854 GOF589846:GOF589854 GYB589846:GYB589854 HHX589846:HHX589854 HRT589846:HRT589854 IBP589846:IBP589854 ILL589846:ILL589854 IVH589846:IVH589854 JFD589846:JFD589854 JOZ589846:JOZ589854 JYV589846:JYV589854 KIR589846:KIR589854 KSN589846:KSN589854 LCJ589846:LCJ589854 LMF589846:LMF589854 LWB589846:LWB589854 MFX589846:MFX589854 MPT589846:MPT589854 MZP589846:MZP589854 NJL589846:NJL589854 NTH589846:NTH589854 ODD589846:ODD589854 OMZ589846:OMZ589854 OWV589846:OWV589854 PGR589846:PGR589854 PQN589846:PQN589854 QAJ589846:QAJ589854 QKF589846:QKF589854 QUB589846:QUB589854 RDX589846:RDX589854 RNT589846:RNT589854 RXP589846:RXP589854 SHL589846:SHL589854 SRH589846:SRH589854 TBD589846:TBD589854 TKZ589846:TKZ589854 TUV589846:TUV589854 UER589846:UER589854 UON589846:UON589854 UYJ589846:UYJ589854 VIF589846:VIF589854 VSB589846:VSB589854 WBX589846:WBX589854 WLT589846:WLT589854 WVP589846:WVP589854 V655382:V655390 JD655382:JD655390 SZ655382:SZ655390 ACV655382:ACV655390 AMR655382:AMR655390 AWN655382:AWN655390 BGJ655382:BGJ655390 BQF655382:BQF655390 CAB655382:CAB655390 CJX655382:CJX655390 CTT655382:CTT655390 DDP655382:DDP655390 DNL655382:DNL655390 DXH655382:DXH655390 EHD655382:EHD655390 EQZ655382:EQZ655390 FAV655382:FAV655390 FKR655382:FKR655390 FUN655382:FUN655390 GEJ655382:GEJ655390 GOF655382:GOF655390 GYB655382:GYB655390 HHX655382:HHX655390 HRT655382:HRT655390 IBP655382:IBP655390 ILL655382:ILL655390 IVH655382:IVH655390 JFD655382:JFD655390 JOZ655382:JOZ655390 JYV655382:JYV655390 KIR655382:KIR655390 KSN655382:KSN655390 LCJ655382:LCJ655390 LMF655382:LMF655390 LWB655382:LWB655390 MFX655382:MFX655390 MPT655382:MPT655390 MZP655382:MZP655390 NJL655382:NJL655390 NTH655382:NTH655390 ODD655382:ODD655390 OMZ655382:OMZ655390 OWV655382:OWV655390 PGR655382:PGR655390 PQN655382:PQN655390 QAJ655382:QAJ655390 QKF655382:QKF655390 QUB655382:QUB655390 RDX655382:RDX655390 RNT655382:RNT655390 RXP655382:RXP655390 SHL655382:SHL655390 SRH655382:SRH655390 TBD655382:TBD655390 TKZ655382:TKZ655390 TUV655382:TUV655390 UER655382:UER655390 UON655382:UON655390 UYJ655382:UYJ655390 VIF655382:VIF655390 VSB655382:VSB655390 WBX655382:WBX655390 WLT655382:WLT655390 WVP655382:WVP655390 V720918:V720926 JD720918:JD720926 SZ720918:SZ720926 ACV720918:ACV720926 AMR720918:AMR720926 AWN720918:AWN720926 BGJ720918:BGJ720926 BQF720918:BQF720926 CAB720918:CAB720926 CJX720918:CJX720926 CTT720918:CTT720926 DDP720918:DDP720926 DNL720918:DNL720926 DXH720918:DXH720926 EHD720918:EHD720926 EQZ720918:EQZ720926 FAV720918:FAV720926 FKR720918:FKR720926 FUN720918:FUN720926 GEJ720918:GEJ720926 GOF720918:GOF720926 GYB720918:GYB720926 HHX720918:HHX720926 HRT720918:HRT720926 IBP720918:IBP720926 ILL720918:ILL720926 IVH720918:IVH720926 JFD720918:JFD720926 JOZ720918:JOZ720926 JYV720918:JYV720926 KIR720918:KIR720926 KSN720918:KSN720926 LCJ720918:LCJ720926 LMF720918:LMF720926 LWB720918:LWB720926 MFX720918:MFX720926 MPT720918:MPT720926 MZP720918:MZP720926 NJL720918:NJL720926 NTH720918:NTH720926 ODD720918:ODD720926 OMZ720918:OMZ720926 OWV720918:OWV720926 PGR720918:PGR720926 PQN720918:PQN720926 QAJ720918:QAJ720926 QKF720918:QKF720926 QUB720918:QUB720926 RDX720918:RDX720926 RNT720918:RNT720926 RXP720918:RXP720926 SHL720918:SHL720926 SRH720918:SRH720926 TBD720918:TBD720926 TKZ720918:TKZ720926 TUV720918:TUV720926 UER720918:UER720926 UON720918:UON720926 UYJ720918:UYJ720926 VIF720918:VIF720926 VSB720918:VSB720926 WBX720918:WBX720926 WLT720918:WLT720926 WVP720918:WVP720926 V786454:V786462 JD786454:JD786462 SZ786454:SZ786462 ACV786454:ACV786462 AMR786454:AMR786462 AWN786454:AWN786462 BGJ786454:BGJ786462 BQF786454:BQF786462 CAB786454:CAB786462 CJX786454:CJX786462 CTT786454:CTT786462 DDP786454:DDP786462 DNL786454:DNL786462 DXH786454:DXH786462 EHD786454:EHD786462 EQZ786454:EQZ786462 FAV786454:FAV786462 FKR786454:FKR786462 FUN786454:FUN786462 GEJ786454:GEJ786462 GOF786454:GOF786462 GYB786454:GYB786462 HHX786454:HHX786462 HRT786454:HRT786462 IBP786454:IBP786462 ILL786454:ILL786462 IVH786454:IVH786462 JFD786454:JFD786462 JOZ786454:JOZ786462 JYV786454:JYV786462 KIR786454:KIR786462 KSN786454:KSN786462 LCJ786454:LCJ786462 LMF786454:LMF786462 LWB786454:LWB786462 MFX786454:MFX786462 MPT786454:MPT786462 MZP786454:MZP786462 NJL786454:NJL786462 NTH786454:NTH786462 ODD786454:ODD786462 OMZ786454:OMZ786462 OWV786454:OWV786462 PGR786454:PGR786462 PQN786454:PQN786462 QAJ786454:QAJ786462 QKF786454:QKF786462 QUB786454:QUB786462 RDX786454:RDX786462 RNT786454:RNT786462 RXP786454:RXP786462 SHL786454:SHL786462 SRH786454:SRH786462 TBD786454:TBD786462 TKZ786454:TKZ786462 TUV786454:TUV786462 UER786454:UER786462 UON786454:UON786462 UYJ786454:UYJ786462 VIF786454:VIF786462 VSB786454:VSB786462 WBX786454:WBX786462 WLT786454:WLT786462 WVP786454:WVP786462 V851990:V851998 JD851990:JD851998 SZ851990:SZ851998 ACV851990:ACV851998 AMR851990:AMR851998 AWN851990:AWN851998 BGJ851990:BGJ851998 BQF851990:BQF851998 CAB851990:CAB851998 CJX851990:CJX851998 CTT851990:CTT851998 DDP851990:DDP851998 DNL851990:DNL851998 DXH851990:DXH851998 EHD851990:EHD851998 EQZ851990:EQZ851998 FAV851990:FAV851998 FKR851990:FKR851998 FUN851990:FUN851998 GEJ851990:GEJ851998 GOF851990:GOF851998 GYB851990:GYB851998 HHX851990:HHX851998 HRT851990:HRT851998 IBP851990:IBP851998 ILL851990:ILL851998 IVH851990:IVH851998 JFD851990:JFD851998 JOZ851990:JOZ851998 JYV851990:JYV851998 KIR851990:KIR851998 KSN851990:KSN851998 LCJ851990:LCJ851998 LMF851990:LMF851998 LWB851990:LWB851998 MFX851990:MFX851998 MPT851990:MPT851998 MZP851990:MZP851998 NJL851990:NJL851998 NTH851990:NTH851998 ODD851990:ODD851998 OMZ851990:OMZ851998 OWV851990:OWV851998 PGR851990:PGR851998 PQN851990:PQN851998 QAJ851990:QAJ851998 QKF851990:QKF851998 QUB851990:QUB851998 RDX851990:RDX851998 RNT851990:RNT851998 RXP851990:RXP851998 SHL851990:SHL851998 SRH851990:SRH851998 TBD851990:TBD851998 TKZ851990:TKZ851998 TUV851990:TUV851998 UER851990:UER851998 UON851990:UON851998 UYJ851990:UYJ851998 VIF851990:VIF851998 VSB851990:VSB851998 WBX851990:WBX851998 WLT851990:WLT851998 WVP851990:WVP851998 V917526:V917534 JD917526:JD917534 SZ917526:SZ917534 ACV917526:ACV917534 AMR917526:AMR917534 AWN917526:AWN917534 BGJ917526:BGJ917534 BQF917526:BQF917534 CAB917526:CAB917534 CJX917526:CJX917534 CTT917526:CTT917534 DDP917526:DDP917534 DNL917526:DNL917534 DXH917526:DXH917534 EHD917526:EHD917534 EQZ917526:EQZ917534 FAV917526:FAV917534 FKR917526:FKR917534 FUN917526:FUN917534 GEJ917526:GEJ917534 GOF917526:GOF917534 GYB917526:GYB917534 HHX917526:HHX917534 HRT917526:HRT917534 IBP917526:IBP917534 ILL917526:ILL917534 IVH917526:IVH917534 JFD917526:JFD917534 JOZ917526:JOZ917534 JYV917526:JYV917534 KIR917526:KIR917534 KSN917526:KSN917534 LCJ917526:LCJ917534 LMF917526:LMF917534 LWB917526:LWB917534 MFX917526:MFX917534 MPT917526:MPT917534 MZP917526:MZP917534 NJL917526:NJL917534 NTH917526:NTH917534 ODD917526:ODD917534 OMZ917526:OMZ917534 OWV917526:OWV917534 PGR917526:PGR917534 PQN917526:PQN917534 QAJ917526:QAJ917534 QKF917526:QKF917534 QUB917526:QUB917534 RDX917526:RDX917534 RNT917526:RNT917534 RXP917526:RXP917534 SHL917526:SHL917534 SRH917526:SRH917534 TBD917526:TBD917534 TKZ917526:TKZ917534 TUV917526:TUV917534 UER917526:UER917534 UON917526:UON917534 UYJ917526:UYJ917534 VIF917526:VIF917534 VSB917526:VSB917534 WBX917526:WBX917534 WLT917526:WLT917534 WVP917526:WVP917534 V983062:V983070 JD983062:JD983070 SZ983062:SZ983070 ACV983062:ACV983070 AMR983062:AMR983070 AWN983062:AWN983070 BGJ983062:BGJ983070 BQF983062:BQF983070 CAB983062:CAB983070 CJX983062:CJX983070 CTT983062:CTT983070 DDP983062:DDP983070 DNL983062:DNL983070 DXH983062:DXH983070 EHD983062:EHD983070 EQZ983062:EQZ983070 FAV983062:FAV983070 FKR983062:FKR983070 FUN983062:FUN983070 GEJ983062:GEJ983070 GOF983062:GOF983070 GYB983062:GYB983070 HHX983062:HHX983070 HRT983062:HRT983070 IBP983062:IBP983070 ILL983062:ILL983070 IVH983062:IVH983070 JFD983062:JFD983070 JOZ983062:JOZ983070 JYV983062:JYV983070 KIR983062:KIR983070 KSN983062:KSN983070 LCJ983062:LCJ983070 LMF983062:LMF983070 LWB983062:LWB983070 MFX983062:MFX983070 MPT983062:MPT983070 MZP983062:MZP983070 NJL983062:NJL983070 NTH983062:NTH983070 ODD983062:ODD983070 OMZ983062:OMZ983070 OWV983062:OWV983070 PGR983062:PGR983070 PQN983062:PQN983070 QAJ983062:QAJ983070 QKF983062:QKF983070 QUB983062:QUB983070 RDX983062:RDX983070 RNT983062:RNT983070 RXP983062:RXP983070 SHL983062:SHL983070 SRH983062:SRH983070 TBD983062:TBD983070 TKZ983062:TKZ983070 TUV983062:TUV983070 UER983062:UER983070 UON983062:UON983070 UYJ983062:UYJ983070 VIF983062:VIF983070 VSB983062:VSB983070 WBX983062:WBX983070 WLT983062:WLT983070 W22:W30"/>
    <dataValidation allowBlank="1" showErrorMessage="1" prompt="Alineado con PGS Regionales" sqref="WVP983117:WVP983119 JD77:JD79 SZ77:SZ79 ACV77:ACV79 AMR77:AMR79 AWN77:AWN79 BGJ77:BGJ79 BQF77:BQF79 CAB77:CAB79 CJX77:CJX79 CTT77:CTT79 DDP77:DDP79 DNL77:DNL79 DXH77:DXH79 EHD77:EHD79 EQZ77:EQZ79 FAV77:FAV79 FKR77:FKR79 FUN77:FUN79 GEJ77:GEJ79 GOF77:GOF79 GYB77:GYB79 HHX77:HHX79 HRT77:HRT79 IBP77:IBP79 ILL77:ILL79 IVH77:IVH79 JFD77:JFD79 JOZ77:JOZ79 JYV77:JYV79 KIR77:KIR79 KSN77:KSN79 LCJ77:LCJ79 LMF77:LMF79 LWB77:LWB79 MFX77:MFX79 MPT77:MPT79 MZP77:MZP79 NJL77:NJL79 NTH77:NTH79 ODD77:ODD79 OMZ77:OMZ79 OWV77:OWV79 PGR77:PGR79 PQN77:PQN79 QAJ77:QAJ79 QKF77:QKF79 QUB77:QUB79 RDX77:RDX79 RNT77:RNT79 RXP77:RXP79 SHL77:SHL79 SRH77:SRH79 TBD77:TBD79 TKZ77:TKZ79 TUV77:TUV79 UER77:UER79 UON77:UON79 UYJ77:UYJ79 VIF77:VIF79 VSB77:VSB79 WBX77:WBX79 WLT77:WLT79 WVP77:WVP79 V65613:V65615 JD65613:JD65615 SZ65613:SZ65615 ACV65613:ACV65615 AMR65613:AMR65615 AWN65613:AWN65615 BGJ65613:BGJ65615 BQF65613:BQF65615 CAB65613:CAB65615 CJX65613:CJX65615 CTT65613:CTT65615 DDP65613:DDP65615 DNL65613:DNL65615 DXH65613:DXH65615 EHD65613:EHD65615 EQZ65613:EQZ65615 FAV65613:FAV65615 FKR65613:FKR65615 FUN65613:FUN65615 GEJ65613:GEJ65615 GOF65613:GOF65615 GYB65613:GYB65615 HHX65613:HHX65615 HRT65613:HRT65615 IBP65613:IBP65615 ILL65613:ILL65615 IVH65613:IVH65615 JFD65613:JFD65615 JOZ65613:JOZ65615 JYV65613:JYV65615 KIR65613:KIR65615 KSN65613:KSN65615 LCJ65613:LCJ65615 LMF65613:LMF65615 LWB65613:LWB65615 MFX65613:MFX65615 MPT65613:MPT65615 MZP65613:MZP65615 NJL65613:NJL65615 NTH65613:NTH65615 ODD65613:ODD65615 OMZ65613:OMZ65615 OWV65613:OWV65615 PGR65613:PGR65615 PQN65613:PQN65615 QAJ65613:QAJ65615 QKF65613:QKF65615 QUB65613:QUB65615 RDX65613:RDX65615 RNT65613:RNT65615 RXP65613:RXP65615 SHL65613:SHL65615 SRH65613:SRH65615 TBD65613:TBD65615 TKZ65613:TKZ65615 TUV65613:TUV65615 UER65613:UER65615 UON65613:UON65615 UYJ65613:UYJ65615 VIF65613:VIF65615 VSB65613:VSB65615 WBX65613:WBX65615 WLT65613:WLT65615 WVP65613:WVP65615 V131149:V131151 JD131149:JD131151 SZ131149:SZ131151 ACV131149:ACV131151 AMR131149:AMR131151 AWN131149:AWN131151 BGJ131149:BGJ131151 BQF131149:BQF131151 CAB131149:CAB131151 CJX131149:CJX131151 CTT131149:CTT131151 DDP131149:DDP131151 DNL131149:DNL131151 DXH131149:DXH131151 EHD131149:EHD131151 EQZ131149:EQZ131151 FAV131149:FAV131151 FKR131149:FKR131151 FUN131149:FUN131151 GEJ131149:GEJ131151 GOF131149:GOF131151 GYB131149:GYB131151 HHX131149:HHX131151 HRT131149:HRT131151 IBP131149:IBP131151 ILL131149:ILL131151 IVH131149:IVH131151 JFD131149:JFD131151 JOZ131149:JOZ131151 JYV131149:JYV131151 KIR131149:KIR131151 KSN131149:KSN131151 LCJ131149:LCJ131151 LMF131149:LMF131151 LWB131149:LWB131151 MFX131149:MFX131151 MPT131149:MPT131151 MZP131149:MZP131151 NJL131149:NJL131151 NTH131149:NTH131151 ODD131149:ODD131151 OMZ131149:OMZ131151 OWV131149:OWV131151 PGR131149:PGR131151 PQN131149:PQN131151 QAJ131149:QAJ131151 QKF131149:QKF131151 QUB131149:QUB131151 RDX131149:RDX131151 RNT131149:RNT131151 RXP131149:RXP131151 SHL131149:SHL131151 SRH131149:SRH131151 TBD131149:TBD131151 TKZ131149:TKZ131151 TUV131149:TUV131151 UER131149:UER131151 UON131149:UON131151 UYJ131149:UYJ131151 VIF131149:VIF131151 VSB131149:VSB131151 WBX131149:WBX131151 WLT131149:WLT131151 WVP131149:WVP131151 V196685:V196687 JD196685:JD196687 SZ196685:SZ196687 ACV196685:ACV196687 AMR196685:AMR196687 AWN196685:AWN196687 BGJ196685:BGJ196687 BQF196685:BQF196687 CAB196685:CAB196687 CJX196685:CJX196687 CTT196685:CTT196687 DDP196685:DDP196687 DNL196685:DNL196687 DXH196685:DXH196687 EHD196685:EHD196687 EQZ196685:EQZ196687 FAV196685:FAV196687 FKR196685:FKR196687 FUN196685:FUN196687 GEJ196685:GEJ196687 GOF196685:GOF196687 GYB196685:GYB196687 HHX196685:HHX196687 HRT196685:HRT196687 IBP196685:IBP196687 ILL196685:ILL196687 IVH196685:IVH196687 JFD196685:JFD196687 JOZ196685:JOZ196687 JYV196685:JYV196687 KIR196685:KIR196687 KSN196685:KSN196687 LCJ196685:LCJ196687 LMF196685:LMF196687 LWB196685:LWB196687 MFX196685:MFX196687 MPT196685:MPT196687 MZP196685:MZP196687 NJL196685:NJL196687 NTH196685:NTH196687 ODD196685:ODD196687 OMZ196685:OMZ196687 OWV196685:OWV196687 PGR196685:PGR196687 PQN196685:PQN196687 QAJ196685:QAJ196687 QKF196685:QKF196687 QUB196685:QUB196687 RDX196685:RDX196687 RNT196685:RNT196687 RXP196685:RXP196687 SHL196685:SHL196687 SRH196685:SRH196687 TBD196685:TBD196687 TKZ196685:TKZ196687 TUV196685:TUV196687 UER196685:UER196687 UON196685:UON196687 UYJ196685:UYJ196687 VIF196685:VIF196687 VSB196685:VSB196687 WBX196685:WBX196687 WLT196685:WLT196687 WVP196685:WVP196687 V262221:V262223 JD262221:JD262223 SZ262221:SZ262223 ACV262221:ACV262223 AMR262221:AMR262223 AWN262221:AWN262223 BGJ262221:BGJ262223 BQF262221:BQF262223 CAB262221:CAB262223 CJX262221:CJX262223 CTT262221:CTT262223 DDP262221:DDP262223 DNL262221:DNL262223 DXH262221:DXH262223 EHD262221:EHD262223 EQZ262221:EQZ262223 FAV262221:FAV262223 FKR262221:FKR262223 FUN262221:FUN262223 GEJ262221:GEJ262223 GOF262221:GOF262223 GYB262221:GYB262223 HHX262221:HHX262223 HRT262221:HRT262223 IBP262221:IBP262223 ILL262221:ILL262223 IVH262221:IVH262223 JFD262221:JFD262223 JOZ262221:JOZ262223 JYV262221:JYV262223 KIR262221:KIR262223 KSN262221:KSN262223 LCJ262221:LCJ262223 LMF262221:LMF262223 LWB262221:LWB262223 MFX262221:MFX262223 MPT262221:MPT262223 MZP262221:MZP262223 NJL262221:NJL262223 NTH262221:NTH262223 ODD262221:ODD262223 OMZ262221:OMZ262223 OWV262221:OWV262223 PGR262221:PGR262223 PQN262221:PQN262223 QAJ262221:QAJ262223 QKF262221:QKF262223 QUB262221:QUB262223 RDX262221:RDX262223 RNT262221:RNT262223 RXP262221:RXP262223 SHL262221:SHL262223 SRH262221:SRH262223 TBD262221:TBD262223 TKZ262221:TKZ262223 TUV262221:TUV262223 UER262221:UER262223 UON262221:UON262223 UYJ262221:UYJ262223 VIF262221:VIF262223 VSB262221:VSB262223 WBX262221:WBX262223 WLT262221:WLT262223 WVP262221:WVP262223 V327757:V327759 JD327757:JD327759 SZ327757:SZ327759 ACV327757:ACV327759 AMR327757:AMR327759 AWN327757:AWN327759 BGJ327757:BGJ327759 BQF327757:BQF327759 CAB327757:CAB327759 CJX327757:CJX327759 CTT327757:CTT327759 DDP327757:DDP327759 DNL327757:DNL327759 DXH327757:DXH327759 EHD327757:EHD327759 EQZ327757:EQZ327759 FAV327757:FAV327759 FKR327757:FKR327759 FUN327757:FUN327759 GEJ327757:GEJ327759 GOF327757:GOF327759 GYB327757:GYB327759 HHX327757:HHX327759 HRT327757:HRT327759 IBP327757:IBP327759 ILL327757:ILL327759 IVH327757:IVH327759 JFD327757:JFD327759 JOZ327757:JOZ327759 JYV327757:JYV327759 KIR327757:KIR327759 KSN327757:KSN327759 LCJ327757:LCJ327759 LMF327757:LMF327759 LWB327757:LWB327759 MFX327757:MFX327759 MPT327757:MPT327759 MZP327757:MZP327759 NJL327757:NJL327759 NTH327757:NTH327759 ODD327757:ODD327759 OMZ327757:OMZ327759 OWV327757:OWV327759 PGR327757:PGR327759 PQN327757:PQN327759 QAJ327757:QAJ327759 QKF327757:QKF327759 QUB327757:QUB327759 RDX327757:RDX327759 RNT327757:RNT327759 RXP327757:RXP327759 SHL327757:SHL327759 SRH327757:SRH327759 TBD327757:TBD327759 TKZ327757:TKZ327759 TUV327757:TUV327759 UER327757:UER327759 UON327757:UON327759 UYJ327757:UYJ327759 VIF327757:VIF327759 VSB327757:VSB327759 WBX327757:WBX327759 WLT327757:WLT327759 WVP327757:WVP327759 V393293:V393295 JD393293:JD393295 SZ393293:SZ393295 ACV393293:ACV393295 AMR393293:AMR393295 AWN393293:AWN393295 BGJ393293:BGJ393295 BQF393293:BQF393295 CAB393293:CAB393295 CJX393293:CJX393295 CTT393293:CTT393295 DDP393293:DDP393295 DNL393293:DNL393295 DXH393293:DXH393295 EHD393293:EHD393295 EQZ393293:EQZ393295 FAV393293:FAV393295 FKR393293:FKR393295 FUN393293:FUN393295 GEJ393293:GEJ393295 GOF393293:GOF393295 GYB393293:GYB393295 HHX393293:HHX393295 HRT393293:HRT393295 IBP393293:IBP393295 ILL393293:ILL393295 IVH393293:IVH393295 JFD393293:JFD393295 JOZ393293:JOZ393295 JYV393293:JYV393295 KIR393293:KIR393295 KSN393293:KSN393295 LCJ393293:LCJ393295 LMF393293:LMF393295 LWB393293:LWB393295 MFX393293:MFX393295 MPT393293:MPT393295 MZP393293:MZP393295 NJL393293:NJL393295 NTH393293:NTH393295 ODD393293:ODD393295 OMZ393293:OMZ393295 OWV393293:OWV393295 PGR393293:PGR393295 PQN393293:PQN393295 QAJ393293:QAJ393295 QKF393293:QKF393295 QUB393293:QUB393295 RDX393293:RDX393295 RNT393293:RNT393295 RXP393293:RXP393295 SHL393293:SHL393295 SRH393293:SRH393295 TBD393293:TBD393295 TKZ393293:TKZ393295 TUV393293:TUV393295 UER393293:UER393295 UON393293:UON393295 UYJ393293:UYJ393295 VIF393293:VIF393295 VSB393293:VSB393295 WBX393293:WBX393295 WLT393293:WLT393295 WVP393293:WVP393295 V458829:V458831 JD458829:JD458831 SZ458829:SZ458831 ACV458829:ACV458831 AMR458829:AMR458831 AWN458829:AWN458831 BGJ458829:BGJ458831 BQF458829:BQF458831 CAB458829:CAB458831 CJX458829:CJX458831 CTT458829:CTT458831 DDP458829:DDP458831 DNL458829:DNL458831 DXH458829:DXH458831 EHD458829:EHD458831 EQZ458829:EQZ458831 FAV458829:FAV458831 FKR458829:FKR458831 FUN458829:FUN458831 GEJ458829:GEJ458831 GOF458829:GOF458831 GYB458829:GYB458831 HHX458829:HHX458831 HRT458829:HRT458831 IBP458829:IBP458831 ILL458829:ILL458831 IVH458829:IVH458831 JFD458829:JFD458831 JOZ458829:JOZ458831 JYV458829:JYV458831 KIR458829:KIR458831 KSN458829:KSN458831 LCJ458829:LCJ458831 LMF458829:LMF458831 LWB458829:LWB458831 MFX458829:MFX458831 MPT458829:MPT458831 MZP458829:MZP458831 NJL458829:NJL458831 NTH458829:NTH458831 ODD458829:ODD458831 OMZ458829:OMZ458831 OWV458829:OWV458831 PGR458829:PGR458831 PQN458829:PQN458831 QAJ458829:QAJ458831 QKF458829:QKF458831 QUB458829:QUB458831 RDX458829:RDX458831 RNT458829:RNT458831 RXP458829:RXP458831 SHL458829:SHL458831 SRH458829:SRH458831 TBD458829:TBD458831 TKZ458829:TKZ458831 TUV458829:TUV458831 UER458829:UER458831 UON458829:UON458831 UYJ458829:UYJ458831 VIF458829:VIF458831 VSB458829:VSB458831 WBX458829:WBX458831 WLT458829:WLT458831 WVP458829:WVP458831 V524365:V524367 JD524365:JD524367 SZ524365:SZ524367 ACV524365:ACV524367 AMR524365:AMR524367 AWN524365:AWN524367 BGJ524365:BGJ524367 BQF524365:BQF524367 CAB524365:CAB524367 CJX524365:CJX524367 CTT524365:CTT524367 DDP524365:DDP524367 DNL524365:DNL524367 DXH524365:DXH524367 EHD524365:EHD524367 EQZ524365:EQZ524367 FAV524365:FAV524367 FKR524365:FKR524367 FUN524365:FUN524367 GEJ524365:GEJ524367 GOF524365:GOF524367 GYB524365:GYB524367 HHX524365:HHX524367 HRT524365:HRT524367 IBP524365:IBP524367 ILL524365:ILL524367 IVH524365:IVH524367 JFD524365:JFD524367 JOZ524365:JOZ524367 JYV524365:JYV524367 KIR524365:KIR524367 KSN524365:KSN524367 LCJ524365:LCJ524367 LMF524365:LMF524367 LWB524365:LWB524367 MFX524365:MFX524367 MPT524365:MPT524367 MZP524365:MZP524367 NJL524365:NJL524367 NTH524365:NTH524367 ODD524365:ODD524367 OMZ524365:OMZ524367 OWV524365:OWV524367 PGR524365:PGR524367 PQN524365:PQN524367 QAJ524365:QAJ524367 QKF524365:QKF524367 QUB524365:QUB524367 RDX524365:RDX524367 RNT524365:RNT524367 RXP524365:RXP524367 SHL524365:SHL524367 SRH524365:SRH524367 TBD524365:TBD524367 TKZ524365:TKZ524367 TUV524365:TUV524367 UER524365:UER524367 UON524365:UON524367 UYJ524365:UYJ524367 VIF524365:VIF524367 VSB524365:VSB524367 WBX524365:WBX524367 WLT524365:WLT524367 WVP524365:WVP524367 V589901:V589903 JD589901:JD589903 SZ589901:SZ589903 ACV589901:ACV589903 AMR589901:AMR589903 AWN589901:AWN589903 BGJ589901:BGJ589903 BQF589901:BQF589903 CAB589901:CAB589903 CJX589901:CJX589903 CTT589901:CTT589903 DDP589901:DDP589903 DNL589901:DNL589903 DXH589901:DXH589903 EHD589901:EHD589903 EQZ589901:EQZ589903 FAV589901:FAV589903 FKR589901:FKR589903 FUN589901:FUN589903 GEJ589901:GEJ589903 GOF589901:GOF589903 GYB589901:GYB589903 HHX589901:HHX589903 HRT589901:HRT589903 IBP589901:IBP589903 ILL589901:ILL589903 IVH589901:IVH589903 JFD589901:JFD589903 JOZ589901:JOZ589903 JYV589901:JYV589903 KIR589901:KIR589903 KSN589901:KSN589903 LCJ589901:LCJ589903 LMF589901:LMF589903 LWB589901:LWB589903 MFX589901:MFX589903 MPT589901:MPT589903 MZP589901:MZP589903 NJL589901:NJL589903 NTH589901:NTH589903 ODD589901:ODD589903 OMZ589901:OMZ589903 OWV589901:OWV589903 PGR589901:PGR589903 PQN589901:PQN589903 QAJ589901:QAJ589903 QKF589901:QKF589903 QUB589901:QUB589903 RDX589901:RDX589903 RNT589901:RNT589903 RXP589901:RXP589903 SHL589901:SHL589903 SRH589901:SRH589903 TBD589901:TBD589903 TKZ589901:TKZ589903 TUV589901:TUV589903 UER589901:UER589903 UON589901:UON589903 UYJ589901:UYJ589903 VIF589901:VIF589903 VSB589901:VSB589903 WBX589901:WBX589903 WLT589901:WLT589903 WVP589901:WVP589903 V655437:V655439 JD655437:JD655439 SZ655437:SZ655439 ACV655437:ACV655439 AMR655437:AMR655439 AWN655437:AWN655439 BGJ655437:BGJ655439 BQF655437:BQF655439 CAB655437:CAB655439 CJX655437:CJX655439 CTT655437:CTT655439 DDP655437:DDP655439 DNL655437:DNL655439 DXH655437:DXH655439 EHD655437:EHD655439 EQZ655437:EQZ655439 FAV655437:FAV655439 FKR655437:FKR655439 FUN655437:FUN655439 GEJ655437:GEJ655439 GOF655437:GOF655439 GYB655437:GYB655439 HHX655437:HHX655439 HRT655437:HRT655439 IBP655437:IBP655439 ILL655437:ILL655439 IVH655437:IVH655439 JFD655437:JFD655439 JOZ655437:JOZ655439 JYV655437:JYV655439 KIR655437:KIR655439 KSN655437:KSN655439 LCJ655437:LCJ655439 LMF655437:LMF655439 LWB655437:LWB655439 MFX655437:MFX655439 MPT655437:MPT655439 MZP655437:MZP655439 NJL655437:NJL655439 NTH655437:NTH655439 ODD655437:ODD655439 OMZ655437:OMZ655439 OWV655437:OWV655439 PGR655437:PGR655439 PQN655437:PQN655439 QAJ655437:QAJ655439 QKF655437:QKF655439 QUB655437:QUB655439 RDX655437:RDX655439 RNT655437:RNT655439 RXP655437:RXP655439 SHL655437:SHL655439 SRH655437:SRH655439 TBD655437:TBD655439 TKZ655437:TKZ655439 TUV655437:TUV655439 UER655437:UER655439 UON655437:UON655439 UYJ655437:UYJ655439 VIF655437:VIF655439 VSB655437:VSB655439 WBX655437:WBX655439 WLT655437:WLT655439 WVP655437:WVP655439 V720973:V720975 JD720973:JD720975 SZ720973:SZ720975 ACV720973:ACV720975 AMR720973:AMR720975 AWN720973:AWN720975 BGJ720973:BGJ720975 BQF720973:BQF720975 CAB720973:CAB720975 CJX720973:CJX720975 CTT720973:CTT720975 DDP720973:DDP720975 DNL720973:DNL720975 DXH720973:DXH720975 EHD720973:EHD720975 EQZ720973:EQZ720975 FAV720973:FAV720975 FKR720973:FKR720975 FUN720973:FUN720975 GEJ720973:GEJ720975 GOF720973:GOF720975 GYB720973:GYB720975 HHX720973:HHX720975 HRT720973:HRT720975 IBP720973:IBP720975 ILL720973:ILL720975 IVH720973:IVH720975 JFD720973:JFD720975 JOZ720973:JOZ720975 JYV720973:JYV720975 KIR720973:KIR720975 KSN720973:KSN720975 LCJ720973:LCJ720975 LMF720973:LMF720975 LWB720973:LWB720975 MFX720973:MFX720975 MPT720973:MPT720975 MZP720973:MZP720975 NJL720973:NJL720975 NTH720973:NTH720975 ODD720973:ODD720975 OMZ720973:OMZ720975 OWV720973:OWV720975 PGR720973:PGR720975 PQN720973:PQN720975 QAJ720973:QAJ720975 QKF720973:QKF720975 QUB720973:QUB720975 RDX720973:RDX720975 RNT720973:RNT720975 RXP720973:RXP720975 SHL720973:SHL720975 SRH720973:SRH720975 TBD720973:TBD720975 TKZ720973:TKZ720975 TUV720973:TUV720975 UER720973:UER720975 UON720973:UON720975 UYJ720973:UYJ720975 VIF720973:VIF720975 VSB720973:VSB720975 WBX720973:WBX720975 WLT720973:WLT720975 WVP720973:WVP720975 V786509:V786511 JD786509:JD786511 SZ786509:SZ786511 ACV786509:ACV786511 AMR786509:AMR786511 AWN786509:AWN786511 BGJ786509:BGJ786511 BQF786509:BQF786511 CAB786509:CAB786511 CJX786509:CJX786511 CTT786509:CTT786511 DDP786509:DDP786511 DNL786509:DNL786511 DXH786509:DXH786511 EHD786509:EHD786511 EQZ786509:EQZ786511 FAV786509:FAV786511 FKR786509:FKR786511 FUN786509:FUN786511 GEJ786509:GEJ786511 GOF786509:GOF786511 GYB786509:GYB786511 HHX786509:HHX786511 HRT786509:HRT786511 IBP786509:IBP786511 ILL786509:ILL786511 IVH786509:IVH786511 JFD786509:JFD786511 JOZ786509:JOZ786511 JYV786509:JYV786511 KIR786509:KIR786511 KSN786509:KSN786511 LCJ786509:LCJ786511 LMF786509:LMF786511 LWB786509:LWB786511 MFX786509:MFX786511 MPT786509:MPT786511 MZP786509:MZP786511 NJL786509:NJL786511 NTH786509:NTH786511 ODD786509:ODD786511 OMZ786509:OMZ786511 OWV786509:OWV786511 PGR786509:PGR786511 PQN786509:PQN786511 QAJ786509:QAJ786511 QKF786509:QKF786511 QUB786509:QUB786511 RDX786509:RDX786511 RNT786509:RNT786511 RXP786509:RXP786511 SHL786509:SHL786511 SRH786509:SRH786511 TBD786509:TBD786511 TKZ786509:TKZ786511 TUV786509:TUV786511 UER786509:UER786511 UON786509:UON786511 UYJ786509:UYJ786511 VIF786509:VIF786511 VSB786509:VSB786511 WBX786509:WBX786511 WLT786509:WLT786511 WVP786509:WVP786511 V852045:V852047 JD852045:JD852047 SZ852045:SZ852047 ACV852045:ACV852047 AMR852045:AMR852047 AWN852045:AWN852047 BGJ852045:BGJ852047 BQF852045:BQF852047 CAB852045:CAB852047 CJX852045:CJX852047 CTT852045:CTT852047 DDP852045:DDP852047 DNL852045:DNL852047 DXH852045:DXH852047 EHD852045:EHD852047 EQZ852045:EQZ852047 FAV852045:FAV852047 FKR852045:FKR852047 FUN852045:FUN852047 GEJ852045:GEJ852047 GOF852045:GOF852047 GYB852045:GYB852047 HHX852045:HHX852047 HRT852045:HRT852047 IBP852045:IBP852047 ILL852045:ILL852047 IVH852045:IVH852047 JFD852045:JFD852047 JOZ852045:JOZ852047 JYV852045:JYV852047 KIR852045:KIR852047 KSN852045:KSN852047 LCJ852045:LCJ852047 LMF852045:LMF852047 LWB852045:LWB852047 MFX852045:MFX852047 MPT852045:MPT852047 MZP852045:MZP852047 NJL852045:NJL852047 NTH852045:NTH852047 ODD852045:ODD852047 OMZ852045:OMZ852047 OWV852045:OWV852047 PGR852045:PGR852047 PQN852045:PQN852047 QAJ852045:QAJ852047 QKF852045:QKF852047 QUB852045:QUB852047 RDX852045:RDX852047 RNT852045:RNT852047 RXP852045:RXP852047 SHL852045:SHL852047 SRH852045:SRH852047 TBD852045:TBD852047 TKZ852045:TKZ852047 TUV852045:TUV852047 UER852045:UER852047 UON852045:UON852047 UYJ852045:UYJ852047 VIF852045:VIF852047 VSB852045:VSB852047 WBX852045:WBX852047 WLT852045:WLT852047 WVP852045:WVP852047 V917581:V917583 JD917581:JD917583 SZ917581:SZ917583 ACV917581:ACV917583 AMR917581:AMR917583 AWN917581:AWN917583 BGJ917581:BGJ917583 BQF917581:BQF917583 CAB917581:CAB917583 CJX917581:CJX917583 CTT917581:CTT917583 DDP917581:DDP917583 DNL917581:DNL917583 DXH917581:DXH917583 EHD917581:EHD917583 EQZ917581:EQZ917583 FAV917581:FAV917583 FKR917581:FKR917583 FUN917581:FUN917583 GEJ917581:GEJ917583 GOF917581:GOF917583 GYB917581:GYB917583 HHX917581:HHX917583 HRT917581:HRT917583 IBP917581:IBP917583 ILL917581:ILL917583 IVH917581:IVH917583 JFD917581:JFD917583 JOZ917581:JOZ917583 JYV917581:JYV917583 KIR917581:KIR917583 KSN917581:KSN917583 LCJ917581:LCJ917583 LMF917581:LMF917583 LWB917581:LWB917583 MFX917581:MFX917583 MPT917581:MPT917583 MZP917581:MZP917583 NJL917581:NJL917583 NTH917581:NTH917583 ODD917581:ODD917583 OMZ917581:OMZ917583 OWV917581:OWV917583 PGR917581:PGR917583 PQN917581:PQN917583 QAJ917581:QAJ917583 QKF917581:QKF917583 QUB917581:QUB917583 RDX917581:RDX917583 RNT917581:RNT917583 RXP917581:RXP917583 SHL917581:SHL917583 SRH917581:SRH917583 TBD917581:TBD917583 TKZ917581:TKZ917583 TUV917581:TUV917583 UER917581:UER917583 UON917581:UON917583 UYJ917581:UYJ917583 VIF917581:VIF917583 VSB917581:VSB917583 WBX917581:WBX917583 WLT917581:WLT917583 WVP917581:WVP917583 V983117:V983119 JD983117:JD983119 SZ983117:SZ983119 ACV983117:ACV983119 AMR983117:AMR983119 AWN983117:AWN983119 BGJ983117:BGJ983119 BQF983117:BQF983119 CAB983117:CAB983119 CJX983117:CJX983119 CTT983117:CTT983119 DDP983117:DDP983119 DNL983117:DNL983119 DXH983117:DXH983119 EHD983117:EHD983119 EQZ983117:EQZ983119 FAV983117:FAV983119 FKR983117:FKR983119 FUN983117:FUN983119 GEJ983117:GEJ983119 GOF983117:GOF983119 GYB983117:GYB983119 HHX983117:HHX983119 HRT983117:HRT983119 IBP983117:IBP983119 ILL983117:ILL983119 IVH983117:IVH983119 JFD983117:JFD983119 JOZ983117:JOZ983119 JYV983117:JYV983119 KIR983117:KIR983119 KSN983117:KSN983119 LCJ983117:LCJ983119 LMF983117:LMF983119 LWB983117:LWB983119 MFX983117:MFX983119 MPT983117:MPT983119 MZP983117:MZP983119 NJL983117:NJL983119 NTH983117:NTH983119 ODD983117:ODD983119 OMZ983117:OMZ983119 OWV983117:OWV983119 PGR983117:PGR983119 PQN983117:PQN983119 QAJ983117:QAJ983119 QKF983117:QKF983119 QUB983117:QUB983119 RDX983117:RDX983119 RNT983117:RNT983119 RXP983117:RXP983119 SHL983117:SHL983119 SRH983117:SRH983119 TBD983117:TBD983119 TKZ983117:TKZ983119 TUV983117:TUV983119 UER983117:UER983119 UON983117:UON983119 UYJ983117:UYJ983119 VIF983117:VIF983119 VSB983117:VSB983119 WBX983117:WBX983119 WLT983117:WLT983119 W101"/>
    <dataValidation allowBlank="1" showErrorMessage="1" prompt="Se valida con la presencia de contratistas en los Departamentos" sqref="WVP983113:WVP983115 JD73:JD75 SZ73:SZ75 ACV73:ACV75 AMR73:AMR75 AWN73:AWN75 BGJ73:BGJ75 BQF73:BQF75 CAB73:CAB75 CJX73:CJX75 CTT73:CTT75 DDP73:DDP75 DNL73:DNL75 DXH73:DXH75 EHD73:EHD75 EQZ73:EQZ75 FAV73:FAV75 FKR73:FKR75 FUN73:FUN75 GEJ73:GEJ75 GOF73:GOF75 GYB73:GYB75 HHX73:HHX75 HRT73:HRT75 IBP73:IBP75 ILL73:ILL75 IVH73:IVH75 JFD73:JFD75 JOZ73:JOZ75 JYV73:JYV75 KIR73:KIR75 KSN73:KSN75 LCJ73:LCJ75 LMF73:LMF75 LWB73:LWB75 MFX73:MFX75 MPT73:MPT75 MZP73:MZP75 NJL73:NJL75 NTH73:NTH75 ODD73:ODD75 OMZ73:OMZ75 OWV73:OWV75 PGR73:PGR75 PQN73:PQN75 QAJ73:QAJ75 QKF73:QKF75 QUB73:QUB75 RDX73:RDX75 RNT73:RNT75 RXP73:RXP75 SHL73:SHL75 SRH73:SRH75 TBD73:TBD75 TKZ73:TKZ75 TUV73:TUV75 UER73:UER75 UON73:UON75 UYJ73:UYJ75 VIF73:VIF75 VSB73:VSB75 WBX73:WBX75 WLT73:WLT75 WVP73:WVP75 V65609:V65611 JD65609:JD65611 SZ65609:SZ65611 ACV65609:ACV65611 AMR65609:AMR65611 AWN65609:AWN65611 BGJ65609:BGJ65611 BQF65609:BQF65611 CAB65609:CAB65611 CJX65609:CJX65611 CTT65609:CTT65611 DDP65609:DDP65611 DNL65609:DNL65611 DXH65609:DXH65611 EHD65609:EHD65611 EQZ65609:EQZ65611 FAV65609:FAV65611 FKR65609:FKR65611 FUN65609:FUN65611 GEJ65609:GEJ65611 GOF65609:GOF65611 GYB65609:GYB65611 HHX65609:HHX65611 HRT65609:HRT65611 IBP65609:IBP65611 ILL65609:ILL65611 IVH65609:IVH65611 JFD65609:JFD65611 JOZ65609:JOZ65611 JYV65609:JYV65611 KIR65609:KIR65611 KSN65609:KSN65611 LCJ65609:LCJ65611 LMF65609:LMF65611 LWB65609:LWB65611 MFX65609:MFX65611 MPT65609:MPT65611 MZP65609:MZP65611 NJL65609:NJL65611 NTH65609:NTH65611 ODD65609:ODD65611 OMZ65609:OMZ65611 OWV65609:OWV65611 PGR65609:PGR65611 PQN65609:PQN65611 QAJ65609:QAJ65611 QKF65609:QKF65611 QUB65609:QUB65611 RDX65609:RDX65611 RNT65609:RNT65611 RXP65609:RXP65611 SHL65609:SHL65611 SRH65609:SRH65611 TBD65609:TBD65611 TKZ65609:TKZ65611 TUV65609:TUV65611 UER65609:UER65611 UON65609:UON65611 UYJ65609:UYJ65611 VIF65609:VIF65611 VSB65609:VSB65611 WBX65609:WBX65611 WLT65609:WLT65611 WVP65609:WVP65611 V131145:V131147 JD131145:JD131147 SZ131145:SZ131147 ACV131145:ACV131147 AMR131145:AMR131147 AWN131145:AWN131147 BGJ131145:BGJ131147 BQF131145:BQF131147 CAB131145:CAB131147 CJX131145:CJX131147 CTT131145:CTT131147 DDP131145:DDP131147 DNL131145:DNL131147 DXH131145:DXH131147 EHD131145:EHD131147 EQZ131145:EQZ131147 FAV131145:FAV131147 FKR131145:FKR131147 FUN131145:FUN131147 GEJ131145:GEJ131147 GOF131145:GOF131147 GYB131145:GYB131147 HHX131145:HHX131147 HRT131145:HRT131147 IBP131145:IBP131147 ILL131145:ILL131147 IVH131145:IVH131147 JFD131145:JFD131147 JOZ131145:JOZ131147 JYV131145:JYV131147 KIR131145:KIR131147 KSN131145:KSN131147 LCJ131145:LCJ131147 LMF131145:LMF131147 LWB131145:LWB131147 MFX131145:MFX131147 MPT131145:MPT131147 MZP131145:MZP131147 NJL131145:NJL131147 NTH131145:NTH131147 ODD131145:ODD131147 OMZ131145:OMZ131147 OWV131145:OWV131147 PGR131145:PGR131147 PQN131145:PQN131147 QAJ131145:QAJ131147 QKF131145:QKF131147 QUB131145:QUB131147 RDX131145:RDX131147 RNT131145:RNT131147 RXP131145:RXP131147 SHL131145:SHL131147 SRH131145:SRH131147 TBD131145:TBD131147 TKZ131145:TKZ131147 TUV131145:TUV131147 UER131145:UER131147 UON131145:UON131147 UYJ131145:UYJ131147 VIF131145:VIF131147 VSB131145:VSB131147 WBX131145:WBX131147 WLT131145:WLT131147 WVP131145:WVP131147 V196681:V196683 JD196681:JD196683 SZ196681:SZ196683 ACV196681:ACV196683 AMR196681:AMR196683 AWN196681:AWN196683 BGJ196681:BGJ196683 BQF196681:BQF196683 CAB196681:CAB196683 CJX196681:CJX196683 CTT196681:CTT196683 DDP196681:DDP196683 DNL196681:DNL196683 DXH196681:DXH196683 EHD196681:EHD196683 EQZ196681:EQZ196683 FAV196681:FAV196683 FKR196681:FKR196683 FUN196681:FUN196683 GEJ196681:GEJ196683 GOF196681:GOF196683 GYB196681:GYB196683 HHX196681:HHX196683 HRT196681:HRT196683 IBP196681:IBP196683 ILL196681:ILL196683 IVH196681:IVH196683 JFD196681:JFD196683 JOZ196681:JOZ196683 JYV196681:JYV196683 KIR196681:KIR196683 KSN196681:KSN196683 LCJ196681:LCJ196683 LMF196681:LMF196683 LWB196681:LWB196683 MFX196681:MFX196683 MPT196681:MPT196683 MZP196681:MZP196683 NJL196681:NJL196683 NTH196681:NTH196683 ODD196681:ODD196683 OMZ196681:OMZ196683 OWV196681:OWV196683 PGR196681:PGR196683 PQN196681:PQN196683 QAJ196681:QAJ196683 QKF196681:QKF196683 QUB196681:QUB196683 RDX196681:RDX196683 RNT196681:RNT196683 RXP196681:RXP196683 SHL196681:SHL196683 SRH196681:SRH196683 TBD196681:TBD196683 TKZ196681:TKZ196683 TUV196681:TUV196683 UER196681:UER196683 UON196681:UON196683 UYJ196681:UYJ196683 VIF196681:VIF196683 VSB196681:VSB196683 WBX196681:WBX196683 WLT196681:WLT196683 WVP196681:WVP196683 V262217:V262219 JD262217:JD262219 SZ262217:SZ262219 ACV262217:ACV262219 AMR262217:AMR262219 AWN262217:AWN262219 BGJ262217:BGJ262219 BQF262217:BQF262219 CAB262217:CAB262219 CJX262217:CJX262219 CTT262217:CTT262219 DDP262217:DDP262219 DNL262217:DNL262219 DXH262217:DXH262219 EHD262217:EHD262219 EQZ262217:EQZ262219 FAV262217:FAV262219 FKR262217:FKR262219 FUN262217:FUN262219 GEJ262217:GEJ262219 GOF262217:GOF262219 GYB262217:GYB262219 HHX262217:HHX262219 HRT262217:HRT262219 IBP262217:IBP262219 ILL262217:ILL262219 IVH262217:IVH262219 JFD262217:JFD262219 JOZ262217:JOZ262219 JYV262217:JYV262219 KIR262217:KIR262219 KSN262217:KSN262219 LCJ262217:LCJ262219 LMF262217:LMF262219 LWB262217:LWB262219 MFX262217:MFX262219 MPT262217:MPT262219 MZP262217:MZP262219 NJL262217:NJL262219 NTH262217:NTH262219 ODD262217:ODD262219 OMZ262217:OMZ262219 OWV262217:OWV262219 PGR262217:PGR262219 PQN262217:PQN262219 QAJ262217:QAJ262219 QKF262217:QKF262219 QUB262217:QUB262219 RDX262217:RDX262219 RNT262217:RNT262219 RXP262217:RXP262219 SHL262217:SHL262219 SRH262217:SRH262219 TBD262217:TBD262219 TKZ262217:TKZ262219 TUV262217:TUV262219 UER262217:UER262219 UON262217:UON262219 UYJ262217:UYJ262219 VIF262217:VIF262219 VSB262217:VSB262219 WBX262217:WBX262219 WLT262217:WLT262219 WVP262217:WVP262219 V327753:V327755 JD327753:JD327755 SZ327753:SZ327755 ACV327753:ACV327755 AMR327753:AMR327755 AWN327753:AWN327755 BGJ327753:BGJ327755 BQF327753:BQF327755 CAB327753:CAB327755 CJX327753:CJX327755 CTT327753:CTT327755 DDP327753:DDP327755 DNL327753:DNL327755 DXH327753:DXH327755 EHD327753:EHD327755 EQZ327753:EQZ327755 FAV327753:FAV327755 FKR327753:FKR327755 FUN327753:FUN327755 GEJ327753:GEJ327755 GOF327753:GOF327755 GYB327753:GYB327755 HHX327753:HHX327755 HRT327753:HRT327755 IBP327753:IBP327755 ILL327753:ILL327755 IVH327753:IVH327755 JFD327753:JFD327755 JOZ327753:JOZ327755 JYV327753:JYV327755 KIR327753:KIR327755 KSN327753:KSN327755 LCJ327753:LCJ327755 LMF327753:LMF327755 LWB327753:LWB327755 MFX327753:MFX327755 MPT327753:MPT327755 MZP327753:MZP327755 NJL327753:NJL327755 NTH327753:NTH327755 ODD327753:ODD327755 OMZ327753:OMZ327755 OWV327753:OWV327755 PGR327753:PGR327755 PQN327753:PQN327755 QAJ327753:QAJ327755 QKF327753:QKF327755 QUB327753:QUB327755 RDX327753:RDX327755 RNT327753:RNT327755 RXP327753:RXP327755 SHL327753:SHL327755 SRH327753:SRH327755 TBD327753:TBD327755 TKZ327753:TKZ327755 TUV327753:TUV327755 UER327753:UER327755 UON327753:UON327755 UYJ327753:UYJ327755 VIF327753:VIF327755 VSB327753:VSB327755 WBX327753:WBX327755 WLT327753:WLT327755 WVP327753:WVP327755 V393289:V393291 JD393289:JD393291 SZ393289:SZ393291 ACV393289:ACV393291 AMR393289:AMR393291 AWN393289:AWN393291 BGJ393289:BGJ393291 BQF393289:BQF393291 CAB393289:CAB393291 CJX393289:CJX393291 CTT393289:CTT393291 DDP393289:DDP393291 DNL393289:DNL393291 DXH393289:DXH393291 EHD393289:EHD393291 EQZ393289:EQZ393291 FAV393289:FAV393291 FKR393289:FKR393291 FUN393289:FUN393291 GEJ393289:GEJ393291 GOF393289:GOF393291 GYB393289:GYB393291 HHX393289:HHX393291 HRT393289:HRT393291 IBP393289:IBP393291 ILL393289:ILL393291 IVH393289:IVH393291 JFD393289:JFD393291 JOZ393289:JOZ393291 JYV393289:JYV393291 KIR393289:KIR393291 KSN393289:KSN393291 LCJ393289:LCJ393291 LMF393289:LMF393291 LWB393289:LWB393291 MFX393289:MFX393291 MPT393289:MPT393291 MZP393289:MZP393291 NJL393289:NJL393291 NTH393289:NTH393291 ODD393289:ODD393291 OMZ393289:OMZ393291 OWV393289:OWV393291 PGR393289:PGR393291 PQN393289:PQN393291 QAJ393289:QAJ393291 QKF393289:QKF393291 QUB393289:QUB393291 RDX393289:RDX393291 RNT393289:RNT393291 RXP393289:RXP393291 SHL393289:SHL393291 SRH393289:SRH393291 TBD393289:TBD393291 TKZ393289:TKZ393291 TUV393289:TUV393291 UER393289:UER393291 UON393289:UON393291 UYJ393289:UYJ393291 VIF393289:VIF393291 VSB393289:VSB393291 WBX393289:WBX393291 WLT393289:WLT393291 WVP393289:WVP393291 V458825:V458827 JD458825:JD458827 SZ458825:SZ458827 ACV458825:ACV458827 AMR458825:AMR458827 AWN458825:AWN458827 BGJ458825:BGJ458827 BQF458825:BQF458827 CAB458825:CAB458827 CJX458825:CJX458827 CTT458825:CTT458827 DDP458825:DDP458827 DNL458825:DNL458827 DXH458825:DXH458827 EHD458825:EHD458827 EQZ458825:EQZ458827 FAV458825:FAV458827 FKR458825:FKR458827 FUN458825:FUN458827 GEJ458825:GEJ458827 GOF458825:GOF458827 GYB458825:GYB458827 HHX458825:HHX458827 HRT458825:HRT458827 IBP458825:IBP458827 ILL458825:ILL458827 IVH458825:IVH458827 JFD458825:JFD458827 JOZ458825:JOZ458827 JYV458825:JYV458827 KIR458825:KIR458827 KSN458825:KSN458827 LCJ458825:LCJ458827 LMF458825:LMF458827 LWB458825:LWB458827 MFX458825:MFX458827 MPT458825:MPT458827 MZP458825:MZP458827 NJL458825:NJL458827 NTH458825:NTH458827 ODD458825:ODD458827 OMZ458825:OMZ458827 OWV458825:OWV458827 PGR458825:PGR458827 PQN458825:PQN458827 QAJ458825:QAJ458827 QKF458825:QKF458827 QUB458825:QUB458827 RDX458825:RDX458827 RNT458825:RNT458827 RXP458825:RXP458827 SHL458825:SHL458827 SRH458825:SRH458827 TBD458825:TBD458827 TKZ458825:TKZ458827 TUV458825:TUV458827 UER458825:UER458827 UON458825:UON458827 UYJ458825:UYJ458827 VIF458825:VIF458827 VSB458825:VSB458827 WBX458825:WBX458827 WLT458825:WLT458827 WVP458825:WVP458827 V524361:V524363 JD524361:JD524363 SZ524361:SZ524363 ACV524361:ACV524363 AMR524361:AMR524363 AWN524361:AWN524363 BGJ524361:BGJ524363 BQF524361:BQF524363 CAB524361:CAB524363 CJX524361:CJX524363 CTT524361:CTT524363 DDP524361:DDP524363 DNL524361:DNL524363 DXH524361:DXH524363 EHD524361:EHD524363 EQZ524361:EQZ524363 FAV524361:FAV524363 FKR524361:FKR524363 FUN524361:FUN524363 GEJ524361:GEJ524363 GOF524361:GOF524363 GYB524361:GYB524363 HHX524361:HHX524363 HRT524361:HRT524363 IBP524361:IBP524363 ILL524361:ILL524363 IVH524361:IVH524363 JFD524361:JFD524363 JOZ524361:JOZ524363 JYV524361:JYV524363 KIR524361:KIR524363 KSN524361:KSN524363 LCJ524361:LCJ524363 LMF524361:LMF524363 LWB524361:LWB524363 MFX524361:MFX524363 MPT524361:MPT524363 MZP524361:MZP524363 NJL524361:NJL524363 NTH524361:NTH524363 ODD524361:ODD524363 OMZ524361:OMZ524363 OWV524361:OWV524363 PGR524361:PGR524363 PQN524361:PQN524363 QAJ524361:QAJ524363 QKF524361:QKF524363 QUB524361:QUB524363 RDX524361:RDX524363 RNT524361:RNT524363 RXP524361:RXP524363 SHL524361:SHL524363 SRH524361:SRH524363 TBD524361:TBD524363 TKZ524361:TKZ524363 TUV524361:TUV524363 UER524361:UER524363 UON524361:UON524363 UYJ524361:UYJ524363 VIF524361:VIF524363 VSB524361:VSB524363 WBX524361:WBX524363 WLT524361:WLT524363 WVP524361:WVP524363 V589897:V589899 JD589897:JD589899 SZ589897:SZ589899 ACV589897:ACV589899 AMR589897:AMR589899 AWN589897:AWN589899 BGJ589897:BGJ589899 BQF589897:BQF589899 CAB589897:CAB589899 CJX589897:CJX589899 CTT589897:CTT589899 DDP589897:DDP589899 DNL589897:DNL589899 DXH589897:DXH589899 EHD589897:EHD589899 EQZ589897:EQZ589899 FAV589897:FAV589899 FKR589897:FKR589899 FUN589897:FUN589899 GEJ589897:GEJ589899 GOF589897:GOF589899 GYB589897:GYB589899 HHX589897:HHX589899 HRT589897:HRT589899 IBP589897:IBP589899 ILL589897:ILL589899 IVH589897:IVH589899 JFD589897:JFD589899 JOZ589897:JOZ589899 JYV589897:JYV589899 KIR589897:KIR589899 KSN589897:KSN589899 LCJ589897:LCJ589899 LMF589897:LMF589899 LWB589897:LWB589899 MFX589897:MFX589899 MPT589897:MPT589899 MZP589897:MZP589899 NJL589897:NJL589899 NTH589897:NTH589899 ODD589897:ODD589899 OMZ589897:OMZ589899 OWV589897:OWV589899 PGR589897:PGR589899 PQN589897:PQN589899 QAJ589897:QAJ589899 QKF589897:QKF589899 QUB589897:QUB589899 RDX589897:RDX589899 RNT589897:RNT589899 RXP589897:RXP589899 SHL589897:SHL589899 SRH589897:SRH589899 TBD589897:TBD589899 TKZ589897:TKZ589899 TUV589897:TUV589899 UER589897:UER589899 UON589897:UON589899 UYJ589897:UYJ589899 VIF589897:VIF589899 VSB589897:VSB589899 WBX589897:WBX589899 WLT589897:WLT589899 WVP589897:WVP589899 V655433:V655435 JD655433:JD655435 SZ655433:SZ655435 ACV655433:ACV655435 AMR655433:AMR655435 AWN655433:AWN655435 BGJ655433:BGJ655435 BQF655433:BQF655435 CAB655433:CAB655435 CJX655433:CJX655435 CTT655433:CTT655435 DDP655433:DDP655435 DNL655433:DNL655435 DXH655433:DXH655435 EHD655433:EHD655435 EQZ655433:EQZ655435 FAV655433:FAV655435 FKR655433:FKR655435 FUN655433:FUN655435 GEJ655433:GEJ655435 GOF655433:GOF655435 GYB655433:GYB655435 HHX655433:HHX655435 HRT655433:HRT655435 IBP655433:IBP655435 ILL655433:ILL655435 IVH655433:IVH655435 JFD655433:JFD655435 JOZ655433:JOZ655435 JYV655433:JYV655435 KIR655433:KIR655435 KSN655433:KSN655435 LCJ655433:LCJ655435 LMF655433:LMF655435 LWB655433:LWB655435 MFX655433:MFX655435 MPT655433:MPT655435 MZP655433:MZP655435 NJL655433:NJL655435 NTH655433:NTH655435 ODD655433:ODD655435 OMZ655433:OMZ655435 OWV655433:OWV655435 PGR655433:PGR655435 PQN655433:PQN655435 QAJ655433:QAJ655435 QKF655433:QKF655435 QUB655433:QUB655435 RDX655433:RDX655435 RNT655433:RNT655435 RXP655433:RXP655435 SHL655433:SHL655435 SRH655433:SRH655435 TBD655433:TBD655435 TKZ655433:TKZ655435 TUV655433:TUV655435 UER655433:UER655435 UON655433:UON655435 UYJ655433:UYJ655435 VIF655433:VIF655435 VSB655433:VSB655435 WBX655433:WBX655435 WLT655433:WLT655435 WVP655433:WVP655435 V720969:V720971 JD720969:JD720971 SZ720969:SZ720971 ACV720969:ACV720971 AMR720969:AMR720971 AWN720969:AWN720971 BGJ720969:BGJ720971 BQF720969:BQF720971 CAB720969:CAB720971 CJX720969:CJX720971 CTT720969:CTT720971 DDP720969:DDP720971 DNL720969:DNL720971 DXH720969:DXH720971 EHD720969:EHD720971 EQZ720969:EQZ720971 FAV720969:FAV720971 FKR720969:FKR720971 FUN720969:FUN720971 GEJ720969:GEJ720971 GOF720969:GOF720971 GYB720969:GYB720971 HHX720969:HHX720971 HRT720969:HRT720971 IBP720969:IBP720971 ILL720969:ILL720971 IVH720969:IVH720971 JFD720969:JFD720971 JOZ720969:JOZ720971 JYV720969:JYV720971 KIR720969:KIR720971 KSN720969:KSN720971 LCJ720969:LCJ720971 LMF720969:LMF720971 LWB720969:LWB720971 MFX720969:MFX720971 MPT720969:MPT720971 MZP720969:MZP720971 NJL720969:NJL720971 NTH720969:NTH720971 ODD720969:ODD720971 OMZ720969:OMZ720971 OWV720969:OWV720971 PGR720969:PGR720971 PQN720969:PQN720971 QAJ720969:QAJ720971 QKF720969:QKF720971 QUB720969:QUB720971 RDX720969:RDX720971 RNT720969:RNT720971 RXP720969:RXP720971 SHL720969:SHL720971 SRH720969:SRH720971 TBD720969:TBD720971 TKZ720969:TKZ720971 TUV720969:TUV720971 UER720969:UER720971 UON720969:UON720971 UYJ720969:UYJ720971 VIF720969:VIF720971 VSB720969:VSB720971 WBX720969:WBX720971 WLT720969:WLT720971 WVP720969:WVP720971 V786505:V786507 JD786505:JD786507 SZ786505:SZ786507 ACV786505:ACV786507 AMR786505:AMR786507 AWN786505:AWN786507 BGJ786505:BGJ786507 BQF786505:BQF786507 CAB786505:CAB786507 CJX786505:CJX786507 CTT786505:CTT786507 DDP786505:DDP786507 DNL786505:DNL786507 DXH786505:DXH786507 EHD786505:EHD786507 EQZ786505:EQZ786507 FAV786505:FAV786507 FKR786505:FKR786507 FUN786505:FUN786507 GEJ786505:GEJ786507 GOF786505:GOF786507 GYB786505:GYB786507 HHX786505:HHX786507 HRT786505:HRT786507 IBP786505:IBP786507 ILL786505:ILL786507 IVH786505:IVH786507 JFD786505:JFD786507 JOZ786505:JOZ786507 JYV786505:JYV786507 KIR786505:KIR786507 KSN786505:KSN786507 LCJ786505:LCJ786507 LMF786505:LMF786507 LWB786505:LWB786507 MFX786505:MFX786507 MPT786505:MPT786507 MZP786505:MZP786507 NJL786505:NJL786507 NTH786505:NTH786507 ODD786505:ODD786507 OMZ786505:OMZ786507 OWV786505:OWV786507 PGR786505:PGR786507 PQN786505:PQN786507 QAJ786505:QAJ786507 QKF786505:QKF786507 QUB786505:QUB786507 RDX786505:RDX786507 RNT786505:RNT786507 RXP786505:RXP786507 SHL786505:SHL786507 SRH786505:SRH786507 TBD786505:TBD786507 TKZ786505:TKZ786507 TUV786505:TUV786507 UER786505:UER786507 UON786505:UON786507 UYJ786505:UYJ786507 VIF786505:VIF786507 VSB786505:VSB786507 WBX786505:WBX786507 WLT786505:WLT786507 WVP786505:WVP786507 V852041:V852043 JD852041:JD852043 SZ852041:SZ852043 ACV852041:ACV852043 AMR852041:AMR852043 AWN852041:AWN852043 BGJ852041:BGJ852043 BQF852041:BQF852043 CAB852041:CAB852043 CJX852041:CJX852043 CTT852041:CTT852043 DDP852041:DDP852043 DNL852041:DNL852043 DXH852041:DXH852043 EHD852041:EHD852043 EQZ852041:EQZ852043 FAV852041:FAV852043 FKR852041:FKR852043 FUN852041:FUN852043 GEJ852041:GEJ852043 GOF852041:GOF852043 GYB852041:GYB852043 HHX852041:HHX852043 HRT852041:HRT852043 IBP852041:IBP852043 ILL852041:ILL852043 IVH852041:IVH852043 JFD852041:JFD852043 JOZ852041:JOZ852043 JYV852041:JYV852043 KIR852041:KIR852043 KSN852041:KSN852043 LCJ852041:LCJ852043 LMF852041:LMF852043 LWB852041:LWB852043 MFX852041:MFX852043 MPT852041:MPT852043 MZP852041:MZP852043 NJL852041:NJL852043 NTH852041:NTH852043 ODD852041:ODD852043 OMZ852041:OMZ852043 OWV852041:OWV852043 PGR852041:PGR852043 PQN852041:PQN852043 QAJ852041:QAJ852043 QKF852041:QKF852043 QUB852041:QUB852043 RDX852041:RDX852043 RNT852041:RNT852043 RXP852041:RXP852043 SHL852041:SHL852043 SRH852041:SRH852043 TBD852041:TBD852043 TKZ852041:TKZ852043 TUV852041:TUV852043 UER852041:UER852043 UON852041:UON852043 UYJ852041:UYJ852043 VIF852041:VIF852043 VSB852041:VSB852043 WBX852041:WBX852043 WLT852041:WLT852043 WVP852041:WVP852043 V917577:V917579 JD917577:JD917579 SZ917577:SZ917579 ACV917577:ACV917579 AMR917577:AMR917579 AWN917577:AWN917579 BGJ917577:BGJ917579 BQF917577:BQF917579 CAB917577:CAB917579 CJX917577:CJX917579 CTT917577:CTT917579 DDP917577:DDP917579 DNL917577:DNL917579 DXH917577:DXH917579 EHD917577:EHD917579 EQZ917577:EQZ917579 FAV917577:FAV917579 FKR917577:FKR917579 FUN917577:FUN917579 GEJ917577:GEJ917579 GOF917577:GOF917579 GYB917577:GYB917579 HHX917577:HHX917579 HRT917577:HRT917579 IBP917577:IBP917579 ILL917577:ILL917579 IVH917577:IVH917579 JFD917577:JFD917579 JOZ917577:JOZ917579 JYV917577:JYV917579 KIR917577:KIR917579 KSN917577:KSN917579 LCJ917577:LCJ917579 LMF917577:LMF917579 LWB917577:LWB917579 MFX917577:MFX917579 MPT917577:MPT917579 MZP917577:MZP917579 NJL917577:NJL917579 NTH917577:NTH917579 ODD917577:ODD917579 OMZ917577:OMZ917579 OWV917577:OWV917579 PGR917577:PGR917579 PQN917577:PQN917579 QAJ917577:QAJ917579 QKF917577:QKF917579 QUB917577:QUB917579 RDX917577:RDX917579 RNT917577:RNT917579 RXP917577:RXP917579 SHL917577:SHL917579 SRH917577:SRH917579 TBD917577:TBD917579 TKZ917577:TKZ917579 TUV917577:TUV917579 UER917577:UER917579 UON917577:UON917579 UYJ917577:UYJ917579 VIF917577:VIF917579 VSB917577:VSB917579 WBX917577:WBX917579 WLT917577:WLT917579 WVP917577:WVP917579 V983113:V983115 JD983113:JD983115 SZ983113:SZ983115 ACV983113:ACV983115 AMR983113:AMR983115 AWN983113:AWN983115 BGJ983113:BGJ983115 BQF983113:BQF983115 CAB983113:CAB983115 CJX983113:CJX983115 CTT983113:CTT983115 DDP983113:DDP983115 DNL983113:DNL983115 DXH983113:DXH983115 EHD983113:EHD983115 EQZ983113:EQZ983115 FAV983113:FAV983115 FKR983113:FKR983115 FUN983113:FUN983115 GEJ983113:GEJ983115 GOF983113:GOF983115 GYB983113:GYB983115 HHX983113:HHX983115 HRT983113:HRT983115 IBP983113:IBP983115 ILL983113:ILL983115 IVH983113:IVH983115 JFD983113:JFD983115 JOZ983113:JOZ983115 JYV983113:JYV983115 KIR983113:KIR983115 KSN983113:KSN983115 LCJ983113:LCJ983115 LMF983113:LMF983115 LWB983113:LWB983115 MFX983113:MFX983115 MPT983113:MPT983115 MZP983113:MZP983115 NJL983113:NJL983115 NTH983113:NTH983115 ODD983113:ODD983115 OMZ983113:OMZ983115 OWV983113:OWV983115 PGR983113:PGR983115 PQN983113:PQN983115 QAJ983113:QAJ983115 QKF983113:QKF983115 QUB983113:QUB983115 RDX983113:RDX983115 RNT983113:RNT983115 RXP983113:RXP983115 SHL983113:SHL983115 SRH983113:SRH983115 TBD983113:TBD983115 TKZ983113:TKZ983115 TUV983113:TUV983115 UER983113:UER983115 UON983113:UON983115 UYJ983113:UYJ983115 VIF983113:VIF983115 VSB983113:VSB983115 WBX983113:WBX983115 WLT983113:WLT983115 W97:W99"/>
    <dataValidation allowBlank="1" showErrorMessage="1" prompt="Publicacion en pagina web: Norma vigente transporte fluvial - ley 1242 de 2008, dirigido a empresas de transporte fluvial y sociedades portuarias fluviales;  y el documento sobre Obligaciones ante la SPT, dirigido a todos los sujetos de supervision." sqref="WLZ983072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AB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AB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AB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AB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AB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AB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AB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AB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AB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AB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AB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AB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AB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AB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AB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WVV98307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AB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AB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AB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AB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AB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AB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AB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AB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AB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AB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AB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AB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AB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AB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AB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AC32 AC13"/>
    <dataValidation allowBlank="1" showErrorMessage="1" prompt="Se entregó de manera personalizada la información relacionada con las normas vigentes y obligaciones con la SPT a las Sociedades Concesionarias  Nuevo Cauca; Neiva-Espinal-Girardot;  nueva vía al mar COVIMAR y Pacífico 3." sqref="WVV98307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AB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AB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AB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AB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AB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AB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AB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AB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AB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AB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AB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AB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AB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AB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AB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AC35"/>
    <dataValidation allowBlank="1" showErrorMessage="1" prompt="El 18 de marzo se capacitó a la empresa ATP Transportes con aclaraciones a la circular 11 del 2011" sqref="WVV98307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AB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AB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AB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AB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AB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AB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AB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AB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AB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AB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AB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AB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AB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AB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AB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dataValidation allowBlank="1" showErrorMessage="1" prompt="El dia 7 de marzo se remitió a los funcionarios y contratistas el documento de capacitacion sobre transporte fluvial" sqref="WVV98308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AB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AB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AB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AB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AB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AB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AB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AB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AB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AB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AB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AB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AB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AB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AB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AC41"/>
    <dataValidation allowBlank="1" showErrorMessage="1" prompt="Divulgación de aspectos normativos generales e individuales sobre el alcance de los contratos de concesión 4G." sqref="WVV98308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AB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AB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AB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AB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AB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AB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AB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AB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AB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AB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AB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AB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AB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AB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AB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AC44"/>
    <dataValidation type="whole" allowBlank="1" showInputMessage="1" showErrorMessage="1" error="32 Departamentos" sqref="WWG983113:WWG983115 JU73:JU75 TQ73:TQ75 ADM73:ADM75 ANI73:ANI75 AXE73:AXE75 BHA73:BHA75 BQW73:BQW75 CAS73:CAS75 CKO73:CKO75 CUK73:CUK75 DEG73:DEG75 DOC73:DOC75 DXY73:DXY75 EHU73:EHU75 ERQ73:ERQ75 FBM73:FBM75 FLI73:FLI75 FVE73:FVE75 GFA73:GFA75 GOW73:GOW75 GYS73:GYS75 HIO73:HIO75 HSK73:HSK75 ICG73:ICG75 IMC73:IMC75 IVY73:IVY75 JFU73:JFU75 JPQ73:JPQ75 JZM73:JZM75 KJI73:KJI75 KTE73:KTE75 LDA73:LDA75 LMW73:LMW75 LWS73:LWS75 MGO73:MGO75 MQK73:MQK75 NAG73:NAG75 NKC73:NKC75 NTY73:NTY75 ODU73:ODU75 ONQ73:ONQ75 OXM73:OXM75 PHI73:PHI75 PRE73:PRE75 QBA73:QBA75 QKW73:QKW75 QUS73:QUS75 REO73:REO75 ROK73:ROK75 RYG73:RYG75 SIC73:SIC75 SRY73:SRY75 TBU73:TBU75 TLQ73:TLQ75 TVM73:TVM75 UFI73:UFI75 UPE73:UPE75 UZA73:UZA75 VIW73:VIW75 VSS73:VSS75 WCO73:WCO75 WMK73:WMK75 WWG73:WWG75 AM65609:AM65611 JU65609:JU65611 TQ65609:TQ65611 ADM65609:ADM65611 ANI65609:ANI65611 AXE65609:AXE65611 BHA65609:BHA65611 BQW65609:BQW65611 CAS65609:CAS65611 CKO65609:CKO65611 CUK65609:CUK65611 DEG65609:DEG65611 DOC65609:DOC65611 DXY65609:DXY65611 EHU65609:EHU65611 ERQ65609:ERQ65611 FBM65609:FBM65611 FLI65609:FLI65611 FVE65609:FVE65611 GFA65609:GFA65611 GOW65609:GOW65611 GYS65609:GYS65611 HIO65609:HIO65611 HSK65609:HSK65611 ICG65609:ICG65611 IMC65609:IMC65611 IVY65609:IVY65611 JFU65609:JFU65611 JPQ65609:JPQ65611 JZM65609:JZM65611 KJI65609:KJI65611 KTE65609:KTE65611 LDA65609:LDA65611 LMW65609:LMW65611 LWS65609:LWS65611 MGO65609:MGO65611 MQK65609:MQK65611 NAG65609:NAG65611 NKC65609:NKC65611 NTY65609:NTY65611 ODU65609:ODU65611 ONQ65609:ONQ65611 OXM65609:OXM65611 PHI65609:PHI65611 PRE65609:PRE65611 QBA65609:QBA65611 QKW65609:QKW65611 QUS65609:QUS65611 REO65609:REO65611 ROK65609:ROK65611 RYG65609:RYG65611 SIC65609:SIC65611 SRY65609:SRY65611 TBU65609:TBU65611 TLQ65609:TLQ65611 TVM65609:TVM65611 UFI65609:UFI65611 UPE65609:UPE65611 UZA65609:UZA65611 VIW65609:VIW65611 VSS65609:VSS65611 WCO65609:WCO65611 WMK65609:WMK65611 WWG65609:WWG65611 AM131145:AM131147 JU131145:JU131147 TQ131145:TQ131147 ADM131145:ADM131147 ANI131145:ANI131147 AXE131145:AXE131147 BHA131145:BHA131147 BQW131145:BQW131147 CAS131145:CAS131147 CKO131145:CKO131147 CUK131145:CUK131147 DEG131145:DEG131147 DOC131145:DOC131147 DXY131145:DXY131147 EHU131145:EHU131147 ERQ131145:ERQ131147 FBM131145:FBM131147 FLI131145:FLI131147 FVE131145:FVE131147 GFA131145:GFA131147 GOW131145:GOW131147 GYS131145:GYS131147 HIO131145:HIO131147 HSK131145:HSK131147 ICG131145:ICG131147 IMC131145:IMC131147 IVY131145:IVY131147 JFU131145:JFU131147 JPQ131145:JPQ131147 JZM131145:JZM131147 KJI131145:KJI131147 KTE131145:KTE131147 LDA131145:LDA131147 LMW131145:LMW131147 LWS131145:LWS131147 MGO131145:MGO131147 MQK131145:MQK131147 NAG131145:NAG131147 NKC131145:NKC131147 NTY131145:NTY131147 ODU131145:ODU131147 ONQ131145:ONQ131147 OXM131145:OXM131147 PHI131145:PHI131147 PRE131145:PRE131147 QBA131145:QBA131147 QKW131145:QKW131147 QUS131145:QUS131147 REO131145:REO131147 ROK131145:ROK131147 RYG131145:RYG131147 SIC131145:SIC131147 SRY131145:SRY131147 TBU131145:TBU131147 TLQ131145:TLQ131147 TVM131145:TVM131147 UFI131145:UFI131147 UPE131145:UPE131147 UZA131145:UZA131147 VIW131145:VIW131147 VSS131145:VSS131147 WCO131145:WCO131147 WMK131145:WMK131147 WWG131145:WWG131147 AM196681:AM196683 JU196681:JU196683 TQ196681:TQ196683 ADM196681:ADM196683 ANI196681:ANI196683 AXE196681:AXE196683 BHA196681:BHA196683 BQW196681:BQW196683 CAS196681:CAS196683 CKO196681:CKO196683 CUK196681:CUK196683 DEG196681:DEG196683 DOC196681:DOC196683 DXY196681:DXY196683 EHU196681:EHU196683 ERQ196681:ERQ196683 FBM196681:FBM196683 FLI196681:FLI196683 FVE196681:FVE196683 GFA196681:GFA196683 GOW196681:GOW196683 GYS196681:GYS196683 HIO196681:HIO196683 HSK196681:HSK196683 ICG196681:ICG196683 IMC196681:IMC196683 IVY196681:IVY196683 JFU196681:JFU196683 JPQ196681:JPQ196683 JZM196681:JZM196683 KJI196681:KJI196683 KTE196681:KTE196683 LDA196681:LDA196683 LMW196681:LMW196683 LWS196681:LWS196683 MGO196681:MGO196683 MQK196681:MQK196683 NAG196681:NAG196683 NKC196681:NKC196683 NTY196681:NTY196683 ODU196681:ODU196683 ONQ196681:ONQ196683 OXM196681:OXM196683 PHI196681:PHI196683 PRE196681:PRE196683 QBA196681:QBA196683 QKW196681:QKW196683 QUS196681:QUS196683 REO196681:REO196683 ROK196681:ROK196683 RYG196681:RYG196683 SIC196681:SIC196683 SRY196681:SRY196683 TBU196681:TBU196683 TLQ196681:TLQ196683 TVM196681:TVM196683 UFI196681:UFI196683 UPE196681:UPE196683 UZA196681:UZA196683 VIW196681:VIW196683 VSS196681:VSS196683 WCO196681:WCO196683 WMK196681:WMK196683 WWG196681:WWG196683 AM262217:AM262219 JU262217:JU262219 TQ262217:TQ262219 ADM262217:ADM262219 ANI262217:ANI262219 AXE262217:AXE262219 BHA262217:BHA262219 BQW262217:BQW262219 CAS262217:CAS262219 CKO262217:CKO262219 CUK262217:CUK262219 DEG262217:DEG262219 DOC262217:DOC262219 DXY262217:DXY262219 EHU262217:EHU262219 ERQ262217:ERQ262219 FBM262217:FBM262219 FLI262217:FLI262219 FVE262217:FVE262219 GFA262217:GFA262219 GOW262217:GOW262219 GYS262217:GYS262219 HIO262217:HIO262219 HSK262217:HSK262219 ICG262217:ICG262219 IMC262217:IMC262219 IVY262217:IVY262219 JFU262217:JFU262219 JPQ262217:JPQ262219 JZM262217:JZM262219 KJI262217:KJI262219 KTE262217:KTE262219 LDA262217:LDA262219 LMW262217:LMW262219 LWS262217:LWS262219 MGO262217:MGO262219 MQK262217:MQK262219 NAG262217:NAG262219 NKC262217:NKC262219 NTY262217:NTY262219 ODU262217:ODU262219 ONQ262217:ONQ262219 OXM262217:OXM262219 PHI262217:PHI262219 PRE262217:PRE262219 QBA262217:QBA262219 QKW262217:QKW262219 QUS262217:QUS262219 REO262217:REO262219 ROK262217:ROK262219 RYG262217:RYG262219 SIC262217:SIC262219 SRY262217:SRY262219 TBU262217:TBU262219 TLQ262217:TLQ262219 TVM262217:TVM262219 UFI262217:UFI262219 UPE262217:UPE262219 UZA262217:UZA262219 VIW262217:VIW262219 VSS262217:VSS262219 WCO262217:WCO262219 WMK262217:WMK262219 WWG262217:WWG262219 AM327753:AM327755 JU327753:JU327755 TQ327753:TQ327755 ADM327753:ADM327755 ANI327753:ANI327755 AXE327753:AXE327755 BHA327753:BHA327755 BQW327753:BQW327755 CAS327753:CAS327755 CKO327753:CKO327755 CUK327753:CUK327755 DEG327753:DEG327755 DOC327753:DOC327755 DXY327753:DXY327755 EHU327753:EHU327755 ERQ327753:ERQ327755 FBM327753:FBM327755 FLI327753:FLI327755 FVE327753:FVE327755 GFA327753:GFA327755 GOW327753:GOW327755 GYS327753:GYS327755 HIO327753:HIO327755 HSK327753:HSK327755 ICG327753:ICG327755 IMC327753:IMC327755 IVY327753:IVY327755 JFU327753:JFU327755 JPQ327753:JPQ327755 JZM327753:JZM327755 KJI327753:KJI327755 KTE327753:KTE327755 LDA327753:LDA327755 LMW327753:LMW327755 LWS327753:LWS327755 MGO327753:MGO327755 MQK327753:MQK327755 NAG327753:NAG327755 NKC327753:NKC327755 NTY327753:NTY327755 ODU327753:ODU327755 ONQ327753:ONQ327755 OXM327753:OXM327755 PHI327753:PHI327755 PRE327753:PRE327755 QBA327753:QBA327755 QKW327753:QKW327755 QUS327753:QUS327755 REO327753:REO327755 ROK327753:ROK327755 RYG327753:RYG327755 SIC327753:SIC327755 SRY327753:SRY327755 TBU327753:TBU327755 TLQ327753:TLQ327755 TVM327753:TVM327755 UFI327753:UFI327755 UPE327753:UPE327755 UZA327753:UZA327755 VIW327753:VIW327755 VSS327753:VSS327755 WCO327753:WCO327755 WMK327753:WMK327755 WWG327753:WWG327755 AM393289:AM393291 JU393289:JU393291 TQ393289:TQ393291 ADM393289:ADM393291 ANI393289:ANI393291 AXE393289:AXE393291 BHA393289:BHA393291 BQW393289:BQW393291 CAS393289:CAS393291 CKO393289:CKO393291 CUK393289:CUK393291 DEG393289:DEG393291 DOC393289:DOC393291 DXY393289:DXY393291 EHU393289:EHU393291 ERQ393289:ERQ393291 FBM393289:FBM393291 FLI393289:FLI393291 FVE393289:FVE393291 GFA393289:GFA393291 GOW393289:GOW393291 GYS393289:GYS393291 HIO393289:HIO393291 HSK393289:HSK393291 ICG393289:ICG393291 IMC393289:IMC393291 IVY393289:IVY393291 JFU393289:JFU393291 JPQ393289:JPQ393291 JZM393289:JZM393291 KJI393289:KJI393291 KTE393289:KTE393291 LDA393289:LDA393291 LMW393289:LMW393291 LWS393289:LWS393291 MGO393289:MGO393291 MQK393289:MQK393291 NAG393289:NAG393291 NKC393289:NKC393291 NTY393289:NTY393291 ODU393289:ODU393291 ONQ393289:ONQ393291 OXM393289:OXM393291 PHI393289:PHI393291 PRE393289:PRE393291 QBA393289:QBA393291 QKW393289:QKW393291 QUS393289:QUS393291 REO393289:REO393291 ROK393289:ROK393291 RYG393289:RYG393291 SIC393289:SIC393291 SRY393289:SRY393291 TBU393289:TBU393291 TLQ393289:TLQ393291 TVM393289:TVM393291 UFI393289:UFI393291 UPE393289:UPE393291 UZA393289:UZA393291 VIW393289:VIW393291 VSS393289:VSS393291 WCO393289:WCO393291 WMK393289:WMK393291 WWG393289:WWG393291 AM458825:AM458827 JU458825:JU458827 TQ458825:TQ458827 ADM458825:ADM458827 ANI458825:ANI458827 AXE458825:AXE458827 BHA458825:BHA458827 BQW458825:BQW458827 CAS458825:CAS458827 CKO458825:CKO458827 CUK458825:CUK458827 DEG458825:DEG458827 DOC458825:DOC458827 DXY458825:DXY458827 EHU458825:EHU458827 ERQ458825:ERQ458827 FBM458825:FBM458827 FLI458825:FLI458827 FVE458825:FVE458827 GFA458825:GFA458827 GOW458825:GOW458827 GYS458825:GYS458827 HIO458825:HIO458827 HSK458825:HSK458827 ICG458825:ICG458827 IMC458825:IMC458827 IVY458825:IVY458827 JFU458825:JFU458827 JPQ458825:JPQ458827 JZM458825:JZM458827 KJI458825:KJI458827 KTE458825:KTE458827 LDA458825:LDA458827 LMW458825:LMW458827 LWS458825:LWS458827 MGO458825:MGO458827 MQK458825:MQK458827 NAG458825:NAG458827 NKC458825:NKC458827 NTY458825:NTY458827 ODU458825:ODU458827 ONQ458825:ONQ458827 OXM458825:OXM458827 PHI458825:PHI458827 PRE458825:PRE458827 QBA458825:QBA458827 QKW458825:QKW458827 QUS458825:QUS458827 REO458825:REO458827 ROK458825:ROK458827 RYG458825:RYG458827 SIC458825:SIC458827 SRY458825:SRY458827 TBU458825:TBU458827 TLQ458825:TLQ458827 TVM458825:TVM458827 UFI458825:UFI458827 UPE458825:UPE458827 UZA458825:UZA458827 VIW458825:VIW458827 VSS458825:VSS458827 WCO458825:WCO458827 WMK458825:WMK458827 WWG458825:WWG458827 AM524361:AM524363 JU524361:JU524363 TQ524361:TQ524363 ADM524361:ADM524363 ANI524361:ANI524363 AXE524361:AXE524363 BHA524361:BHA524363 BQW524361:BQW524363 CAS524361:CAS524363 CKO524361:CKO524363 CUK524361:CUK524363 DEG524361:DEG524363 DOC524361:DOC524363 DXY524361:DXY524363 EHU524361:EHU524363 ERQ524361:ERQ524363 FBM524361:FBM524363 FLI524361:FLI524363 FVE524361:FVE524363 GFA524361:GFA524363 GOW524361:GOW524363 GYS524361:GYS524363 HIO524361:HIO524363 HSK524361:HSK524363 ICG524361:ICG524363 IMC524361:IMC524363 IVY524361:IVY524363 JFU524361:JFU524363 JPQ524361:JPQ524363 JZM524361:JZM524363 KJI524361:KJI524363 KTE524361:KTE524363 LDA524361:LDA524363 LMW524361:LMW524363 LWS524361:LWS524363 MGO524361:MGO524363 MQK524361:MQK524363 NAG524361:NAG524363 NKC524361:NKC524363 NTY524361:NTY524363 ODU524361:ODU524363 ONQ524361:ONQ524363 OXM524361:OXM524363 PHI524361:PHI524363 PRE524361:PRE524363 QBA524361:QBA524363 QKW524361:QKW524363 QUS524361:QUS524363 REO524361:REO524363 ROK524361:ROK524363 RYG524361:RYG524363 SIC524361:SIC524363 SRY524361:SRY524363 TBU524361:TBU524363 TLQ524361:TLQ524363 TVM524361:TVM524363 UFI524361:UFI524363 UPE524361:UPE524363 UZA524361:UZA524363 VIW524361:VIW524363 VSS524361:VSS524363 WCO524361:WCO524363 WMK524361:WMK524363 WWG524361:WWG524363 AM589897:AM589899 JU589897:JU589899 TQ589897:TQ589899 ADM589897:ADM589899 ANI589897:ANI589899 AXE589897:AXE589899 BHA589897:BHA589899 BQW589897:BQW589899 CAS589897:CAS589899 CKO589897:CKO589899 CUK589897:CUK589899 DEG589897:DEG589899 DOC589897:DOC589899 DXY589897:DXY589899 EHU589897:EHU589899 ERQ589897:ERQ589899 FBM589897:FBM589899 FLI589897:FLI589899 FVE589897:FVE589899 GFA589897:GFA589899 GOW589897:GOW589899 GYS589897:GYS589899 HIO589897:HIO589899 HSK589897:HSK589899 ICG589897:ICG589899 IMC589897:IMC589899 IVY589897:IVY589899 JFU589897:JFU589899 JPQ589897:JPQ589899 JZM589897:JZM589899 KJI589897:KJI589899 KTE589897:KTE589899 LDA589897:LDA589899 LMW589897:LMW589899 LWS589897:LWS589899 MGO589897:MGO589899 MQK589897:MQK589899 NAG589897:NAG589899 NKC589897:NKC589899 NTY589897:NTY589899 ODU589897:ODU589899 ONQ589897:ONQ589899 OXM589897:OXM589899 PHI589897:PHI589899 PRE589897:PRE589899 QBA589897:QBA589899 QKW589897:QKW589899 QUS589897:QUS589899 REO589897:REO589899 ROK589897:ROK589899 RYG589897:RYG589899 SIC589897:SIC589899 SRY589897:SRY589899 TBU589897:TBU589899 TLQ589897:TLQ589899 TVM589897:TVM589899 UFI589897:UFI589899 UPE589897:UPE589899 UZA589897:UZA589899 VIW589897:VIW589899 VSS589897:VSS589899 WCO589897:WCO589899 WMK589897:WMK589899 WWG589897:WWG589899 AM655433:AM655435 JU655433:JU655435 TQ655433:TQ655435 ADM655433:ADM655435 ANI655433:ANI655435 AXE655433:AXE655435 BHA655433:BHA655435 BQW655433:BQW655435 CAS655433:CAS655435 CKO655433:CKO655435 CUK655433:CUK655435 DEG655433:DEG655435 DOC655433:DOC655435 DXY655433:DXY655435 EHU655433:EHU655435 ERQ655433:ERQ655435 FBM655433:FBM655435 FLI655433:FLI655435 FVE655433:FVE655435 GFA655433:GFA655435 GOW655433:GOW655435 GYS655433:GYS655435 HIO655433:HIO655435 HSK655433:HSK655435 ICG655433:ICG655435 IMC655433:IMC655435 IVY655433:IVY655435 JFU655433:JFU655435 JPQ655433:JPQ655435 JZM655433:JZM655435 KJI655433:KJI655435 KTE655433:KTE655435 LDA655433:LDA655435 LMW655433:LMW655435 LWS655433:LWS655435 MGO655433:MGO655435 MQK655433:MQK655435 NAG655433:NAG655435 NKC655433:NKC655435 NTY655433:NTY655435 ODU655433:ODU655435 ONQ655433:ONQ655435 OXM655433:OXM655435 PHI655433:PHI655435 PRE655433:PRE655435 QBA655433:QBA655435 QKW655433:QKW655435 QUS655433:QUS655435 REO655433:REO655435 ROK655433:ROK655435 RYG655433:RYG655435 SIC655433:SIC655435 SRY655433:SRY655435 TBU655433:TBU655435 TLQ655433:TLQ655435 TVM655433:TVM655435 UFI655433:UFI655435 UPE655433:UPE655435 UZA655433:UZA655435 VIW655433:VIW655435 VSS655433:VSS655435 WCO655433:WCO655435 WMK655433:WMK655435 WWG655433:WWG655435 AM720969:AM720971 JU720969:JU720971 TQ720969:TQ720971 ADM720969:ADM720971 ANI720969:ANI720971 AXE720969:AXE720971 BHA720969:BHA720971 BQW720969:BQW720971 CAS720969:CAS720971 CKO720969:CKO720971 CUK720969:CUK720971 DEG720969:DEG720971 DOC720969:DOC720971 DXY720969:DXY720971 EHU720969:EHU720971 ERQ720969:ERQ720971 FBM720969:FBM720971 FLI720969:FLI720971 FVE720969:FVE720971 GFA720969:GFA720971 GOW720969:GOW720971 GYS720969:GYS720971 HIO720969:HIO720971 HSK720969:HSK720971 ICG720969:ICG720971 IMC720969:IMC720971 IVY720969:IVY720971 JFU720969:JFU720971 JPQ720969:JPQ720971 JZM720969:JZM720971 KJI720969:KJI720971 KTE720969:KTE720971 LDA720969:LDA720971 LMW720969:LMW720971 LWS720969:LWS720971 MGO720969:MGO720971 MQK720969:MQK720971 NAG720969:NAG720971 NKC720969:NKC720971 NTY720969:NTY720971 ODU720969:ODU720971 ONQ720969:ONQ720971 OXM720969:OXM720971 PHI720969:PHI720971 PRE720969:PRE720971 QBA720969:QBA720971 QKW720969:QKW720971 QUS720969:QUS720971 REO720969:REO720971 ROK720969:ROK720971 RYG720969:RYG720971 SIC720969:SIC720971 SRY720969:SRY720971 TBU720969:TBU720971 TLQ720969:TLQ720971 TVM720969:TVM720971 UFI720969:UFI720971 UPE720969:UPE720971 UZA720969:UZA720971 VIW720969:VIW720971 VSS720969:VSS720971 WCO720969:WCO720971 WMK720969:WMK720971 WWG720969:WWG720971 AM786505:AM786507 JU786505:JU786507 TQ786505:TQ786507 ADM786505:ADM786507 ANI786505:ANI786507 AXE786505:AXE786507 BHA786505:BHA786507 BQW786505:BQW786507 CAS786505:CAS786507 CKO786505:CKO786507 CUK786505:CUK786507 DEG786505:DEG786507 DOC786505:DOC786507 DXY786505:DXY786507 EHU786505:EHU786507 ERQ786505:ERQ786507 FBM786505:FBM786507 FLI786505:FLI786507 FVE786505:FVE786507 GFA786505:GFA786507 GOW786505:GOW786507 GYS786505:GYS786507 HIO786505:HIO786507 HSK786505:HSK786507 ICG786505:ICG786507 IMC786505:IMC786507 IVY786505:IVY786507 JFU786505:JFU786507 JPQ786505:JPQ786507 JZM786505:JZM786507 KJI786505:KJI786507 KTE786505:KTE786507 LDA786505:LDA786507 LMW786505:LMW786507 LWS786505:LWS786507 MGO786505:MGO786507 MQK786505:MQK786507 NAG786505:NAG786507 NKC786505:NKC786507 NTY786505:NTY786507 ODU786505:ODU786507 ONQ786505:ONQ786507 OXM786505:OXM786507 PHI786505:PHI786507 PRE786505:PRE786507 QBA786505:QBA786507 QKW786505:QKW786507 QUS786505:QUS786507 REO786505:REO786507 ROK786505:ROK786507 RYG786505:RYG786507 SIC786505:SIC786507 SRY786505:SRY786507 TBU786505:TBU786507 TLQ786505:TLQ786507 TVM786505:TVM786507 UFI786505:UFI786507 UPE786505:UPE786507 UZA786505:UZA786507 VIW786505:VIW786507 VSS786505:VSS786507 WCO786505:WCO786507 WMK786505:WMK786507 WWG786505:WWG786507 AM852041:AM852043 JU852041:JU852043 TQ852041:TQ852043 ADM852041:ADM852043 ANI852041:ANI852043 AXE852041:AXE852043 BHA852041:BHA852043 BQW852041:BQW852043 CAS852041:CAS852043 CKO852041:CKO852043 CUK852041:CUK852043 DEG852041:DEG852043 DOC852041:DOC852043 DXY852041:DXY852043 EHU852041:EHU852043 ERQ852041:ERQ852043 FBM852041:FBM852043 FLI852041:FLI852043 FVE852041:FVE852043 GFA852041:GFA852043 GOW852041:GOW852043 GYS852041:GYS852043 HIO852041:HIO852043 HSK852041:HSK852043 ICG852041:ICG852043 IMC852041:IMC852043 IVY852041:IVY852043 JFU852041:JFU852043 JPQ852041:JPQ852043 JZM852041:JZM852043 KJI852041:KJI852043 KTE852041:KTE852043 LDA852041:LDA852043 LMW852041:LMW852043 LWS852041:LWS852043 MGO852041:MGO852043 MQK852041:MQK852043 NAG852041:NAG852043 NKC852041:NKC852043 NTY852041:NTY852043 ODU852041:ODU852043 ONQ852041:ONQ852043 OXM852041:OXM852043 PHI852041:PHI852043 PRE852041:PRE852043 QBA852041:QBA852043 QKW852041:QKW852043 QUS852041:QUS852043 REO852041:REO852043 ROK852041:ROK852043 RYG852041:RYG852043 SIC852041:SIC852043 SRY852041:SRY852043 TBU852041:TBU852043 TLQ852041:TLQ852043 TVM852041:TVM852043 UFI852041:UFI852043 UPE852041:UPE852043 UZA852041:UZA852043 VIW852041:VIW852043 VSS852041:VSS852043 WCO852041:WCO852043 WMK852041:WMK852043 WWG852041:WWG852043 AM917577:AM917579 JU917577:JU917579 TQ917577:TQ917579 ADM917577:ADM917579 ANI917577:ANI917579 AXE917577:AXE917579 BHA917577:BHA917579 BQW917577:BQW917579 CAS917577:CAS917579 CKO917577:CKO917579 CUK917577:CUK917579 DEG917577:DEG917579 DOC917577:DOC917579 DXY917577:DXY917579 EHU917577:EHU917579 ERQ917577:ERQ917579 FBM917577:FBM917579 FLI917577:FLI917579 FVE917577:FVE917579 GFA917577:GFA917579 GOW917577:GOW917579 GYS917577:GYS917579 HIO917577:HIO917579 HSK917577:HSK917579 ICG917577:ICG917579 IMC917577:IMC917579 IVY917577:IVY917579 JFU917577:JFU917579 JPQ917577:JPQ917579 JZM917577:JZM917579 KJI917577:KJI917579 KTE917577:KTE917579 LDA917577:LDA917579 LMW917577:LMW917579 LWS917577:LWS917579 MGO917577:MGO917579 MQK917577:MQK917579 NAG917577:NAG917579 NKC917577:NKC917579 NTY917577:NTY917579 ODU917577:ODU917579 ONQ917577:ONQ917579 OXM917577:OXM917579 PHI917577:PHI917579 PRE917577:PRE917579 QBA917577:QBA917579 QKW917577:QKW917579 QUS917577:QUS917579 REO917577:REO917579 ROK917577:ROK917579 RYG917577:RYG917579 SIC917577:SIC917579 SRY917577:SRY917579 TBU917577:TBU917579 TLQ917577:TLQ917579 TVM917577:TVM917579 UFI917577:UFI917579 UPE917577:UPE917579 UZA917577:UZA917579 VIW917577:VIW917579 VSS917577:VSS917579 WCO917577:WCO917579 WMK917577:WMK917579 WWG917577:WWG917579 AM983113:AM983115 JU983113:JU983115 TQ983113:TQ983115 ADM983113:ADM983115 ANI983113:ANI983115 AXE983113:AXE983115 BHA983113:BHA983115 BQW983113:BQW983115 CAS983113:CAS983115 CKO983113:CKO983115 CUK983113:CUK983115 DEG983113:DEG983115 DOC983113:DOC983115 DXY983113:DXY983115 EHU983113:EHU983115 ERQ983113:ERQ983115 FBM983113:FBM983115 FLI983113:FLI983115 FVE983113:FVE983115 GFA983113:GFA983115 GOW983113:GOW983115 GYS983113:GYS983115 HIO983113:HIO983115 HSK983113:HSK983115 ICG983113:ICG983115 IMC983113:IMC983115 IVY983113:IVY983115 JFU983113:JFU983115 JPQ983113:JPQ983115 JZM983113:JZM983115 KJI983113:KJI983115 KTE983113:KTE983115 LDA983113:LDA983115 LMW983113:LMW983115 LWS983113:LWS983115 MGO983113:MGO983115 MQK983113:MQK983115 NAG983113:NAG983115 NKC983113:NKC983115 NTY983113:NTY983115 ODU983113:ODU983115 ONQ983113:ONQ983115 OXM983113:OXM983115 PHI983113:PHI983115 PRE983113:PRE983115 QBA983113:QBA983115 QKW983113:QKW983115 QUS983113:QUS983115 REO983113:REO983115 ROK983113:ROK983115 RYG983113:RYG983115 SIC983113:SIC983115 SRY983113:SRY983115 TBU983113:TBU983115 TLQ983113:TLQ983115 TVM983113:TVM983115 UFI983113:UFI983115 UPE983113:UPE983115 UZA983113:UZA983115 VIW983113:VIW983115 VSS983113:VSS983115 WCO983113:WCO983115 WMK983113:WMK983115 AM97:AM99">
      <formula1>32</formula1>
      <formula2>32</formula2>
    </dataValidation>
    <dataValidation allowBlank="1" showErrorMessage="1" prompt="10 reuniones cada Delegada" sqref="WVJ983062:WVM983070 IX22:JA30 ST22:SW30 ACP22:ACS30 AML22:AMO30 AWH22:AWK30 BGD22:BGG30 BPZ22:BQC30 BZV22:BZY30 CJR22:CJU30 CTN22:CTQ30 DDJ22:DDM30 DNF22:DNI30 DXB22:DXE30 EGX22:EHA30 EQT22:EQW30 FAP22:FAS30 FKL22:FKO30 FUH22:FUK30 GED22:GEG30 GNZ22:GOC30 GXV22:GXY30 HHR22:HHU30 HRN22:HRQ30 IBJ22:IBM30 ILF22:ILI30 IVB22:IVE30 JEX22:JFA30 JOT22:JOW30 JYP22:JYS30 KIL22:KIO30 KSH22:KSK30 LCD22:LCG30 LLZ22:LMC30 LVV22:LVY30 MFR22:MFU30 MPN22:MPQ30 MZJ22:MZM30 NJF22:NJI30 NTB22:NTE30 OCX22:ODA30 OMT22:OMW30 OWP22:OWS30 PGL22:PGO30 PQH22:PQK30 QAD22:QAG30 QJZ22:QKC30 QTV22:QTY30 RDR22:RDU30 RNN22:RNQ30 RXJ22:RXM30 SHF22:SHI30 SRB22:SRE30 TAX22:TBA30 TKT22:TKW30 TUP22:TUS30 UEL22:UEO30 UOH22:UOK30 UYD22:UYG30 VHZ22:VIC30 VRV22:VRY30 WBR22:WBU30 WLN22:WLQ30 WVJ22:WVM30 P65558:S65566 IX65558:JA65566 ST65558:SW65566 ACP65558:ACS65566 AML65558:AMO65566 AWH65558:AWK65566 BGD65558:BGG65566 BPZ65558:BQC65566 BZV65558:BZY65566 CJR65558:CJU65566 CTN65558:CTQ65566 DDJ65558:DDM65566 DNF65558:DNI65566 DXB65558:DXE65566 EGX65558:EHA65566 EQT65558:EQW65566 FAP65558:FAS65566 FKL65558:FKO65566 FUH65558:FUK65566 GED65558:GEG65566 GNZ65558:GOC65566 GXV65558:GXY65566 HHR65558:HHU65566 HRN65558:HRQ65566 IBJ65558:IBM65566 ILF65558:ILI65566 IVB65558:IVE65566 JEX65558:JFA65566 JOT65558:JOW65566 JYP65558:JYS65566 KIL65558:KIO65566 KSH65558:KSK65566 LCD65558:LCG65566 LLZ65558:LMC65566 LVV65558:LVY65566 MFR65558:MFU65566 MPN65558:MPQ65566 MZJ65558:MZM65566 NJF65558:NJI65566 NTB65558:NTE65566 OCX65558:ODA65566 OMT65558:OMW65566 OWP65558:OWS65566 PGL65558:PGO65566 PQH65558:PQK65566 QAD65558:QAG65566 QJZ65558:QKC65566 QTV65558:QTY65566 RDR65558:RDU65566 RNN65558:RNQ65566 RXJ65558:RXM65566 SHF65558:SHI65566 SRB65558:SRE65566 TAX65558:TBA65566 TKT65558:TKW65566 TUP65558:TUS65566 UEL65558:UEO65566 UOH65558:UOK65566 UYD65558:UYG65566 VHZ65558:VIC65566 VRV65558:VRY65566 WBR65558:WBU65566 WLN65558:WLQ65566 WVJ65558:WVM65566 P131094:S131102 IX131094:JA131102 ST131094:SW131102 ACP131094:ACS131102 AML131094:AMO131102 AWH131094:AWK131102 BGD131094:BGG131102 BPZ131094:BQC131102 BZV131094:BZY131102 CJR131094:CJU131102 CTN131094:CTQ131102 DDJ131094:DDM131102 DNF131094:DNI131102 DXB131094:DXE131102 EGX131094:EHA131102 EQT131094:EQW131102 FAP131094:FAS131102 FKL131094:FKO131102 FUH131094:FUK131102 GED131094:GEG131102 GNZ131094:GOC131102 GXV131094:GXY131102 HHR131094:HHU131102 HRN131094:HRQ131102 IBJ131094:IBM131102 ILF131094:ILI131102 IVB131094:IVE131102 JEX131094:JFA131102 JOT131094:JOW131102 JYP131094:JYS131102 KIL131094:KIO131102 KSH131094:KSK131102 LCD131094:LCG131102 LLZ131094:LMC131102 LVV131094:LVY131102 MFR131094:MFU131102 MPN131094:MPQ131102 MZJ131094:MZM131102 NJF131094:NJI131102 NTB131094:NTE131102 OCX131094:ODA131102 OMT131094:OMW131102 OWP131094:OWS131102 PGL131094:PGO131102 PQH131094:PQK131102 QAD131094:QAG131102 QJZ131094:QKC131102 QTV131094:QTY131102 RDR131094:RDU131102 RNN131094:RNQ131102 RXJ131094:RXM131102 SHF131094:SHI131102 SRB131094:SRE131102 TAX131094:TBA131102 TKT131094:TKW131102 TUP131094:TUS131102 UEL131094:UEO131102 UOH131094:UOK131102 UYD131094:UYG131102 VHZ131094:VIC131102 VRV131094:VRY131102 WBR131094:WBU131102 WLN131094:WLQ131102 WVJ131094:WVM131102 P196630:S196638 IX196630:JA196638 ST196630:SW196638 ACP196630:ACS196638 AML196630:AMO196638 AWH196630:AWK196638 BGD196630:BGG196638 BPZ196630:BQC196638 BZV196630:BZY196638 CJR196630:CJU196638 CTN196630:CTQ196638 DDJ196630:DDM196638 DNF196630:DNI196638 DXB196630:DXE196638 EGX196630:EHA196638 EQT196630:EQW196638 FAP196630:FAS196638 FKL196630:FKO196638 FUH196630:FUK196638 GED196630:GEG196638 GNZ196630:GOC196638 GXV196630:GXY196638 HHR196630:HHU196638 HRN196630:HRQ196638 IBJ196630:IBM196638 ILF196630:ILI196638 IVB196630:IVE196638 JEX196630:JFA196638 JOT196630:JOW196638 JYP196630:JYS196638 KIL196630:KIO196638 KSH196630:KSK196638 LCD196630:LCG196638 LLZ196630:LMC196638 LVV196630:LVY196638 MFR196630:MFU196638 MPN196630:MPQ196638 MZJ196630:MZM196638 NJF196630:NJI196638 NTB196630:NTE196638 OCX196630:ODA196638 OMT196630:OMW196638 OWP196630:OWS196638 PGL196630:PGO196638 PQH196630:PQK196638 QAD196630:QAG196638 QJZ196630:QKC196638 QTV196630:QTY196638 RDR196630:RDU196638 RNN196630:RNQ196638 RXJ196630:RXM196638 SHF196630:SHI196638 SRB196630:SRE196638 TAX196630:TBA196638 TKT196630:TKW196638 TUP196630:TUS196638 UEL196630:UEO196638 UOH196630:UOK196638 UYD196630:UYG196638 VHZ196630:VIC196638 VRV196630:VRY196638 WBR196630:WBU196638 WLN196630:WLQ196638 WVJ196630:WVM196638 P262166:S262174 IX262166:JA262174 ST262166:SW262174 ACP262166:ACS262174 AML262166:AMO262174 AWH262166:AWK262174 BGD262166:BGG262174 BPZ262166:BQC262174 BZV262166:BZY262174 CJR262166:CJU262174 CTN262166:CTQ262174 DDJ262166:DDM262174 DNF262166:DNI262174 DXB262166:DXE262174 EGX262166:EHA262174 EQT262166:EQW262174 FAP262166:FAS262174 FKL262166:FKO262174 FUH262166:FUK262174 GED262166:GEG262174 GNZ262166:GOC262174 GXV262166:GXY262174 HHR262166:HHU262174 HRN262166:HRQ262174 IBJ262166:IBM262174 ILF262166:ILI262174 IVB262166:IVE262174 JEX262166:JFA262174 JOT262166:JOW262174 JYP262166:JYS262174 KIL262166:KIO262174 KSH262166:KSK262174 LCD262166:LCG262174 LLZ262166:LMC262174 LVV262166:LVY262174 MFR262166:MFU262174 MPN262166:MPQ262174 MZJ262166:MZM262174 NJF262166:NJI262174 NTB262166:NTE262174 OCX262166:ODA262174 OMT262166:OMW262174 OWP262166:OWS262174 PGL262166:PGO262174 PQH262166:PQK262174 QAD262166:QAG262174 QJZ262166:QKC262174 QTV262166:QTY262174 RDR262166:RDU262174 RNN262166:RNQ262174 RXJ262166:RXM262174 SHF262166:SHI262174 SRB262166:SRE262174 TAX262166:TBA262174 TKT262166:TKW262174 TUP262166:TUS262174 UEL262166:UEO262174 UOH262166:UOK262174 UYD262166:UYG262174 VHZ262166:VIC262174 VRV262166:VRY262174 WBR262166:WBU262174 WLN262166:WLQ262174 WVJ262166:WVM262174 P327702:S327710 IX327702:JA327710 ST327702:SW327710 ACP327702:ACS327710 AML327702:AMO327710 AWH327702:AWK327710 BGD327702:BGG327710 BPZ327702:BQC327710 BZV327702:BZY327710 CJR327702:CJU327710 CTN327702:CTQ327710 DDJ327702:DDM327710 DNF327702:DNI327710 DXB327702:DXE327710 EGX327702:EHA327710 EQT327702:EQW327710 FAP327702:FAS327710 FKL327702:FKO327710 FUH327702:FUK327710 GED327702:GEG327710 GNZ327702:GOC327710 GXV327702:GXY327710 HHR327702:HHU327710 HRN327702:HRQ327710 IBJ327702:IBM327710 ILF327702:ILI327710 IVB327702:IVE327710 JEX327702:JFA327710 JOT327702:JOW327710 JYP327702:JYS327710 KIL327702:KIO327710 KSH327702:KSK327710 LCD327702:LCG327710 LLZ327702:LMC327710 LVV327702:LVY327710 MFR327702:MFU327710 MPN327702:MPQ327710 MZJ327702:MZM327710 NJF327702:NJI327710 NTB327702:NTE327710 OCX327702:ODA327710 OMT327702:OMW327710 OWP327702:OWS327710 PGL327702:PGO327710 PQH327702:PQK327710 QAD327702:QAG327710 QJZ327702:QKC327710 QTV327702:QTY327710 RDR327702:RDU327710 RNN327702:RNQ327710 RXJ327702:RXM327710 SHF327702:SHI327710 SRB327702:SRE327710 TAX327702:TBA327710 TKT327702:TKW327710 TUP327702:TUS327710 UEL327702:UEO327710 UOH327702:UOK327710 UYD327702:UYG327710 VHZ327702:VIC327710 VRV327702:VRY327710 WBR327702:WBU327710 WLN327702:WLQ327710 WVJ327702:WVM327710 P393238:S393246 IX393238:JA393246 ST393238:SW393246 ACP393238:ACS393246 AML393238:AMO393246 AWH393238:AWK393246 BGD393238:BGG393246 BPZ393238:BQC393246 BZV393238:BZY393246 CJR393238:CJU393246 CTN393238:CTQ393246 DDJ393238:DDM393246 DNF393238:DNI393246 DXB393238:DXE393246 EGX393238:EHA393246 EQT393238:EQW393246 FAP393238:FAS393246 FKL393238:FKO393246 FUH393238:FUK393246 GED393238:GEG393246 GNZ393238:GOC393246 GXV393238:GXY393246 HHR393238:HHU393246 HRN393238:HRQ393246 IBJ393238:IBM393246 ILF393238:ILI393246 IVB393238:IVE393246 JEX393238:JFA393246 JOT393238:JOW393246 JYP393238:JYS393246 KIL393238:KIO393246 KSH393238:KSK393246 LCD393238:LCG393246 LLZ393238:LMC393246 LVV393238:LVY393246 MFR393238:MFU393246 MPN393238:MPQ393246 MZJ393238:MZM393246 NJF393238:NJI393246 NTB393238:NTE393246 OCX393238:ODA393246 OMT393238:OMW393246 OWP393238:OWS393246 PGL393238:PGO393246 PQH393238:PQK393246 QAD393238:QAG393246 QJZ393238:QKC393246 QTV393238:QTY393246 RDR393238:RDU393246 RNN393238:RNQ393246 RXJ393238:RXM393246 SHF393238:SHI393246 SRB393238:SRE393246 TAX393238:TBA393246 TKT393238:TKW393246 TUP393238:TUS393246 UEL393238:UEO393246 UOH393238:UOK393246 UYD393238:UYG393246 VHZ393238:VIC393246 VRV393238:VRY393246 WBR393238:WBU393246 WLN393238:WLQ393246 WVJ393238:WVM393246 P458774:S458782 IX458774:JA458782 ST458774:SW458782 ACP458774:ACS458782 AML458774:AMO458782 AWH458774:AWK458782 BGD458774:BGG458782 BPZ458774:BQC458782 BZV458774:BZY458782 CJR458774:CJU458782 CTN458774:CTQ458782 DDJ458774:DDM458782 DNF458774:DNI458782 DXB458774:DXE458782 EGX458774:EHA458782 EQT458774:EQW458782 FAP458774:FAS458782 FKL458774:FKO458782 FUH458774:FUK458782 GED458774:GEG458782 GNZ458774:GOC458782 GXV458774:GXY458782 HHR458774:HHU458782 HRN458774:HRQ458782 IBJ458774:IBM458782 ILF458774:ILI458782 IVB458774:IVE458782 JEX458774:JFA458782 JOT458774:JOW458782 JYP458774:JYS458782 KIL458774:KIO458782 KSH458774:KSK458782 LCD458774:LCG458782 LLZ458774:LMC458782 LVV458774:LVY458782 MFR458774:MFU458782 MPN458774:MPQ458782 MZJ458774:MZM458782 NJF458774:NJI458782 NTB458774:NTE458782 OCX458774:ODA458782 OMT458774:OMW458782 OWP458774:OWS458782 PGL458774:PGO458782 PQH458774:PQK458782 QAD458774:QAG458782 QJZ458774:QKC458782 QTV458774:QTY458782 RDR458774:RDU458782 RNN458774:RNQ458782 RXJ458774:RXM458782 SHF458774:SHI458782 SRB458774:SRE458782 TAX458774:TBA458782 TKT458774:TKW458782 TUP458774:TUS458782 UEL458774:UEO458782 UOH458774:UOK458782 UYD458774:UYG458782 VHZ458774:VIC458782 VRV458774:VRY458782 WBR458774:WBU458782 WLN458774:WLQ458782 WVJ458774:WVM458782 P524310:S524318 IX524310:JA524318 ST524310:SW524318 ACP524310:ACS524318 AML524310:AMO524318 AWH524310:AWK524318 BGD524310:BGG524318 BPZ524310:BQC524318 BZV524310:BZY524318 CJR524310:CJU524318 CTN524310:CTQ524318 DDJ524310:DDM524318 DNF524310:DNI524318 DXB524310:DXE524318 EGX524310:EHA524318 EQT524310:EQW524318 FAP524310:FAS524318 FKL524310:FKO524318 FUH524310:FUK524318 GED524310:GEG524318 GNZ524310:GOC524318 GXV524310:GXY524318 HHR524310:HHU524318 HRN524310:HRQ524318 IBJ524310:IBM524318 ILF524310:ILI524318 IVB524310:IVE524318 JEX524310:JFA524318 JOT524310:JOW524318 JYP524310:JYS524318 KIL524310:KIO524318 KSH524310:KSK524318 LCD524310:LCG524318 LLZ524310:LMC524318 LVV524310:LVY524318 MFR524310:MFU524318 MPN524310:MPQ524318 MZJ524310:MZM524318 NJF524310:NJI524318 NTB524310:NTE524318 OCX524310:ODA524318 OMT524310:OMW524318 OWP524310:OWS524318 PGL524310:PGO524318 PQH524310:PQK524318 QAD524310:QAG524318 QJZ524310:QKC524318 QTV524310:QTY524318 RDR524310:RDU524318 RNN524310:RNQ524318 RXJ524310:RXM524318 SHF524310:SHI524318 SRB524310:SRE524318 TAX524310:TBA524318 TKT524310:TKW524318 TUP524310:TUS524318 UEL524310:UEO524318 UOH524310:UOK524318 UYD524310:UYG524318 VHZ524310:VIC524318 VRV524310:VRY524318 WBR524310:WBU524318 WLN524310:WLQ524318 WVJ524310:WVM524318 P589846:S589854 IX589846:JA589854 ST589846:SW589854 ACP589846:ACS589854 AML589846:AMO589854 AWH589846:AWK589854 BGD589846:BGG589854 BPZ589846:BQC589854 BZV589846:BZY589854 CJR589846:CJU589854 CTN589846:CTQ589854 DDJ589846:DDM589854 DNF589846:DNI589854 DXB589846:DXE589854 EGX589846:EHA589854 EQT589846:EQW589854 FAP589846:FAS589854 FKL589846:FKO589854 FUH589846:FUK589854 GED589846:GEG589854 GNZ589846:GOC589854 GXV589846:GXY589854 HHR589846:HHU589854 HRN589846:HRQ589854 IBJ589846:IBM589854 ILF589846:ILI589854 IVB589846:IVE589854 JEX589846:JFA589854 JOT589846:JOW589854 JYP589846:JYS589854 KIL589846:KIO589854 KSH589846:KSK589854 LCD589846:LCG589854 LLZ589846:LMC589854 LVV589846:LVY589854 MFR589846:MFU589854 MPN589846:MPQ589854 MZJ589846:MZM589854 NJF589846:NJI589854 NTB589846:NTE589854 OCX589846:ODA589854 OMT589846:OMW589854 OWP589846:OWS589854 PGL589846:PGO589854 PQH589846:PQK589854 QAD589846:QAG589854 QJZ589846:QKC589854 QTV589846:QTY589854 RDR589846:RDU589854 RNN589846:RNQ589854 RXJ589846:RXM589854 SHF589846:SHI589854 SRB589846:SRE589854 TAX589846:TBA589854 TKT589846:TKW589854 TUP589846:TUS589854 UEL589846:UEO589854 UOH589846:UOK589854 UYD589846:UYG589854 VHZ589846:VIC589854 VRV589846:VRY589854 WBR589846:WBU589854 WLN589846:WLQ589854 WVJ589846:WVM589854 P655382:S655390 IX655382:JA655390 ST655382:SW655390 ACP655382:ACS655390 AML655382:AMO655390 AWH655382:AWK655390 BGD655382:BGG655390 BPZ655382:BQC655390 BZV655382:BZY655390 CJR655382:CJU655390 CTN655382:CTQ655390 DDJ655382:DDM655390 DNF655382:DNI655390 DXB655382:DXE655390 EGX655382:EHA655390 EQT655382:EQW655390 FAP655382:FAS655390 FKL655382:FKO655390 FUH655382:FUK655390 GED655382:GEG655390 GNZ655382:GOC655390 GXV655382:GXY655390 HHR655382:HHU655390 HRN655382:HRQ655390 IBJ655382:IBM655390 ILF655382:ILI655390 IVB655382:IVE655390 JEX655382:JFA655390 JOT655382:JOW655390 JYP655382:JYS655390 KIL655382:KIO655390 KSH655382:KSK655390 LCD655382:LCG655390 LLZ655382:LMC655390 LVV655382:LVY655390 MFR655382:MFU655390 MPN655382:MPQ655390 MZJ655382:MZM655390 NJF655382:NJI655390 NTB655382:NTE655390 OCX655382:ODA655390 OMT655382:OMW655390 OWP655382:OWS655390 PGL655382:PGO655390 PQH655382:PQK655390 QAD655382:QAG655390 QJZ655382:QKC655390 QTV655382:QTY655390 RDR655382:RDU655390 RNN655382:RNQ655390 RXJ655382:RXM655390 SHF655382:SHI655390 SRB655382:SRE655390 TAX655382:TBA655390 TKT655382:TKW655390 TUP655382:TUS655390 UEL655382:UEO655390 UOH655382:UOK655390 UYD655382:UYG655390 VHZ655382:VIC655390 VRV655382:VRY655390 WBR655382:WBU655390 WLN655382:WLQ655390 WVJ655382:WVM655390 P720918:S720926 IX720918:JA720926 ST720918:SW720926 ACP720918:ACS720926 AML720918:AMO720926 AWH720918:AWK720926 BGD720918:BGG720926 BPZ720918:BQC720926 BZV720918:BZY720926 CJR720918:CJU720926 CTN720918:CTQ720926 DDJ720918:DDM720926 DNF720918:DNI720926 DXB720918:DXE720926 EGX720918:EHA720926 EQT720918:EQW720926 FAP720918:FAS720926 FKL720918:FKO720926 FUH720918:FUK720926 GED720918:GEG720926 GNZ720918:GOC720926 GXV720918:GXY720926 HHR720918:HHU720926 HRN720918:HRQ720926 IBJ720918:IBM720926 ILF720918:ILI720926 IVB720918:IVE720926 JEX720918:JFA720926 JOT720918:JOW720926 JYP720918:JYS720926 KIL720918:KIO720926 KSH720918:KSK720926 LCD720918:LCG720926 LLZ720918:LMC720926 LVV720918:LVY720926 MFR720918:MFU720926 MPN720918:MPQ720926 MZJ720918:MZM720926 NJF720918:NJI720926 NTB720918:NTE720926 OCX720918:ODA720926 OMT720918:OMW720926 OWP720918:OWS720926 PGL720918:PGO720926 PQH720918:PQK720926 QAD720918:QAG720926 QJZ720918:QKC720926 QTV720918:QTY720926 RDR720918:RDU720926 RNN720918:RNQ720926 RXJ720918:RXM720926 SHF720918:SHI720926 SRB720918:SRE720926 TAX720918:TBA720926 TKT720918:TKW720926 TUP720918:TUS720926 UEL720918:UEO720926 UOH720918:UOK720926 UYD720918:UYG720926 VHZ720918:VIC720926 VRV720918:VRY720926 WBR720918:WBU720926 WLN720918:WLQ720926 WVJ720918:WVM720926 P786454:S786462 IX786454:JA786462 ST786454:SW786462 ACP786454:ACS786462 AML786454:AMO786462 AWH786454:AWK786462 BGD786454:BGG786462 BPZ786454:BQC786462 BZV786454:BZY786462 CJR786454:CJU786462 CTN786454:CTQ786462 DDJ786454:DDM786462 DNF786454:DNI786462 DXB786454:DXE786462 EGX786454:EHA786462 EQT786454:EQW786462 FAP786454:FAS786462 FKL786454:FKO786462 FUH786454:FUK786462 GED786454:GEG786462 GNZ786454:GOC786462 GXV786454:GXY786462 HHR786454:HHU786462 HRN786454:HRQ786462 IBJ786454:IBM786462 ILF786454:ILI786462 IVB786454:IVE786462 JEX786454:JFA786462 JOT786454:JOW786462 JYP786454:JYS786462 KIL786454:KIO786462 KSH786454:KSK786462 LCD786454:LCG786462 LLZ786454:LMC786462 LVV786454:LVY786462 MFR786454:MFU786462 MPN786454:MPQ786462 MZJ786454:MZM786462 NJF786454:NJI786462 NTB786454:NTE786462 OCX786454:ODA786462 OMT786454:OMW786462 OWP786454:OWS786462 PGL786454:PGO786462 PQH786454:PQK786462 QAD786454:QAG786462 QJZ786454:QKC786462 QTV786454:QTY786462 RDR786454:RDU786462 RNN786454:RNQ786462 RXJ786454:RXM786462 SHF786454:SHI786462 SRB786454:SRE786462 TAX786454:TBA786462 TKT786454:TKW786462 TUP786454:TUS786462 UEL786454:UEO786462 UOH786454:UOK786462 UYD786454:UYG786462 VHZ786454:VIC786462 VRV786454:VRY786462 WBR786454:WBU786462 WLN786454:WLQ786462 WVJ786454:WVM786462 P851990:S851998 IX851990:JA851998 ST851990:SW851998 ACP851990:ACS851998 AML851990:AMO851998 AWH851990:AWK851998 BGD851990:BGG851998 BPZ851990:BQC851998 BZV851990:BZY851998 CJR851990:CJU851998 CTN851990:CTQ851998 DDJ851990:DDM851998 DNF851990:DNI851998 DXB851990:DXE851998 EGX851990:EHA851998 EQT851990:EQW851998 FAP851990:FAS851998 FKL851990:FKO851998 FUH851990:FUK851998 GED851990:GEG851998 GNZ851990:GOC851998 GXV851990:GXY851998 HHR851990:HHU851998 HRN851990:HRQ851998 IBJ851990:IBM851998 ILF851990:ILI851998 IVB851990:IVE851998 JEX851990:JFA851998 JOT851990:JOW851998 JYP851990:JYS851998 KIL851990:KIO851998 KSH851990:KSK851998 LCD851990:LCG851998 LLZ851990:LMC851998 LVV851990:LVY851998 MFR851990:MFU851998 MPN851990:MPQ851998 MZJ851990:MZM851998 NJF851990:NJI851998 NTB851990:NTE851998 OCX851990:ODA851998 OMT851990:OMW851998 OWP851990:OWS851998 PGL851990:PGO851998 PQH851990:PQK851998 QAD851990:QAG851998 QJZ851990:QKC851998 QTV851990:QTY851998 RDR851990:RDU851998 RNN851990:RNQ851998 RXJ851990:RXM851998 SHF851990:SHI851998 SRB851990:SRE851998 TAX851990:TBA851998 TKT851990:TKW851998 TUP851990:TUS851998 UEL851990:UEO851998 UOH851990:UOK851998 UYD851990:UYG851998 VHZ851990:VIC851998 VRV851990:VRY851998 WBR851990:WBU851998 WLN851990:WLQ851998 WVJ851990:WVM851998 P917526:S917534 IX917526:JA917534 ST917526:SW917534 ACP917526:ACS917534 AML917526:AMO917534 AWH917526:AWK917534 BGD917526:BGG917534 BPZ917526:BQC917534 BZV917526:BZY917534 CJR917526:CJU917534 CTN917526:CTQ917534 DDJ917526:DDM917534 DNF917526:DNI917534 DXB917526:DXE917534 EGX917526:EHA917534 EQT917526:EQW917534 FAP917526:FAS917534 FKL917526:FKO917534 FUH917526:FUK917534 GED917526:GEG917534 GNZ917526:GOC917534 GXV917526:GXY917534 HHR917526:HHU917534 HRN917526:HRQ917534 IBJ917526:IBM917534 ILF917526:ILI917534 IVB917526:IVE917534 JEX917526:JFA917534 JOT917526:JOW917534 JYP917526:JYS917534 KIL917526:KIO917534 KSH917526:KSK917534 LCD917526:LCG917534 LLZ917526:LMC917534 LVV917526:LVY917534 MFR917526:MFU917534 MPN917526:MPQ917534 MZJ917526:MZM917534 NJF917526:NJI917534 NTB917526:NTE917534 OCX917526:ODA917534 OMT917526:OMW917534 OWP917526:OWS917534 PGL917526:PGO917534 PQH917526:PQK917534 QAD917526:QAG917534 QJZ917526:QKC917534 QTV917526:QTY917534 RDR917526:RDU917534 RNN917526:RNQ917534 RXJ917526:RXM917534 SHF917526:SHI917534 SRB917526:SRE917534 TAX917526:TBA917534 TKT917526:TKW917534 TUP917526:TUS917534 UEL917526:UEO917534 UOH917526:UOK917534 UYD917526:UYG917534 VHZ917526:VIC917534 VRV917526:VRY917534 WBR917526:WBU917534 WLN917526:WLQ917534 WVJ917526:WVM917534 P983062:S983070 IX983062:JA983070 ST983062:SW983070 ACP983062:ACS983070 AML983062:AMO983070 AWH983062:AWK983070 BGD983062:BGG983070 BPZ983062:BQC983070 BZV983062:BZY983070 CJR983062:CJU983070 CTN983062:CTQ983070 DDJ983062:DDM983070 DNF983062:DNI983070 DXB983062:DXE983070 EGX983062:EHA983070 EQT983062:EQW983070 FAP983062:FAS983070 FKL983062:FKO983070 FUH983062:FUK983070 GED983062:GEG983070 GNZ983062:GOC983070 GXV983062:GXY983070 HHR983062:HHU983070 HRN983062:HRQ983070 IBJ983062:IBM983070 ILF983062:ILI983070 IVB983062:IVE983070 JEX983062:JFA983070 JOT983062:JOW983070 JYP983062:JYS983070 KIL983062:KIO983070 KSH983062:KSK983070 LCD983062:LCG983070 LLZ983062:LMC983070 LVV983062:LVY983070 MFR983062:MFU983070 MPN983062:MPQ983070 MZJ983062:MZM983070 NJF983062:NJI983070 NTB983062:NTE983070 OCX983062:ODA983070 OMT983062:OMW983070 OWP983062:OWS983070 PGL983062:PGO983070 PQH983062:PQK983070 QAD983062:QAG983070 QJZ983062:QKC983070 QTV983062:QTY983070 RDR983062:RDU983070 RNN983062:RNQ983070 RXJ983062:RXM983070 SHF983062:SHI983070 SRB983062:SRE983070 TAX983062:TBA983070 TKT983062:TKW983070 TUP983062:TUS983070 UEL983062:UEO983070 UOH983062:UOK983070 UYD983062:UYG983070 VHZ983062:VIC983070 VRV983062:VRY983070 WBR983062:WBU983070 WLN983062:WLQ983070 Q22:T30"/>
    <dataValidation allowBlank="1" showInputMessage="1" showErrorMessage="1" prompt="Circular Puntos de Atencion al Ciudadano en Aeropuertos (16) y Terminales de transporte (42). Se disponga de personal en cda punto para atención al ciudadano y personal calificado para atender personas en condiciones de discapacidad" sqref="WWC98305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AI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AI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AI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AI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AI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AI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AI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AI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AI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AI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AI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AI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AI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AI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AI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AJ15"/>
  </dataValidations>
  <pageMargins left="0.23622047244094491" right="0.23622047244094491" top="0.74803149606299213" bottom="0.74803149606299213" header="0.31496062992125984" footer="0.31496062992125984"/>
  <pageSetup paperSize="14" scale="9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allowBlank="1" showErrorMessage="1" prompt="Al menos 1 por tipo de vigilado">
          <xm:sqref>VST983143 IX69:JA71 ST69:SW71 ACP69:ACS71 AML69:AMO71 AWH69:AWK71 BGD69:BGG71 BPZ69:BQC71 BZV69:BZY71 CJR69:CJU71 CTN69:CTQ71 DDJ69:DDM71 DNF69:DNI71 DXB69:DXE71 EGX69:EHA71 EQT69:EQW71 FAP69:FAS71 FKL69:FKO71 FUH69:FUK71 GED69:GEG71 GNZ69:GOC71 GXV69:GXY71 HHR69:HHU71 HRN69:HRQ71 IBJ69:IBM71 ILF69:ILI71 IVB69:IVE71 JEX69:JFA71 JOT69:JOW71 JYP69:JYS71 KIL69:KIO71 KSH69:KSK71 LCD69:LCG71 LLZ69:LMC71 LVV69:LVY71 MFR69:MFU71 MPN69:MPQ71 MZJ69:MZM71 NJF69:NJI71 NTB69:NTE71 OCX69:ODA71 OMT69:OMW71 OWP69:OWS71 PGL69:PGO71 PQH69:PQK71 QAD69:QAG71 QJZ69:QKC71 QTV69:QTY71 RDR69:RDU71 RNN69:RNQ71 RXJ69:RXM71 SHF69:SHI71 SRB69:SRE71 TAX69:TBA71 TKT69:TKW71 TUP69:TUS71 UEL69:UEO71 UOH69:UOK71 UYD69:UYG71 VHZ69:VIC71 VRV69:VRY71 WBR69:WBU71 WLN69:WLQ71 WVJ69:WVM71 P65605:S65607 IX65605:JA65607 ST65605:SW65607 ACP65605:ACS65607 AML65605:AMO65607 AWH65605:AWK65607 BGD65605:BGG65607 BPZ65605:BQC65607 BZV65605:BZY65607 CJR65605:CJU65607 CTN65605:CTQ65607 DDJ65605:DDM65607 DNF65605:DNI65607 DXB65605:DXE65607 EGX65605:EHA65607 EQT65605:EQW65607 FAP65605:FAS65607 FKL65605:FKO65607 FUH65605:FUK65607 GED65605:GEG65607 GNZ65605:GOC65607 GXV65605:GXY65607 HHR65605:HHU65607 HRN65605:HRQ65607 IBJ65605:IBM65607 ILF65605:ILI65607 IVB65605:IVE65607 JEX65605:JFA65607 JOT65605:JOW65607 JYP65605:JYS65607 KIL65605:KIO65607 KSH65605:KSK65607 LCD65605:LCG65607 LLZ65605:LMC65607 LVV65605:LVY65607 MFR65605:MFU65607 MPN65605:MPQ65607 MZJ65605:MZM65607 NJF65605:NJI65607 NTB65605:NTE65607 OCX65605:ODA65607 OMT65605:OMW65607 OWP65605:OWS65607 PGL65605:PGO65607 PQH65605:PQK65607 QAD65605:QAG65607 QJZ65605:QKC65607 QTV65605:QTY65607 RDR65605:RDU65607 RNN65605:RNQ65607 RXJ65605:RXM65607 SHF65605:SHI65607 SRB65605:SRE65607 TAX65605:TBA65607 TKT65605:TKW65607 TUP65605:TUS65607 UEL65605:UEO65607 UOH65605:UOK65607 UYD65605:UYG65607 VHZ65605:VIC65607 VRV65605:VRY65607 WBR65605:WBU65607 WLN65605:WLQ65607 WVJ65605:WVM65607 P131141:S131143 IX131141:JA131143 ST131141:SW131143 ACP131141:ACS131143 AML131141:AMO131143 AWH131141:AWK131143 BGD131141:BGG131143 BPZ131141:BQC131143 BZV131141:BZY131143 CJR131141:CJU131143 CTN131141:CTQ131143 DDJ131141:DDM131143 DNF131141:DNI131143 DXB131141:DXE131143 EGX131141:EHA131143 EQT131141:EQW131143 FAP131141:FAS131143 FKL131141:FKO131143 FUH131141:FUK131143 GED131141:GEG131143 GNZ131141:GOC131143 GXV131141:GXY131143 HHR131141:HHU131143 HRN131141:HRQ131143 IBJ131141:IBM131143 ILF131141:ILI131143 IVB131141:IVE131143 JEX131141:JFA131143 JOT131141:JOW131143 JYP131141:JYS131143 KIL131141:KIO131143 KSH131141:KSK131143 LCD131141:LCG131143 LLZ131141:LMC131143 LVV131141:LVY131143 MFR131141:MFU131143 MPN131141:MPQ131143 MZJ131141:MZM131143 NJF131141:NJI131143 NTB131141:NTE131143 OCX131141:ODA131143 OMT131141:OMW131143 OWP131141:OWS131143 PGL131141:PGO131143 PQH131141:PQK131143 QAD131141:QAG131143 QJZ131141:QKC131143 QTV131141:QTY131143 RDR131141:RDU131143 RNN131141:RNQ131143 RXJ131141:RXM131143 SHF131141:SHI131143 SRB131141:SRE131143 TAX131141:TBA131143 TKT131141:TKW131143 TUP131141:TUS131143 UEL131141:UEO131143 UOH131141:UOK131143 UYD131141:UYG131143 VHZ131141:VIC131143 VRV131141:VRY131143 WBR131141:WBU131143 WLN131141:WLQ131143 WVJ131141:WVM131143 P196677:S196679 IX196677:JA196679 ST196677:SW196679 ACP196677:ACS196679 AML196677:AMO196679 AWH196677:AWK196679 BGD196677:BGG196679 BPZ196677:BQC196679 BZV196677:BZY196679 CJR196677:CJU196679 CTN196677:CTQ196679 DDJ196677:DDM196679 DNF196677:DNI196679 DXB196677:DXE196679 EGX196677:EHA196679 EQT196677:EQW196679 FAP196677:FAS196679 FKL196677:FKO196679 FUH196677:FUK196679 GED196677:GEG196679 GNZ196677:GOC196679 GXV196677:GXY196679 HHR196677:HHU196679 HRN196677:HRQ196679 IBJ196677:IBM196679 ILF196677:ILI196679 IVB196677:IVE196679 JEX196677:JFA196679 JOT196677:JOW196679 JYP196677:JYS196679 KIL196677:KIO196679 KSH196677:KSK196679 LCD196677:LCG196679 LLZ196677:LMC196679 LVV196677:LVY196679 MFR196677:MFU196679 MPN196677:MPQ196679 MZJ196677:MZM196679 NJF196677:NJI196679 NTB196677:NTE196679 OCX196677:ODA196679 OMT196677:OMW196679 OWP196677:OWS196679 PGL196677:PGO196679 PQH196677:PQK196679 QAD196677:QAG196679 QJZ196677:QKC196679 QTV196677:QTY196679 RDR196677:RDU196679 RNN196677:RNQ196679 RXJ196677:RXM196679 SHF196677:SHI196679 SRB196677:SRE196679 TAX196677:TBA196679 TKT196677:TKW196679 TUP196677:TUS196679 UEL196677:UEO196679 UOH196677:UOK196679 UYD196677:UYG196679 VHZ196677:VIC196679 VRV196677:VRY196679 WBR196677:WBU196679 WLN196677:WLQ196679 WVJ196677:WVM196679 P262213:S262215 IX262213:JA262215 ST262213:SW262215 ACP262213:ACS262215 AML262213:AMO262215 AWH262213:AWK262215 BGD262213:BGG262215 BPZ262213:BQC262215 BZV262213:BZY262215 CJR262213:CJU262215 CTN262213:CTQ262215 DDJ262213:DDM262215 DNF262213:DNI262215 DXB262213:DXE262215 EGX262213:EHA262215 EQT262213:EQW262215 FAP262213:FAS262215 FKL262213:FKO262215 FUH262213:FUK262215 GED262213:GEG262215 GNZ262213:GOC262215 GXV262213:GXY262215 HHR262213:HHU262215 HRN262213:HRQ262215 IBJ262213:IBM262215 ILF262213:ILI262215 IVB262213:IVE262215 JEX262213:JFA262215 JOT262213:JOW262215 JYP262213:JYS262215 KIL262213:KIO262215 KSH262213:KSK262215 LCD262213:LCG262215 LLZ262213:LMC262215 LVV262213:LVY262215 MFR262213:MFU262215 MPN262213:MPQ262215 MZJ262213:MZM262215 NJF262213:NJI262215 NTB262213:NTE262215 OCX262213:ODA262215 OMT262213:OMW262215 OWP262213:OWS262215 PGL262213:PGO262215 PQH262213:PQK262215 QAD262213:QAG262215 QJZ262213:QKC262215 QTV262213:QTY262215 RDR262213:RDU262215 RNN262213:RNQ262215 RXJ262213:RXM262215 SHF262213:SHI262215 SRB262213:SRE262215 TAX262213:TBA262215 TKT262213:TKW262215 TUP262213:TUS262215 UEL262213:UEO262215 UOH262213:UOK262215 UYD262213:UYG262215 VHZ262213:VIC262215 VRV262213:VRY262215 WBR262213:WBU262215 WLN262213:WLQ262215 WVJ262213:WVM262215 P327749:S327751 IX327749:JA327751 ST327749:SW327751 ACP327749:ACS327751 AML327749:AMO327751 AWH327749:AWK327751 BGD327749:BGG327751 BPZ327749:BQC327751 BZV327749:BZY327751 CJR327749:CJU327751 CTN327749:CTQ327751 DDJ327749:DDM327751 DNF327749:DNI327751 DXB327749:DXE327751 EGX327749:EHA327751 EQT327749:EQW327751 FAP327749:FAS327751 FKL327749:FKO327751 FUH327749:FUK327751 GED327749:GEG327751 GNZ327749:GOC327751 GXV327749:GXY327751 HHR327749:HHU327751 HRN327749:HRQ327751 IBJ327749:IBM327751 ILF327749:ILI327751 IVB327749:IVE327751 JEX327749:JFA327751 JOT327749:JOW327751 JYP327749:JYS327751 KIL327749:KIO327751 KSH327749:KSK327751 LCD327749:LCG327751 LLZ327749:LMC327751 LVV327749:LVY327751 MFR327749:MFU327751 MPN327749:MPQ327751 MZJ327749:MZM327751 NJF327749:NJI327751 NTB327749:NTE327751 OCX327749:ODA327751 OMT327749:OMW327751 OWP327749:OWS327751 PGL327749:PGO327751 PQH327749:PQK327751 QAD327749:QAG327751 QJZ327749:QKC327751 QTV327749:QTY327751 RDR327749:RDU327751 RNN327749:RNQ327751 RXJ327749:RXM327751 SHF327749:SHI327751 SRB327749:SRE327751 TAX327749:TBA327751 TKT327749:TKW327751 TUP327749:TUS327751 UEL327749:UEO327751 UOH327749:UOK327751 UYD327749:UYG327751 VHZ327749:VIC327751 VRV327749:VRY327751 WBR327749:WBU327751 WLN327749:WLQ327751 WVJ327749:WVM327751 P393285:S393287 IX393285:JA393287 ST393285:SW393287 ACP393285:ACS393287 AML393285:AMO393287 AWH393285:AWK393287 BGD393285:BGG393287 BPZ393285:BQC393287 BZV393285:BZY393287 CJR393285:CJU393287 CTN393285:CTQ393287 DDJ393285:DDM393287 DNF393285:DNI393287 DXB393285:DXE393287 EGX393285:EHA393287 EQT393285:EQW393287 FAP393285:FAS393287 FKL393285:FKO393287 FUH393285:FUK393287 GED393285:GEG393287 GNZ393285:GOC393287 GXV393285:GXY393287 HHR393285:HHU393287 HRN393285:HRQ393287 IBJ393285:IBM393287 ILF393285:ILI393287 IVB393285:IVE393287 JEX393285:JFA393287 JOT393285:JOW393287 JYP393285:JYS393287 KIL393285:KIO393287 KSH393285:KSK393287 LCD393285:LCG393287 LLZ393285:LMC393287 LVV393285:LVY393287 MFR393285:MFU393287 MPN393285:MPQ393287 MZJ393285:MZM393287 NJF393285:NJI393287 NTB393285:NTE393287 OCX393285:ODA393287 OMT393285:OMW393287 OWP393285:OWS393287 PGL393285:PGO393287 PQH393285:PQK393287 QAD393285:QAG393287 QJZ393285:QKC393287 QTV393285:QTY393287 RDR393285:RDU393287 RNN393285:RNQ393287 RXJ393285:RXM393287 SHF393285:SHI393287 SRB393285:SRE393287 TAX393285:TBA393287 TKT393285:TKW393287 TUP393285:TUS393287 UEL393285:UEO393287 UOH393285:UOK393287 UYD393285:UYG393287 VHZ393285:VIC393287 VRV393285:VRY393287 WBR393285:WBU393287 WLN393285:WLQ393287 WVJ393285:WVM393287 P458821:S458823 IX458821:JA458823 ST458821:SW458823 ACP458821:ACS458823 AML458821:AMO458823 AWH458821:AWK458823 BGD458821:BGG458823 BPZ458821:BQC458823 BZV458821:BZY458823 CJR458821:CJU458823 CTN458821:CTQ458823 DDJ458821:DDM458823 DNF458821:DNI458823 DXB458821:DXE458823 EGX458821:EHA458823 EQT458821:EQW458823 FAP458821:FAS458823 FKL458821:FKO458823 FUH458821:FUK458823 GED458821:GEG458823 GNZ458821:GOC458823 GXV458821:GXY458823 HHR458821:HHU458823 HRN458821:HRQ458823 IBJ458821:IBM458823 ILF458821:ILI458823 IVB458821:IVE458823 JEX458821:JFA458823 JOT458821:JOW458823 JYP458821:JYS458823 KIL458821:KIO458823 KSH458821:KSK458823 LCD458821:LCG458823 LLZ458821:LMC458823 LVV458821:LVY458823 MFR458821:MFU458823 MPN458821:MPQ458823 MZJ458821:MZM458823 NJF458821:NJI458823 NTB458821:NTE458823 OCX458821:ODA458823 OMT458821:OMW458823 OWP458821:OWS458823 PGL458821:PGO458823 PQH458821:PQK458823 QAD458821:QAG458823 QJZ458821:QKC458823 QTV458821:QTY458823 RDR458821:RDU458823 RNN458821:RNQ458823 RXJ458821:RXM458823 SHF458821:SHI458823 SRB458821:SRE458823 TAX458821:TBA458823 TKT458821:TKW458823 TUP458821:TUS458823 UEL458821:UEO458823 UOH458821:UOK458823 UYD458821:UYG458823 VHZ458821:VIC458823 VRV458821:VRY458823 WBR458821:WBU458823 WLN458821:WLQ458823 WVJ458821:WVM458823 P524357:S524359 IX524357:JA524359 ST524357:SW524359 ACP524357:ACS524359 AML524357:AMO524359 AWH524357:AWK524359 BGD524357:BGG524359 BPZ524357:BQC524359 BZV524357:BZY524359 CJR524357:CJU524359 CTN524357:CTQ524359 DDJ524357:DDM524359 DNF524357:DNI524359 DXB524357:DXE524359 EGX524357:EHA524359 EQT524357:EQW524359 FAP524357:FAS524359 FKL524357:FKO524359 FUH524357:FUK524359 GED524357:GEG524359 GNZ524357:GOC524359 GXV524357:GXY524359 HHR524357:HHU524359 HRN524357:HRQ524359 IBJ524357:IBM524359 ILF524357:ILI524359 IVB524357:IVE524359 JEX524357:JFA524359 JOT524357:JOW524359 JYP524357:JYS524359 KIL524357:KIO524359 KSH524357:KSK524359 LCD524357:LCG524359 LLZ524357:LMC524359 LVV524357:LVY524359 MFR524357:MFU524359 MPN524357:MPQ524359 MZJ524357:MZM524359 NJF524357:NJI524359 NTB524357:NTE524359 OCX524357:ODA524359 OMT524357:OMW524359 OWP524357:OWS524359 PGL524357:PGO524359 PQH524357:PQK524359 QAD524357:QAG524359 QJZ524357:QKC524359 QTV524357:QTY524359 RDR524357:RDU524359 RNN524357:RNQ524359 RXJ524357:RXM524359 SHF524357:SHI524359 SRB524357:SRE524359 TAX524357:TBA524359 TKT524357:TKW524359 TUP524357:TUS524359 UEL524357:UEO524359 UOH524357:UOK524359 UYD524357:UYG524359 VHZ524357:VIC524359 VRV524357:VRY524359 WBR524357:WBU524359 WLN524357:WLQ524359 WVJ524357:WVM524359 P589893:S589895 IX589893:JA589895 ST589893:SW589895 ACP589893:ACS589895 AML589893:AMO589895 AWH589893:AWK589895 BGD589893:BGG589895 BPZ589893:BQC589895 BZV589893:BZY589895 CJR589893:CJU589895 CTN589893:CTQ589895 DDJ589893:DDM589895 DNF589893:DNI589895 DXB589893:DXE589895 EGX589893:EHA589895 EQT589893:EQW589895 FAP589893:FAS589895 FKL589893:FKO589895 FUH589893:FUK589895 GED589893:GEG589895 GNZ589893:GOC589895 GXV589893:GXY589895 HHR589893:HHU589895 HRN589893:HRQ589895 IBJ589893:IBM589895 ILF589893:ILI589895 IVB589893:IVE589895 JEX589893:JFA589895 JOT589893:JOW589895 JYP589893:JYS589895 KIL589893:KIO589895 KSH589893:KSK589895 LCD589893:LCG589895 LLZ589893:LMC589895 LVV589893:LVY589895 MFR589893:MFU589895 MPN589893:MPQ589895 MZJ589893:MZM589895 NJF589893:NJI589895 NTB589893:NTE589895 OCX589893:ODA589895 OMT589893:OMW589895 OWP589893:OWS589895 PGL589893:PGO589895 PQH589893:PQK589895 QAD589893:QAG589895 QJZ589893:QKC589895 QTV589893:QTY589895 RDR589893:RDU589895 RNN589893:RNQ589895 RXJ589893:RXM589895 SHF589893:SHI589895 SRB589893:SRE589895 TAX589893:TBA589895 TKT589893:TKW589895 TUP589893:TUS589895 UEL589893:UEO589895 UOH589893:UOK589895 UYD589893:UYG589895 VHZ589893:VIC589895 VRV589893:VRY589895 WBR589893:WBU589895 WLN589893:WLQ589895 WVJ589893:WVM589895 P655429:S655431 IX655429:JA655431 ST655429:SW655431 ACP655429:ACS655431 AML655429:AMO655431 AWH655429:AWK655431 BGD655429:BGG655431 BPZ655429:BQC655431 BZV655429:BZY655431 CJR655429:CJU655431 CTN655429:CTQ655431 DDJ655429:DDM655431 DNF655429:DNI655431 DXB655429:DXE655431 EGX655429:EHA655431 EQT655429:EQW655431 FAP655429:FAS655431 FKL655429:FKO655431 FUH655429:FUK655431 GED655429:GEG655431 GNZ655429:GOC655431 GXV655429:GXY655431 HHR655429:HHU655431 HRN655429:HRQ655431 IBJ655429:IBM655431 ILF655429:ILI655431 IVB655429:IVE655431 JEX655429:JFA655431 JOT655429:JOW655431 JYP655429:JYS655431 KIL655429:KIO655431 KSH655429:KSK655431 LCD655429:LCG655431 LLZ655429:LMC655431 LVV655429:LVY655431 MFR655429:MFU655431 MPN655429:MPQ655431 MZJ655429:MZM655431 NJF655429:NJI655431 NTB655429:NTE655431 OCX655429:ODA655431 OMT655429:OMW655431 OWP655429:OWS655431 PGL655429:PGO655431 PQH655429:PQK655431 QAD655429:QAG655431 QJZ655429:QKC655431 QTV655429:QTY655431 RDR655429:RDU655431 RNN655429:RNQ655431 RXJ655429:RXM655431 SHF655429:SHI655431 SRB655429:SRE655431 TAX655429:TBA655431 TKT655429:TKW655431 TUP655429:TUS655431 UEL655429:UEO655431 UOH655429:UOK655431 UYD655429:UYG655431 VHZ655429:VIC655431 VRV655429:VRY655431 WBR655429:WBU655431 WLN655429:WLQ655431 WVJ655429:WVM655431 P720965:S720967 IX720965:JA720967 ST720965:SW720967 ACP720965:ACS720967 AML720965:AMO720967 AWH720965:AWK720967 BGD720965:BGG720967 BPZ720965:BQC720967 BZV720965:BZY720967 CJR720965:CJU720967 CTN720965:CTQ720967 DDJ720965:DDM720967 DNF720965:DNI720967 DXB720965:DXE720967 EGX720965:EHA720967 EQT720965:EQW720967 FAP720965:FAS720967 FKL720965:FKO720967 FUH720965:FUK720967 GED720965:GEG720967 GNZ720965:GOC720967 GXV720965:GXY720967 HHR720965:HHU720967 HRN720965:HRQ720967 IBJ720965:IBM720967 ILF720965:ILI720967 IVB720965:IVE720967 JEX720965:JFA720967 JOT720965:JOW720967 JYP720965:JYS720967 KIL720965:KIO720967 KSH720965:KSK720967 LCD720965:LCG720967 LLZ720965:LMC720967 LVV720965:LVY720967 MFR720965:MFU720967 MPN720965:MPQ720967 MZJ720965:MZM720967 NJF720965:NJI720967 NTB720965:NTE720967 OCX720965:ODA720967 OMT720965:OMW720967 OWP720965:OWS720967 PGL720965:PGO720967 PQH720965:PQK720967 QAD720965:QAG720967 QJZ720965:QKC720967 QTV720965:QTY720967 RDR720965:RDU720967 RNN720965:RNQ720967 RXJ720965:RXM720967 SHF720965:SHI720967 SRB720965:SRE720967 TAX720965:TBA720967 TKT720965:TKW720967 TUP720965:TUS720967 UEL720965:UEO720967 UOH720965:UOK720967 UYD720965:UYG720967 VHZ720965:VIC720967 VRV720965:VRY720967 WBR720965:WBU720967 WLN720965:WLQ720967 WVJ720965:WVM720967 P786501:S786503 IX786501:JA786503 ST786501:SW786503 ACP786501:ACS786503 AML786501:AMO786503 AWH786501:AWK786503 BGD786501:BGG786503 BPZ786501:BQC786503 BZV786501:BZY786503 CJR786501:CJU786503 CTN786501:CTQ786503 DDJ786501:DDM786503 DNF786501:DNI786503 DXB786501:DXE786503 EGX786501:EHA786503 EQT786501:EQW786503 FAP786501:FAS786503 FKL786501:FKO786503 FUH786501:FUK786503 GED786501:GEG786503 GNZ786501:GOC786503 GXV786501:GXY786503 HHR786501:HHU786503 HRN786501:HRQ786503 IBJ786501:IBM786503 ILF786501:ILI786503 IVB786501:IVE786503 JEX786501:JFA786503 JOT786501:JOW786503 JYP786501:JYS786503 KIL786501:KIO786503 KSH786501:KSK786503 LCD786501:LCG786503 LLZ786501:LMC786503 LVV786501:LVY786503 MFR786501:MFU786503 MPN786501:MPQ786503 MZJ786501:MZM786503 NJF786501:NJI786503 NTB786501:NTE786503 OCX786501:ODA786503 OMT786501:OMW786503 OWP786501:OWS786503 PGL786501:PGO786503 PQH786501:PQK786503 QAD786501:QAG786503 QJZ786501:QKC786503 QTV786501:QTY786503 RDR786501:RDU786503 RNN786501:RNQ786503 RXJ786501:RXM786503 SHF786501:SHI786503 SRB786501:SRE786503 TAX786501:TBA786503 TKT786501:TKW786503 TUP786501:TUS786503 UEL786501:UEO786503 UOH786501:UOK786503 UYD786501:UYG786503 VHZ786501:VIC786503 VRV786501:VRY786503 WBR786501:WBU786503 WLN786501:WLQ786503 WVJ786501:WVM786503 P852037:S852039 IX852037:JA852039 ST852037:SW852039 ACP852037:ACS852039 AML852037:AMO852039 AWH852037:AWK852039 BGD852037:BGG852039 BPZ852037:BQC852039 BZV852037:BZY852039 CJR852037:CJU852039 CTN852037:CTQ852039 DDJ852037:DDM852039 DNF852037:DNI852039 DXB852037:DXE852039 EGX852037:EHA852039 EQT852037:EQW852039 FAP852037:FAS852039 FKL852037:FKO852039 FUH852037:FUK852039 GED852037:GEG852039 GNZ852037:GOC852039 GXV852037:GXY852039 HHR852037:HHU852039 HRN852037:HRQ852039 IBJ852037:IBM852039 ILF852037:ILI852039 IVB852037:IVE852039 JEX852037:JFA852039 JOT852037:JOW852039 JYP852037:JYS852039 KIL852037:KIO852039 KSH852037:KSK852039 LCD852037:LCG852039 LLZ852037:LMC852039 LVV852037:LVY852039 MFR852037:MFU852039 MPN852037:MPQ852039 MZJ852037:MZM852039 NJF852037:NJI852039 NTB852037:NTE852039 OCX852037:ODA852039 OMT852037:OMW852039 OWP852037:OWS852039 PGL852037:PGO852039 PQH852037:PQK852039 QAD852037:QAG852039 QJZ852037:QKC852039 QTV852037:QTY852039 RDR852037:RDU852039 RNN852037:RNQ852039 RXJ852037:RXM852039 SHF852037:SHI852039 SRB852037:SRE852039 TAX852037:TBA852039 TKT852037:TKW852039 TUP852037:TUS852039 UEL852037:UEO852039 UOH852037:UOK852039 UYD852037:UYG852039 VHZ852037:VIC852039 VRV852037:VRY852039 WBR852037:WBU852039 WLN852037:WLQ852039 WVJ852037:WVM852039 P917573:S917575 IX917573:JA917575 ST917573:SW917575 ACP917573:ACS917575 AML917573:AMO917575 AWH917573:AWK917575 BGD917573:BGG917575 BPZ917573:BQC917575 BZV917573:BZY917575 CJR917573:CJU917575 CTN917573:CTQ917575 DDJ917573:DDM917575 DNF917573:DNI917575 DXB917573:DXE917575 EGX917573:EHA917575 EQT917573:EQW917575 FAP917573:FAS917575 FKL917573:FKO917575 FUH917573:FUK917575 GED917573:GEG917575 GNZ917573:GOC917575 GXV917573:GXY917575 HHR917573:HHU917575 HRN917573:HRQ917575 IBJ917573:IBM917575 ILF917573:ILI917575 IVB917573:IVE917575 JEX917573:JFA917575 JOT917573:JOW917575 JYP917573:JYS917575 KIL917573:KIO917575 KSH917573:KSK917575 LCD917573:LCG917575 LLZ917573:LMC917575 LVV917573:LVY917575 MFR917573:MFU917575 MPN917573:MPQ917575 MZJ917573:MZM917575 NJF917573:NJI917575 NTB917573:NTE917575 OCX917573:ODA917575 OMT917573:OMW917575 OWP917573:OWS917575 PGL917573:PGO917575 PQH917573:PQK917575 QAD917573:QAG917575 QJZ917573:QKC917575 QTV917573:QTY917575 RDR917573:RDU917575 RNN917573:RNQ917575 RXJ917573:RXM917575 SHF917573:SHI917575 SRB917573:SRE917575 TAX917573:TBA917575 TKT917573:TKW917575 TUP917573:TUS917575 UEL917573:UEO917575 UOH917573:UOK917575 UYD917573:UYG917575 VHZ917573:VIC917575 VRV917573:VRY917575 WBR917573:WBU917575 WLN917573:WLQ917575 WVJ917573:WVM917575 P983109:S983111 IX983109:JA983111 ST983109:SW983111 ACP983109:ACS983111 AML983109:AMO983111 AWH983109:AWK983111 BGD983109:BGG983111 BPZ983109:BQC983111 BZV983109:BZY983111 CJR983109:CJU983111 CTN983109:CTQ983111 DDJ983109:DDM983111 DNF983109:DNI983111 DXB983109:DXE983111 EGX983109:EHA983111 EQT983109:EQW983111 FAP983109:FAS983111 FKL983109:FKO983111 FUH983109:FUK983111 GED983109:GEG983111 GNZ983109:GOC983111 GXV983109:GXY983111 HHR983109:HHU983111 HRN983109:HRQ983111 IBJ983109:IBM983111 ILF983109:ILI983111 IVB983109:IVE983111 JEX983109:JFA983111 JOT983109:JOW983111 JYP983109:JYS983111 KIL983109:KIO983111 KSH983109:KSK983111 LCD983109:LCG983111 LLZ983109:LMC983111 LVV983109:LVY983111 MFR983109:MFU983111 MPN983109:MPQ983111 MZJ983109:MZM983111 NJF983109:NJI983111 NTB983109:NTE983111 OCX983109:ODA983111 OMT983109:OMW983111 OWP983109:OWS983111 PGL983109:PGO983111 PQH983109:PQK983111 QAD983109:QAG983111 QJZ983109:QKC983111 QTV983109:QTY983111 RDR983109:RDU983111 RNN983109:RNQ983111 RXJ983109:RXM983111 SHF983109:SHI983111 SRB983109:SRE983111 TAX983109:TBA983111 TKT983109:TKW983111 TUP983109:TUS983111 UEL983109:UEO983111 UOH983109:UOK983111 UYD983109:UYG983111 VHZ983109:VIC983111 VRV983109:VRY983111 WBR983109:WBU983111 WLN983109:WLQ983111 WVJ983109:WVM983111 WCP983143 IW59:JA64 SS59:SW64 ACO59:ACS64 AMK59:AMO64 AWG59:AWK64 BGC59:BGG64 BPY59:BQC64 BZU59:BZY64 CJQ59:CJU64 CTM59:CTQ64 DDI59:DDM64 DNE59:DNI64 DXA59:DXE64 EGW59:EHA64 EQS59:EQW64 FAO59:FAS64 FKK59:FKO64 FUG59:FUK64 GEC59:GEG64 GNY59:GOC64 GXU59:GXY64 HHQ59:HHU64 HRM59:HRQ64 IBI59:IBM64 ILE59:ILI64 IVA59:IVE64 JEW59:JFA64 JOS59:JOW64 JYO59:JYS64 KIK59:KIO64 KSG59:KSK64 LCC59:LCG64 LLY59:LMC64 LVU59:LVY64 MFQ59:MFU64 MPM59:MPQ64 MZI59:MZM64 NJE59:NJI64 NTA59:NTE64 OCW59:ODA64 OMS59:OMW64 OWO59:OWS64 PGK59:PGO64 PQG59:PQK64 QAC59:QAG64 QJY59:QKC64 QTU59:QTY64 RDQ59:RDU64 RNM59:RNQ64 RXI59:RXM64 SHE59:SHI64 SRA59:SRE64 TAW59:TBA64 TKS59:TKW64 TUO59:TUS64 UEK59:UEO64 UOG59:UOK64 UYC59:UYG64 VHY59:VIC64 VRU59:VRY64 WBQ59:WBU64 WLM59:WLQ64 WVI59:WVM64 O65595:S65600 IW65595:JA65600 SS65595:SW65600 ACO65595:ACS65600 AMK65595:AMO65600 AWG65595:AWK65600 BGC65595:BGG65600 BPY65595:BQC65600 BZU65595:BZY65600 CJQ65595:CJU65600 CTM65595:CTQ65600 DDI65595:DDM65600 DNE65595:DNI65600 DXA65595:DXE65600 EGW65595:EHA65600 EQS65595:EQW65600 FAO65595:FAS65600 FKK65595:FKO65600 FUG65595:FUK65600 GEC65595:GEG65600 GNY65595:GOC65600 GXU65595:GXY65600 HHQ65595:HHU65600 HRM65595:HRQ65600 IBI65595:IBM65600 ILE65595:ILI65600 IVA65595:IVE65600 JEW65595:JFA65600 JOS65595:JOW65600 JYO65595:JYS65600 KIK65595:KIO65600 KSG65595:KSK65600 LCC65595:LCG65600 LLY65595:LMC65600 LVU65595:LVY65600 MFQ65595:MFU65600 MPM65595:MPQ65600 MZI65595:MZM65600 NJE65595:NJI65600 NTA65595:NTE65600 OCW65595:ODA65600 OMS65595:OMW65600 OWO65595:OWS65600 PGK65595:PGO65600 PQG65595:PQK65600 QAC65595:QAG65600 QJY65595:QKC65600 QTU65595:QTY65600 RDQ65595:RDU65600 RNM65595:RNQ65600 RXI65595:RXM65600 SHE65595:SHI65600 SRA65595:SRE65600 TAW65595:TBA65600 TKS65595:TKW65600 TUO65595:TUS65600 UEK65595:UEO65600 UOG65595:UOK65600 UYC65595:UYG65600 VHY65595:VIC65600 VRU65595:VRY65600 WBQ65595:WBU65600 WLM65595:WLQ65600 WVI65595:WVM65600 O131131:S131136 IW131131:JA131136 SS131131:SW131136 ACO131131:ACS131136 AMK131131:AMO131136 AWG131131:AWK131136 BGC131131:BGG131136 BPY131131:BQC131136 BZU131131:BZY131136 CJQ131131:CJU131136 CTM131131:CTQ131136 DDI131131:DDM131136 DNE131131:DNI131136 DXA131131:DXE131136 EGW131131:EHA131136 EQS131131:EQW131136 FAO131131:FAS131136 FKK131131:FKO131136 FUG131131:FUK131136 GEC131131:GEG131136 GNY131131:GOC131136 GXU131131:GXY131136 HHQ131131:HHU131136 HRM131131:HRQ131136 IBI131131:IBM131136 ILE131131:ILI131136 IVA131131:IVE131136 JEW131131:JFA131136 JOS131131:JOW131136 JYO131131:JYS131136 KIK131131:KIO131136 KSG131131:KSK131136 LCC131131:LCG131136 LLY131131:LMC131136 LVU131131:LVY131136 MFQ131131:MFU131136 MPM131131:MPQ131136 MZI131131:MZM131136 NJE131131:NJI131136 NTA131131:NTE131136 OCW131131:ODA131136 OMS131131:OMW131136 OWO131131:OWS131136 PGK131131:PGO131136 PQG131131:PQK131136 QAC131131:QAG131136 QJY131131:QKC131136 QTU131131:QTY131136 RDQ131131:RDU131136 RNM131131:RNQ131136 RXI131131:RXM131136 SHE131131:SHI131136 SRA131131:SRE131136 TAW131131:TBA131136 TKS131131:TKW131136 TUO131131:TUS131136 UEK131131:UEO131136 UOG131131:UOK131136 UYC131131:UYG131136 VHY131131:VIC131136 VRU131131:VRY131136 WBQ131131:WBU131136 WLM131131:WLQ131136 WVI131131:WVM131136 O196667:S196672 IW196667:JA196672 SS196667:SW196672 ACO196667:ACS196672 AMK196667:AMO196672 AWG196667:AWK196672 BGC196667:BGG196672 BPY196667:BQC196672 BZU196667:BZY196672 CJQ196667:CJU196672 CTM196667:CTQ196672 DDI196667:DDM196672 DNE196667:DNI196672 DXA196667:DXE196672 EGW196667:EHA196672 EQS196667:EQW196672 FAO196667:FAS196672 FKK196667:FKO196672 FUG196667:FUK196672 GEC196667:GEG196672 GNY196667:GOC196672 GXU196667:GXY196672 HHQ196667:HHU196672 HRM196667:HRQ196672 IBI196667:IBM196672 ILE196667:ILI196672 IVA196667:IVE196672 JEW196667:JFA196672 JOS196667:JOW196672 JYO196667:JYS196672 KIK196667:KIO196672 KSG196667:KSK196672 LCC196667:LCG196672 LLY196667:LMC196672 LVU196667:LVY196672 MFQ196667:MFU196672 MPM196667:MPQ196672 MZI196667:MZM196672 NJE196667:NJI196672 NTA196667:NTE196672 OCW196667:ODA196672 OMS196667:OMW196672 OWO196667:OWS196672 PGK196667:PGO196672 PQG196667:PQK196672 QAC196667:QAG196672 QJY196667:QKC196672 QTU196667:QTY196672 RDQ196667:RDU196672 RNM196667:RNQ196672 RXI196667:RXM196672 SHE196667:SHI196672 SRA196667:SRE196672 TAW196667:TBA196672 TKS196667:TKW196672 TUO196667:TUS196672 UEK196667:UEO196672 UOG196667:UOK196672 UYC196667:UYG196672 VHY196667:VIC196672 VRU196667:VRY196672 WBQ196667:WBU196672 WLM196667:WLQ196672 WVI196667:WVM196672 O262203:S262208 IW262203:JA262208 SS262203:SW262208 ACO262203:ACS262208 AMK262203:AMO262208 AWG262203:AWK262208 BGC262203:BGG262208 BPY262203:BQC262208 BZU262203:BZY262208 CJQ262203:CJU262208 CTM262203:CTQ262208 DDI262203:DDM262208 DNE262203:DNI262208 DXA262203:DXE262208 EGW262203:EHA262208 EQS262203:EQW262208 FAO262203:FAS262208 FKK262203:FKO262208 FUG262203:FUK262208 GEC262203:GEG262208 GNY262203:GOC262208 GXU262203:GXY262208 HHQ262203:HHU262208 HRM262203:HRQ262208 IBI262203:IBM262208 ILE262203:ILI262208 IVA262203:IVE262208 JEW262203:JFA262208 JOS262203:JOW262208 JYO262203:JYS262208 KIK262203:KIO262208 KSG262203:KSK262208 LCC262203:LCG262208 LLY262203:LMC262208 LVU262203:LVY262208 MFQ262203:MFU262208 MPM262203:MPQ262208 MZI262203:MZM262208 NJE262203:NJI262208 NTA262203:NTE262208 OCW262203:ODA262208 OMS262203:OMW262208 OWO262203:OWS262208 PGK262203:PGO262208 PQG262203:PQK262208 QAC262203:QAG262208 QJY262203:QKC262208 QTU262203:QTY262208 RDQ262203:RDU262208 RNM262203:RNQ262208 RXI262203:RXM262208 SHE262203:SHI262208 SRA262203:SRE262208 TAW262203:TBA262208 TKS262203:TKW262208 TUO262203:TUS262208 UEK262203:UEO262208 UOG262203:UOK262208 UYC262203:UYG262208 VHY262203:VIC262208 VRU262203:VRY262208 WBQ262203:WBU262208 WLM262203:WLQ262208 WVI262203:WVM262208 O327739:S327744 IW327739:JA327744 SS327739:SW327744 ACO327739:ACS327744 AMK327739:AMO327744 AWG327739:AWK327744 BGC327739:BGG327744 BPY327739:BQC327744 BZU327739:BZY327744 CJQ327739:CJU327744 CTM327739:CTQ327744 DDI327739:DDM327744 DNE327739:DNI327744 DXA327739:DXE327744 EGW327739:EHA327744 EQS327739:EQW327744 FAO327739:FAS327744 FKK327739:FKO327744 FUG327739:FUK327744 GEC327739:GEG327744 GNY327739:GOC327744 GXU327739:GXY327744 HHQ327739:HHU327744 HRM327739:HRQ327744 IBI327739:IBM327744 ILE327739:ILI327744 IVA327739:IVE327744 JEW327739:JFA327744 JOS327739:JOW327744 JYO327739:JYS327744 KIK327739:KIO327744 KSG327739:KSK327744 LCC327739:LCG327744 LLY327739:LMC327744 LVU327739:LVY327744 MFQ327739:MFU327744 MPM327739:MPQ327744 MZI327739:MZM327744 NJE327739:NJI327744 NTA327739:NTE327744 OCW327739:ODA327744 OMS327739:OMW327744 OWO327739:OWS327744 PGK327739:PGO327744 PQG327739:PQK327744 QAC327739:QAG327744 QJY327739:QKC327744 QTU327739:QTY327744 RDQ327739:RDU327744 RNM327739:RNQ327744 RXI327739:RXM327744 SHE327739:SHI327744 SRA327739:SRE327744 TAW327739:TBA327744 TKS327739:TKW327744 TUO327739:TUS327744 UEK327739:UEO327744 UOG327739:UOK327744 UYC327739:UYG327744 VHY327739:VIC327744 VRU327739:VRY327744 WBQ327739:WBU327744 WLM327739:WLQ327744 WVI327739:WVM327744 O393275:S393280 IW393275:JA393280 SS393275:SW393280 ACO393275:ACS393280 AMK393275:AMO393280 AWG393275:AWK393280 BGC393275:BGG393280 BPY393275:BQC393280 BZU393275:BZY393280 CJQ393275:CJU393280 CTM393275:CTQ393280 DDI393275:DDM393280 DNE393275:DNI393280 DXA393275:DXE393280 EGW393275:EHA393280 EQS393275:EQW393280 FAO393275:FAS393280 FKK393275:FKO393280 FUG393275:FUK393280 GEC393275:GEG393280 GNY393275:GOC393280 GXU393275:GXY393280 HHQ393275:HHU393280 HRM393275:HRQ393280 IBI393275:IBM393280 ILE393275:ILI393280 IVA393275:IVE393280 JEW393275:JFA393280 JOS393275:JOW393280 JYO393275:JYS393280 KIK393275:KIO393280 KSG393275:KSK393280 LCC393275:LCG393280 LLY393275:LMC393280 LVU393275:LVY393280 MFQ393275:MFU393280 MPM393275:MPQ393280 MZI393275:MZM393280 NJE393275:NJI393280 NTA393275:NTE393280 OCW393275:ODA393280 OMS393275:OMW393280 OWO393275:OWS393280 PGK393275:PGO393280 PQG393275:PQK393280 QAC393275:QAG393280 QJY393275:QKC393280 QTU393275:QTY393280 RDQ393275:RDU393280 RNM393275:RNQ393280 RXI393275:RXM393280 SHE393275:SHI393280 SRA393275:SRE393280 TAW393275:TBA393280 TKS393275:TKW393280 TUO393275:TUS393280 UEK393275:UEO393280 UOG393275:UOK393280 UYC393275:UYG393280 VHY393275:VIC393280 VRU393275:VRY393280 WBQ393275:WBU393280 WLM393275:WLQ393280 WVI393275:WVM393280 O458811:S458816 IW458811:JA458816 SS458811:SW458816 ACO458811:ACS458816 AMK458811:AMO458816 AWG458811:AWK458816 BGC458811:BGG458816 BPY458811:BQC458816 BZU458811:BZY458816 CJQ458811:CJU458816 CTM458811:CTQ458816 DDI458811:DDM458816 DNE458811:DNI458816 DXA458811:DXE458816 EGW458811:EHA458816 EQS458811:EQW458816 FAO458811:FAS458816 FKK458811:FKO458816 FUG458811:FUK458816 GEC458811:GEG458816 GNY458811:GOC458816 GXU458811:GXY458816 HHQ458811:HHU458816 HRM458811:HRQ458816 IBI458811:IBM458816 ILE458811:ILI458816 IVA458811:IVE458816 JEW458811:JFA458816 JOS458811:JOW458816 JYO458811:JYS458816 KIK458811:KIO458816 KSG458811:KSK458816 LCC458811:LCG458816 LLY458811:LMC458816 LVU458811:LVY458816 MFQ458811:MFU458816 MPM458811:MPQ458816 MZI458811:MZM458816 NJE458811:NJI458816 NTA458811:NTE458816 OCW458811:ODA458816 OMS458811:OMW458816 OWO458811:OWS458816 PGK458811:PGO458816 PQG458811:PQK458816 QAC458811:QAG458816 QJY458811:QKC458816 QTU458811:QTY458816 RDQ458811:RDU458816 RNM458811:RNQ458816 RXI458811:RXM458816 SHE458811:SHI458816 SRA458811:SRE458816 TAW458811:TBA458816 TKS458811:TKW458816 TUO458811:TUS458816 UEK458811:UEO458816 UOG458811:UOK458816 UYC458811:UYG458816 VHY458811:VIC458816 VRU458811:VRY458816 WBQ458811:WBU458816 WLM458811:WLQ458816 WVI458811:WVM458816 O524347:S524352 IW524347:JA524352 SS524347:SW524352 ACO524347:ACS524352 AMK524347:AMO524352 AWG524347:AWK524352 BGC524347:BGG524352 BPY524347:BQC524352 BZU524347:BZY524352 CJQ524347:CJU524352 CTM524347:CTQ524352 DDI524347:DDM524352 DNE524347:DNI524352 DXA524347:DXE524352 EGW524347:EHA524352 EQS524347:EQW524352 FAO524347:FAS524352 FKK524347:FKO524352 FUG524347:FUK524352 GEC524347:GEG524352 GNY524347:GOC524352 GXU524347:GXY524352 HHQ524347:HHU524352 HRM524347:HRQ524352 IBI524347:IBM524352 ILE524347:ILI524352 IVA524347:IVE524352 JEW524347:JFA524352 JOS524347:JOW524352 JYO524347:JYS524352 KIK524347:KIO524352 KSG524347:KSK524352 LCC524347:LCG524352 LLY524347:LMC524352 LVU524347:LVY524352 MFQ524347:MFU524352 MPM524347:MPQ524352 MZI524347:MZM524352 NJE524347:NJI524352 NTA524347:NTE524352 OCW524347:ODA524352 OMS524347:OMW524352 OWO524347:OWS524352 PGK524347:PGO524352 PQG524347:PQK524352 QAC524347:QAG524352 QJY524347:QKC524352 QTU524347:QTY524352 RDQ524347:RDU524352 RNM524347:RNQ524352 RXI524347:RXM524352 SHE524347:SHI524352 SRA524347:SRE524352 TAW524347:TBA524352 TKS524347:TKW524352 TUO524347:TUS524352 UEK524347:UEO524352 UOG524347:UOK524352 UYC524347:UYG524352 VHY524347:VIC524352 VRU524347:VRY524352 WBQ524347:WBU524352 WLM524347:WLQ524352 WVI524347:WVM524352 O589883:S589888 IW589883:JA589888 SS589883:SW589888 ACO589883:ACS589888 AMK589883:AMO589888 AWG589883:AWK589888 BGC589883:BGG589888 BPY589883:BQC589888 BZU589883:BZY589888 CJQ589883:CJU589888 CTM589883:CTQ589888 DDI589883:DDM589888 DNE589883:DNI589888 DXA589883:DXE589888 EGW589883:EHA589888 EQS589883:EQW589888 FAO589883:FAS589888 FKK589883:FKO589888 FUG589883:FUK589888 GEC589883:GEG589888 GNY589883:GOC589888 GXU589883:GXY589888 HHQ589883:HHU589888 HRM589883:HRQ589888 IBI589883:IBM589888 ILE589883:ILI589888 IVA589883:IVE589888 JEW589883:JFA589888 JOS589883:JOW589888 JYO589883:JYS589888 KIK589883:KIO589888 KSG589883:KSK589888 LCC589883:LCG589888 LLY589883:LMC589888 LVU589883:LVY589888 MFQ589883:MFU589888 MPM589883:MPQ589888 MZI589883:MZM589888 NJE589883:NJI589888 NTA589883:NTE589888 OCW589883:ODA589888 OMS589883:OMW589888 OWO589883:OWS589888 PGK589883:PGO589888 PQG589883:PQK589888 QAC589883:QAG589888 QJY589883:QKC589888 QTU589883:QTY589888 RDQ589883:RDU589888 RNM589883:RNQ589888 RXI589883:RXM589888 SHE589883:SHI589888 SRA589883:SRE589888 TAW589883:TBA589888 TKS589883:TKW589888 TUO589883:TUS589888 UEK589883:UEO589888 UOG589883:UOK589888 UYC589883:UYG589888 VHY589883:VIC589888 VRU589883:VRY589888 WBQ589883:WBU589888 WLM589883:WLQ589888 WVI589883:WVM589888 O655419:S655424 IW655419:JA655424 SS655419:SW655424 ACO655419:ACS655424 AMK655419:AMO655424 AWG655419:AWK655424 BGC655419:BGG655424 BPY655419:BQC655424 BZU655419:BZY655424 CJQ655419:CJU655424 CTM655419:CTQ655424 DDI655419:DDM655424 DNE655419:DNI655424 DXA655419:DXE655424 EGW655419:EHA655424 EQS655419:EQW655424 FAO655419:FAS655424 FKK655419:FKO655424 FUG655419:FUK655424 GEC655419:GEG655424 GNY655419:GOC655424 GXU655419:GXY655424 HHQ655419:HHU655424 HRM655419:HRQ655424 IBI655419:IBM655424 ILE655419:ILI655424 IVA655419:IVE655424 JEW655419:JFA655424 JOS655419:JOW655424 JYO655419:JYS655424 KIK655419:KIO655424 KSG655419:KSK655424 LCC655419:LCG655424 LLY655419:LMC655424 LVU655419:LVY655424 MFQ655419:MFU655424 MPM655419:MPQ655424 MZI655419:MZM655424 NJE655419:NJI655424 NTA655419:NTE655424 OCW655419:ODA655424 OMS655419:OMW655424 OWO655419:OWS655424 PGK655419:PGO655424 PQG655419:PQK655424 QAC655419:QAG655424 QJY655419:QKC655424 QTU655419:QTY655424 RDQ655419:RDU655424 RNM655419:RNQ655424 RXI655419:RXM655424 SHE655419:SHI655424 SRA655419:SRE655424 TAW655419:TBA655424 TKS655419:TKW655424 TUO655419:TUS655424 UEK655419:UEO655424 UOG655419:UOK655424 UYC655419:UYG655424 VHY655419:VIC655424 VRU655419:VRY655424 WBQ655419:WBU655424 WLM655419:WLQ655424 WVI655419:WVM655424 O720955:S720960 IW720955:JA720960 SS720955:SW720960 ACO720955:ACS720960 AMK720955:AMO720960 AWG720955:AWK720960 BGC720955:BGG720960 BPY720955:BQC720960 BZU720955:BZY720960 CJQ720955:CJU720960 CTM720955:CTQ720960 DDI720955:DDM720960 DNE720955:DNI720960 DXA720955:DXE720960 EGW720955:EHA720960 EQS720955:EQW720960 FAO720955:FAS720960 FKK720955:FKO720960 FUG720955:FUK720960 GEC720955:GEG720960 GNY720955:GOC720960 GXU720955:GXY720960 HHQ720955:HHU720960 HRM720955:HRQ720960 IBI720955:IBM720960 ILE720955:ILI720960 IVA720955:IVE720960 JEW720955:JFA720960 JOS720955:JOW720960 JYO720955:JYS720960 KIK720955:KIO720960 KSG720955:KSK720960 LCC720955:LCG720960 LLY720955:LMC720960 LVU720955:LVY720960 MFQ720955:MFU720960 MPM720955:MPQ720960 MZI720955:MZM720960 NJE720955:NJI720960 NTA720955:NTE720960 OCW720955:ODA720960 OMS720955:OMW720960 OWO720955:OWS720960 PGK720955:PGO720960 PQG720955:PQK720960 QAC720955:QAG720960 QJY720955:QKC720960 QTU720955:QTY720960 RDQ720955:RDU720960 RNM720955:RNQ720960 RXI720955:RXM720960 SHE720955:SHI720960 SRA720955:SRE720960 TAW720955:TBA720960 TKS720955:TKW720960 TUO720955:TUS720960 UEK720955:UEO720960 UOG720955:UOK720960 UYC720955:UYG720960 VHY720955:VIC720960 VRU720955:VRY720960 WBQ720955:WBU720960 WLM720955:WLQ720960 WVI720955:WVM720960 O786491:S786496 IW786491:JA786496 SS786491:SW786496 ACO786491:ACS786496 AMK786491:AMO786496 AWG786491:AWK786496 BGC786491:BGG786496 BPY786491:BQC786496 BZU786491:BZY786496 CJQ786491:CJU786496 CTM786491:CTQ786496 DDI786491:DDM786496 DNE786491:DNI786496 DXA786491:DXE786496 EGW786491:EHA786496 EQS786491:EQW786496 FAO786491:FAS786496 FKK786491:FKO786496 FUG786491:FUK786496 GEC786491:GEG786496 GNY786491:GOC786496 GXU786491:GXY786496 HHQ786491:HHU786496 HRM786491:HRQ786496 IBI786491:IBM786496 ILE786491:ILI786496 IVA786491:IVE786496 JEW786491:JFA786496 JOS786491:JOW786496 JYO786491:JYS786496 KIK786491:KIO786496 KSG786491:KSK786496 LCC786491:LCG786496 LLY786491:LMC786496 LVU786491:LVY786496 MFQ786491:MFU786496 MPM786491:MPQ786496 MZI786491:MZM786496 NJE786491:NJI786496 NTA786491:NTE786496 OCW786491:ODA786496 OMS786491:OMW786496 OWO786491:OWS786496 PGK786491:PGO786496 PQG786491:PQK786496 QAC786491:QAG786496 QJY786491:QKC786496 QTU786491:QTY786496 RDQ786491:RDU786496 RNM786491:RNQ786496 RXI786491:RXM786496 SHE786491:SHI786496 SRA786491:SRE786496 TAW786491:TBA786496 TKS786491:TKW786496 TUO786491:TUS786496 UEK786491:UEO786496 UOG786491:UOK786496 UYC786491:UYG786496 VHY786491:VIC786496 VRU786491:VRY786496 WBQ786491:WBU786496 WLM786491:WLQ786496 WVI786491:WVM786496 O852027:S852032 IW852027:JA852032 SS852027:SW852032 ACO852027:ACS852032 AMK852027:AMO852032 AWG852027:AWK852032 BGC852027:BGG852032 BPY852027:BQC852032 BZU852027:BZY852032 CJQ852027:CJU852032 CTM852027:CTQ852032 DDI852027:DDM852032 DNE852027:DNI852032 DXA852027:DXE852032 EGW852027:EHA852032 EQS852027:EQW852032 FAO852027:FAS852032 FKK852027:FKO852032 FUG852027:FUK852032 GEC852027:GEG852032 GNY852027:GOC852032 GXU852027:GXY852032 HHQ852027:HHU852032 HRM852027:HRQ852032 IBI852027:IBM852032 ILE852027:ILI852032 IVA852027:IVE852032 JEW852027:JFA852032 JOS852027:JOW852032 JYO852027:JYS852032 KIK852027:KIO852032 KSG852027:KSK852032 LCC852027:LCG852032 LLY852027:LMC852032 LVU852027:LVY852032 MFQ852027:MFU852032 MPM852027:MPQ852032 MZI852027:MZM852032 NJE852027:NJI852032 NTA852027:NTE852032 OCW852027:ODA852032 OMS852027:OMW852032 OWO852027:OWS852032 PGK852027:PGO852032 PQG852027:PQK852032 QAC852027:QAG852032 QJY852027:QKC852032 QTU852027:QTY852032 RDQ852027:RDU852032 RNM852027:RNQ852032 RXI852027:RXM852032 SHE852027:SHI852032 SRA852027:SRE852032 TAW852027:TBA852032 TKS852027:TKW852032 TUO852027:TUS852032 UEK852027:UEO852032 UOG852027:UOK852032 UYC852027:UYG852032 VHY852027:VIC852032 VRU852027:VRY852032 WBQ852027:WBU852032 WLM852027:WLQ852032 WVI852027:WVM852032 O917563:S917568 IW917563:JA917568 SS917563:SW917568 ACO917563:ACS917568 AMK917563:AMO917568 AWG917563:AWK917568 BGC917563:BGG917568 BPY917563:BQC917568 BZU917563:BZY917568 CJQ917563:CJU917568 CTM917563:CTQ917568 DDI917563:DDM917568 DNE917563:DNI917568 DXA917563:DXE917568 EGW917563:EHA917568 EQS917563:EQW917568 FAO917563:FAS917568 FKK917563:FKO917568 FUG917563:FUK917568 GEC917563:GEG917568 GNY917563:GOC917568 GXU917563:GXY917568 HHQ917563:HHU917568 HRM917563:HRQ917568 IBI917563:IBM917568 ILE917563:ILI917568 IVA917563:IVE917568 JEW917563:JFA917568 JOS917563:JOW917568 JYO917563:JYS917568 KIK917563:KIO917568 KSG917563:KSK917568 LCC917563:LCG917568 LLY917563:LMC917568 LVU917563:LVY917568 MFQ917563:MFU917568 MPM917563:MPQ917568 MZI917563:MZM917568 NJE917563:NJI917568 NTA917563:NTE917568 OCW917563:ODA917568 OMS917563:OMW917568 OWO917563:OWS917568 PGK917563:PGO917568 PQG917563:PQK917568 QAC917563:QAG917568 QJY917563:QKC917568 QTU917563:QTY917568 RDQ917563:RDU917568 RNM917563:RNQ917568 RXI917563:RXM917568 SHE917563:SHI917568 SRA917563:SRE917568 TAW917563:TBA917568 TKS917563:TKW917568 TUO917563:TUS917568 UEK917563:UEO917568 UOG917563:UOK917568 UYC917563:UYG917568 VHY917563:VIC917568 VRU917563:VRY917568 WBQ917563:WBU917568 WLM917563:WLQ917568 WVI917563:WVM917568 O983099:S983104 IW983099:JA983104 SS983099:SW983104 ACO983099:ACS983104 AMK983099:AMO983104 AWG983099:AWK983104 BGC983099:BGG983104 BPY983099:BQC983104 BZU983099:BZY983104 CJQ983099:CJU983104 CTM983099:CTQ983104 DDI983099:DDM983104 DNE983099:DNI983104 DXA983099:DXE983104 EGW983099:EHA983104 EQS983099:EQW983104 FAO983099:FAS983104 FKK983099:FKO983104 FUG983099:FUK983104 GEC983099:GEG983104 GNY983099:GOC983104 GXU983099:GXY983104 HHQ983099:HHU983104 HRM983099:HRQ983104 IBI983099:IBM983104 ILE983099:ILI983104 IVA983099:IVE983104 JEW983099:JFA983104 JOS983099:JOW983104 JYO983099:JYS983104 KIK983099:KIO983104 KSG983099:KSK983104 LCC983099:LCG983104 LLY983099:LMC983104 LVU983099:LVY983104 MFQ983099:MFU983104 MPM983099:MPQ983104 MZI983099:MZM983104 NJE983099:NJI983104 NTA983099:NTE983104 OCW983099:ODA983104 OMS983099:OMW983104 OWO983099:OWS983104 PGK983099:PGO983104 PQG983099:PQK983104 QAC983099:QAG983104 QJY983099:QKC983104 QTU983099:QTY983104 RDQ983099:RDU983104 RNM983099:RNQ983104 RXI983099:RXM983104 SHE983099:SHI983104 SRA983099:SRE983104 TAW983099:TBA983104 TKS983099:TKW983104 TUO983099:TUS983104 UEK983099:UEO983104 UOG983099:UOK983104 UYC983099:UYG983104 VHY983099:VIC983104 VRU983099:VRY983104 WBQ983099:WBU983104 WLM983099:WLQ983104 WVI983099:WVM983104 WML983143 JU59:JV64 TQ59:TR64 ADM59:ADN64 ANI59:ANJ64 AXE59:AXF64 BHA59:BHB64 BQW59:BQX64 CAS59:CAT64 CKO59:CKP64 CUK59:CUL64 DEG59:DEH64 DOC59:DOD64 DXY59:DXZ64 EHU59:EHV64 ERQ59:ERR64 FBM59:FBN64 FLI59:FLJ64 FVE59:FVF64 GFA59:GFB64 GOW59:GOX64 GYS59:GYT64 HIO59:HIP64 HSK59:HSL64 ICG59:ICH64 IMC59:IMD64 IVY59:IVZ64 JFU59:JFV64 JPQ59:JPR64 JZM59:JZN64 KJI59:KJJ64 KTE59:KTF64 LDA59:LDB64 LMW59:LMX64 LWS59:LWT64 MGO59:MGP64 MQK59:MQL64 NAG59:NAH64 NKC59:NKD64 NTY59:NTZ64 ODU59:ODV64 ONQ59:ONR64 OXM59:OXN64 PHI59:PHJ64 PRE59:PRF64 QBA59:QBB64 QKW59:QKX64 QUS59:QUT64 REO59:REP64 ROK59:ROL64 RYG59:RYH64 SIC59:SID64 SRY59:SRZ64 TBU59:TBV64 TLQ59:TLR64 TVM59:TVN64 UFI59:UFJ64 UPE59:UPF64 UZA59:UZB64 VIW59:VIX64 VSS59:VST64 WCO59:WCP64 WMK59:WML64 WWG59:WWH64 AM65595:AM65600 JU65595:JV65600 TQ65595:TR65600 ADM65595:ADN65600 ANI65595:ANJ65600 AXE65595:AXF65600 BHA65595:BHB65600 BQW65595:BQX65600 CAS65595:CAT65600 CKO65595:CKP65600 CUK65595:CUL65600 DEG65595:DEH65600 DOC65595:DOD65600 DXY65595:DXZ65600 EHU65595:EHV65600 ERQ65595:ERR65600 FBM65595:FBN65600 FLI65595:FLJ65600 FVE65595:FVF65600 GFA65595:GFB65600 GOW65595:GOX65600 GYS65595:GYT65600 HIO65595:HIP65600 HSK65595:HSL65600 ICG65595:ICH65600 IMC65595:IMD65600 IVY65595:IVZ65600 JFU65595:JFV65600 JPQ65595:JPR65600 JZM65595:JZN65600 KJI65595:KJJ65600 KTE65595:KTF65600 LDA65595:LDB65600 LMW65595:LMX65600 LWS65595:LWT65600 MGO65595:MGP65600 MQK65595:MQL65600 NAG65595:NAH65600 NKC65595:NKD65600 NTY65595:NTZ65600 ODU65595:ODV65600 ONQ65595:ONR65600 OXM65595:OXN65600 PHI65595:PHJ65600 PRE65595:PRF65600 QBA65595:QBB65600 QKW65595:QKX65600 QUS65595:QUT65600 REO65595:REP65600 ROK65595:ROL65600 RYG65595:RYH65600 SIC65595:SID65600 SRY65595:SRZ65600 TBU65595:TBV65600 TLQ65595:TLR65600 TVM65595:TVN65600 UFI65595:UFJ65600 UPE65595:UPF65600 UZA65595:UZB65600 VIW65595:VIX65600 VSS65595:VST65600 WCO65595:WCP65600 WMK65595:WML65600 WWG65595:WWH65600 AM131131:AM131136 JU131131:JV131136 TQ131131:TR131136 ADM131131:ADN131136 ANI131131:ANJ131136 AXE131131:AXF131136 BHA131131:BHB131136 BQW131131:BQX131136 CAS131131:CAT131136 CKO131131:CKP131136 CUK131131:CUL131136 DEG131131:DEH131136 DOC131131:DOD131136 DXY131131:DXZ131136 EHU131131:EHV131136 ERQ131131:ERR131136 FBM131131:FBN131136 FLI131131:FLJ131136 FVE131131:FVF131136 GFA131131:GFB131136 GOW131131:GOX131136 GYS131131:GYT131136 HIO131131:HIP131136 HSK131131:HSL131136 ICG131131:ICH131136 IMC131131:IMD131136 IVY131131:IVZ131136 JFU131131:JFV131136 JPQ131131:JPR131136 JZM131131:JZN131136 KJI131131:KJJ131136 KTE131131:KTF131136 LDA131131:LDB131136 LMW131131:LMX131136 LWS131131:LWT131136 MGO131131:MGP131136 MQK131131:MQL131136 NAG131131:NAH131136 NKC131131:NKD131136 NTY131131:NTZ131136 ODU131131:ODV131136 ONQ131131:ONR131136 OXM131131:OXN131136 PHI131131:PHJ131136 PRE131131:PRF131136 QBA131131:QBB131136 QKW131131:QKX131136 QUS131131:QUT131136 REO131131:REP131136 ROK131131:ROL131136 RYG131131:RYH131136 SIC131131:SID131136 SRY131131:SRZ131136 TBU131131:TBV131136 TLQ131131:TLR131136 TVM131131:TVN131136 UFI131131:UFJ131136 UPE131131:UPF131136 UZA131131:UZB131136 VIW131131:VIX131136 VSS131131:VST131136 WCO131131:WCP131136 WMK131131:WML131136 WWG131131:WWH131136 AM196667:AM196672 JU196667:JV196672 TQ196667:TR196672 ADM196667:ADN196672 ANI196667:ANJ196672 AXE196667:AXF196672 BHA196667:BHB196672 BQW196667:BQX196672 CAS196667:CAT196672 CKO196667:CKP196672 CUK196667:CUL196672 DEG196667:DEH196672 DOC196667:DOD196672 DXY196667:DXZ196672 EHU196667:EHV196672 ERQ196667:ERR196672 FBM196667:FBN196672 FLI196667:FLJ196672 FVE196667:FVF196672 GFA196667:GFB196672 GOW196667:GOX196672 GYS196667:GYT196672 HIO196667:HIP196672 HSK196667:HSL196672 ICG196667:ICH196672 IMC196667:IMD196672 IVY196667:IVZ196672 JFU196667:JFV196672 JPQ196667:JPR196672 JZM196667:JZN196672 KJI196667:KJJ196672 KTE196667:KTF196672 LDA196667:LDB196672 LMW196667:LMX196672 LWS196667:LWT196672 MGO196667:MGP196672 MQK196667:MQL196672 NAG196667:NAH196672 NKC196667:NKD196672 NTY196667:NTZ196672 ODU196667:ODV196672 ONQ196667:ONR196672 OXM196667:OXN196672 PHI196667:PHJ196672 PRE196667:PRF196672 QBA196667:QBB196672 QKW196667:QKX196672 QUS196667:QUT196672 REO196667:REP196672 ROK196667:ROL196672 RYG196667:RYH196672 SIC196667:SID196672 SRY196667:SRZ196672 TBU196667:TBV196672 TLQ196667:TLR196672 TVM196667:TVN196672 UFI196667:UFJ196672 UPE196667:UPF196672 UZA196667:UZB196672 VIW196667:VIX196672 VSS196667:VST196672 WCO196667:WCP196672 WMK196667:WML196672 WWG196667:WWH196672 AM262203:AM262208 JU262203:JV262208 TQ262203:TR262208 ADM262203:ADN262208 ANI262203:ANJ262208 AXE262203:AXF262208 BHA262203:BHB262208 BQW262203:BQX262208 CAS262203:CAT262208 CKO262203:CKP262208 CUK262203:CUL262208 DEG262203:DEH262208 DOC262203:DOD262208 DXY262203:DXZ262208 EHU262203:EHV262208 ERQ262203:ERR262208 FBM262203:FBN262208 FLI262203:FLJ262208 FVE262203:FVF262208 GFA262203:GFB262208 GOW262203:GOX262208 GYS262203:GYT262208 HIO262203:HIP262208 HSK262203:HSL262208 ICG262203:ICH262208 IMC262203:IMD262208 IVY262203:IVZ262208 JFU262203:JFV262208 JPQ262203:JPR262208 JZM262203:JZN262208 KJI262203:KJJ262208 KTE262203:KTF262208 LDA262203:LDB262208 LMW262203:LMX262208 LWS262203:LWT262208 MGO262203:MGP262208 MQK262203:MQL262208 NAG262203:NAH262208 NKC262203:NKD262208 NTY262203:NTZ262208 ODU262203:ODV262208 ONQ262203:ONR262208 OXM262203:OXN262208 PHI262203:PHJ262208 PRE262203:PRF262208 QBA262203:QBB262208 QKW262203:QKX262208 QUS262203:QUT262208 REO262203:REP262208 ROK262203:ROL262208 RYG262203:RYH262208 SIC262203:SID262208 SRY262203:SRZ262208 TBU262203:TBV262208 TLQ262203:TLR262208 TVM262203:TVN262208 UFI262203:UFJ262208 UPE262203:UPF262208 UZA262203:UZB262208 VIW262203:VIX262208 VSS262203:VST262208 WCO262203:WCP262208 WMK262203:WML262208 WWG262203:WWH262208 AM327739:AM327744 JU327739:JV327744 TQ327739:TR327744 ADM327739:ADN327744 ANI327739:ANJ327744 AXE327739:AXF327744 BHA327739:BHB327744 BQW327739:BQX327744 CAS327739:CAT327744 CKO327739:CKP327744 CUK327739:CUL327744 DEG327739:DEH327744 DOC327739:DOD327744 DXY327739:DXZ327744 EHU327739:EHV327744 ERQ327739:ERR327744 FBM327739:FBN327744 FLI327739:FLJ327744 FVE327739:FVF327744 GFA327739:GFB327744 GOW327739:GOX327744 GYS327739:GYT327744 HIO327739:HIP327744 HSK327739:HSL327744 ICG327739:ICH327744 IMC327739:IMD327744 IVY327739:IVZ327744 JFU327739:JFV327744 JPQ327739:JPR327744 JZM327739:JZN327744 KJI327739:KJJ327744 KTE327739:KTF327744 LDA327739:LDB327744 LMW327739:LMX327744 LWS327739:LWT327744 MGO327739:MGP327744 MQK327739:MQL327744 NAG327739:NAH327744 NKC327739:NKD327744 NTY327739:NTZ327744 ODU327739:ODV327744 ONQ327739:ONR327744 OXM327739:OXN327744 PHI327739:PHJ327744 PRE327739:PRF327744 QBA327739:QBB327744 QKW327739:QKX327744 QUS327739:QUT327744 REO327739:REP327744 ROK327739:ROL327744 RYG327739:RYH327744 SIC327739:SID327744 SRY327739:SRZ327744 TBU327739:TBV327744 TLQ327739:TLR327744 TVM327739:TVN327744 UFI327739:UFJ327744 UPE327739:UPF327744 UZA327739:UZB327744 VIW327739:VIX327744 VSS327739:VST327744 WCO327739:WCP327744 WMK327739:WML327744 WWG327739:WWH327744 AM393275:AM393280 JU393275:JV393280 TQ393275:TR393280 ADM393275:ADN393280 ANI393275:ANJ393280 AXE393275:AXF393280 BHA393275:BHB393280 BQW393275:BQX393280 CAS393275:CAT393280 CKO393275:CKP393280 CUK393275:CUL393280 DEG393275:DEH393280 DOC393275:DOD393280 DXY393275:DXZ393280 EHU393275:EHV393280 ERQ393275:ERR393280 FBM393275:FBN393280 FLI393275:FLJ393280 FVE393275:FVF393280 GFA393275:GFB393280 GOW393275:GOX393280 GYS393275:GYT393280 HIO393275:HIP393280 HSK393275:HSL393280 ICG393275:ICH393280 IMC393275:IMD393280 IVY393275:IVZ393280 JFU393275:JFV393280 JPQ393275:JPR393280 JZM393275:JZN393280 KJI393275:KJJ393280 KTE393275:KTF393280 LDA393275:LDB393280 LMW393275:LMX393280 LWS393275:LWT393280 MGO393275:MGP393280 MQK393275:MQL393280 NAG393275:NAH393280 NKC393275:NKD393280 NTY393275:NTZ393280 ODU393275:ODV393280 ONQ393275:ONR393280 OXM393275:OXN393280 PHI393275:PHJ393280 PRE393275:PRF393280 QBA393275:QBB393280 QKW393275:QKX393280 QUS393275:QUT393280 REO393275:REP393280 ROK393275:ROL393280 RYG393275:RYH393280 SIC393275:SID393280 SRY393275:SRZ393280 TBU393275:TBV393280 TLQ393275:TLR393280 TVM393275:TVN393280 UFI393275:UFJ393280 UPE393275:UPF393280 UZA393275:UZB393280 VIW393275:VIX393280 VSS393275:VST393280 WCO393275:WCP393280 WMK393275:WML393280 WWG393275:WWH393280 AM458811:AM458816 JU458811:JV458816 TQ458811:TR458816 ADM458811:ADN458816 ANI458811:ANJ458816 AXE458811:AXF458816 BHA458811:BHB458816 BQW458811:BQX458816 CAS458811:CAT458816 CKO458811:CKP458816 CUK458811:CUL458816 DEG458811:DEH458816 DOC458811:DOD458816 DXY458811:DXZ458816 EHU458811:EHV458816 ERQ458811:ERR458816 FBM458811:FBN458816 FLI458811:FLJ458816 FVE458811:FVF458816 GFA458811:GFB458816 GOW458811:GOX458816 GYS458811:GYT458816 HIO458811:HIP458816 HSK458811:HSL458816 ICG458811:ICH458816 IMC458811:IMD458816 IVY458811:IVZ458816 JFU458811:JFV458816 JPQ458811:JPR458816 JZM458811:JZN458816 KJI458811:KJJ458816 KTE458811:KTF458816 LDA458811:LDB458816 LMW458811:LMX458816 LWS458811:LWT458816 MGO458811:MGP458816 MQK458811:MQL458816 NAG458811:NAH458816 NKC458811:NKD458816 NTY458811:NTZ458816 ODU458811:ODV458816 ONQ458811:ONR458816 OXM458811:OXN458816 PHI458811:PHJ458816 PRE458811:PRF458816 QBA458811:QBB458816 QKW458811:QKX458816 QUS458811:QUT458816 REO458811:REP458816 ROK458811:ROL458816 RYG458811:RYH458816 SIC458811:SID458816 SRY458811:SRZ458816 TBU458811:TBV458816 TLQ458811:TLR458816 TVM458811:TVN458816 UFI458811:UFJ458816 UPE458811:UPF458816 UZA458811:UZB458816 VIW458811:VIX458816 VSS458811:VST458816 WCO458811:WCP458816 WMK458811:WML458816 WWG458811:WWH458816 AM524347:AM524352 JU524347:JV524352 TQ524347:TR524352 ADM524347:ADN524352 ANI524347:ANJ524352 AXE524347:AXF524352 BHA524347:BHB524352 BQW524347:BQX524352 CAS524347:CAT524352 CKO524347:CKP524352 CUK524347:CUL524352 DEG524347:DEH524352 DOC524347:DOD524352 DXY524347:DXZ524352 EHU524347:EHV524352 ERQ524347:ERR524352 FBM524347:FBN524352 FLI524347:FLJ524352 FVE524347:FVF524352 GFA524347:GFB524352 GOW524347:GOX524352 GYS524347:GYT524352 HIO524347:HIP524352 HSK524347:HSL524352 ICG524347:ICH524352 IMC524347:IMD524352 IVY524347:IVZ524352 JFU524347:JFV524352 JPQ524347:JPR524352 JZM524347:JZN524352 KJI524347:KJJ524352 KTE524347:KTF524352 LDA524347:LDB524352 LMW524347:LMX524352 LWS524347:LWT524352 MGO524347:MGP524352 MQK524347:MQL524352 NAG524347:NAH524352 NKC524347:NKD524352 NTY524347:NTZ524352 ODU524347:ODV524352 ONQ524347:ONR524352 OXM524347:OXN524352 PHI524347:PHJ524352 PRE524347:PRF524352 QBA524347:QBB524352 QKW524347:QKX524352 QUS524347:QUT524352 REO524347:REP524352 ROK524347:ROL524352 RYG524347:RYH524352 SIC524347:SID524352 SRY524347:SRZ524352 TBU524347:TBV524352 TLQ524347:TLR524352 TVM524347:TVN524352 UFI524347:UFJ524352 UPE524347:UPF524352 UZA524347:UZB524352 VIW524347:VIX524352 VSS524347:VST524352 WCO524347:WCP524352 WMK524347:WML524352 WWG524347:WWH524352 AM589883:AM589888 JU589883:JV589888 TQ589883:TR589888 ADM589883:ADN589888 ANI589883:ANJ589888 AXE589883:AXF589888 BHA589883:BHB589888 BQW589883:BQX589888 CAS589883:CAT589888 CKO589883:CKP589888 CUK589883:CUL589888 DEG589883:DEH589888 DOC589883:DOD589888 DXY589883:DXZ589888 EHU589883:EHV589888 ERQ589883:ERR589888 FBM589883:FBN589888 FLI589883:FLJ589888 FVE589883:FVF589888 GFA589883:GFB589888 GOW589883:GOX589888 GYS589883:GYT589888 HIO589883:HIP589888 HSK589883:HSL589888 ICG589883:ICH589888 IMC589883:IMD589888 IVY589883:IVZ589888 JFU589883:JFV589888 JPQ589883:JPR589888 JZM589883:JZN589888 KJI589883:KJJ589888 KTE589883:KTF589888 LDA589883:LDB589888 LMW589883:LMX589888 LWS589883:LWT589888 MGO589883:MGP589888 MQK589883:MQL589888 NAG589883:NAH589888 NKC589883:NKD589888 NTY589883:NTZ589888 ODU589883:ODV589888 ONQ589883:ONR589888 OXM589883:OXN589888 PHI589883:PHJ589888 PRE589883:PRF589888 QBA589883:QBB589888 QKW589883:QKX589888 QUS589883:QUT589888 REO589883:REP589888 ROK589883:ROL589888 RYG589883:RYH589888 SIC589883:SID589888 SRY589883:SRZ589888 TBU589883:TBV589888 TLQ589883:TLR589888 TVM589883:TVN589888 UFI589883:UFJ589888 UPE589883:UPF589888 UZA589883:UZB589888 VIW589883:VIX589888 VSS589883:VST589888 WCO589883:WCP589888 WMK589883:WML589888 WWG589883:WWH589888 AM655419:AM655424 JU655419:JV655424 TQ655419:TR655424 ADM655419:ADN655424 ANI655419:ANJ655424 AXE655419:AXF655424 BHA655419:BHB655424 BQW655419:BQX655424 CAS655419:CAT655424 CKO655419:CKP655424 CUK655419:CUL655424 DEG655419:DEH655424 DOC655419:DOD655424 DXY655419:DXZ655424 EHU655419:EHV655424 ERQ655419:ERR655424 FBM655419:FBN655424 FLI655419:FLJ655424 FVE655419:FVF655424 GFA655419:GFB655424 GOW655419:GOX655424 GYS655419:GYT655424 HIO655419:HIP655424 HSK655419:HSL655424 ICG655419:ICH655424 IMC655419:IMD655424 IVY655419:IVZ655424 JFU655419:JFV655424 JPQ655419:JPR655424 JZM655419:JZN655424 KJI655419:KJJ655424 KTE655419:KTF655424 LDA655419:LDB655424 LMW655419:LMX655424 LWS655419:LWT655424 MGO655419:MGP655424 MQK655419:MQL655424 NAG655419:NAH655424 NKC655419:NKD655424 NTY655419:NTZ655424 ODU655419:ODV655424 ONQ655419:ONR655424 OXM655419:OXN655424 PHI655419:PHJ655424 PRE655419:PRF655424 QBA655419:QBB655424 QKW655419:QKX655424 QUS655419:QUT655424 REO655419:REP655424 ROK655419:ROL655424 RYG655419:RYH655424 SIC655419:SID655424 SRY655419:SRZ655424 TBU655419:TBV655424 TLQ655419:TLR655424 TVM655419:TVN655424 UFI655419:UFJ655424 UPE655419:UPF655424 UZA655419:UZB655424 VIW655419:VIX655424 VSS655419:VST655424 WCO655419:WCP655424 WMK655419:WML655424 WWG655419:WWH655424 AM720955:AM720960 JU720955:JV720960 TQ720955:TR720960 ADM720955:ADN720960 ANI720955:ANJ720960 AXE720955:AXF720960 BHA720955:BHB720960 BQW720955:BQX720960 CAS720955:CAT720960 CKO720955:CKP720960 CUK720955:CUL720960 DEG720955:DEH720960 DOC720955:DOD720960 DXY720955:DXZ720960 EHU720955:EHV720960 ERQ720955:ERR720960 FBM720955:FBN720960 FLI720955:FLJ720960 FVE720955:FVF720960 GFA720955:GFB720960 GOW720955:GOX720960 GYS720955:GYT720960 HIO720955:HIP720960 HSK720955:HSL720960 ICG720955:ICH720960 IMC720955:IMD720960 IVY720955:IVZ720960 JFU720955:JFV720960 JPQ720955:JPR720960 JZM720955:JZN720960 KJI720955:KJJ720960 KTE720955:KTF720960 LDA720955:LDB720960 LMW720955:LMX720960 LWS720955:LWT720960 MGO720955:MGP720960 MQK720955:MQL720960 NAG720955:NAH720960 NKC720955:NKD720960 NTY720955:NTZ720960 ODU720955:ODV720960 ONQ720955:ONR720960 OXM720955:OXN720960 PHI720955:PHJ720960 PRE720955:PRF720960 QBA720955:QBB720960 QKW720955:QKX720960 QUS720955:QUT720960 REO720955:REP720960 ROK720955:ROL720960 RYG720955:RYH720960 SIC720955:SID720960 SRY720955:SRZ720960 TBU720955:TBV720960 TLQ720955:TLR720960 TVM720955:TVN720960 UFI720955:UFJ720960 UPE720955:UPF720960 UZA720955:UZB720960 VIW720955:VIX720960 VSS720955:VST720960 WCO720955:WCP720960 WMK720955:WML720960 WWG720955:WWH720960 AM786491:AM786496 JU786491:JV786496 TQ786491:TR786496 ADM786491:ADN786496 ANI786491:ANJ786496 AXE786491:AXF786496 BHA786491:BHB786496 BQW786491:BQX786496 CAS786491:CAT786496 CKO786491:CKP786496 CUK786491:CUL786496 DEG786491:DEH786496 DOC786491:DOD786496 DXY786491:DXZ786496 EHU786491:EHV786496 ERQ786491:ERR786496 FBM786491:FBN786496 FLI786491:FLJ786496 FVE786491:FVF786496 GFA786491:GFB786496 GOW786491:GOX786496 GYS786491:GYT786496 HIO786491:HIP786496 HSK786491:HSL786496 ICG786491:ICH786496 IMC786491:IMD786496 IVY786491:IVZ786496 JFU786491:JFV786496 JPQ786491:JPR786496 JZM786491:JZN786496 KJI786491:KJJ786496 KTE786491:KTF786496 LDA786491:LDB786496 LMW786491:LMX786496 LWS786491:LWT786496 MGO786491:MGP786496 MQK786491:MQL786496 NAG786491:NAH786496 NKC786491:NKD786496 NTY786491:NTZ786496 ODU786491:ODV786496 ONQ786491:ONR786496 OXM786491:OXN786496 PHI786491:PHJ786496 PRE786491:PRF786496 QBA786491:QBB786496 QKW786491:QKX786496 QUS786491:QUT786496 REO786491:REP786496 ROK786491:ROL786496 RYG786491:RYH786496 SIC786491:SID786496 SRY786491:SRZ786496 TBU786491:TBV786496 TLQ786491:TLR786496 TVM786491:TVN786496 UFI786491:UFJ786496 UPE786491:UPF786496 UZA786491:UZB786496 VIW786491:VIX786496 VSS786491:VST786496 WCO786491:WCP786496 WMK786491:WML786496 WWG786491:WWH786496 AM852027:AM852032 JU852027:JV852032 TQ852027:TR852032 ADM852027:ADN852032 ANI852027:ANJ852032 AXE852027:AXF852032 BHA852027:BHB852032 BQW852027:BQX852032 CAS852027:CAT852032 CKO852027:CKP852032 CUK852027:CUL852032 DEG852027:DEH852032 DOC852027:DOD852032 DXY852027:DXZ852032 EHU852027:EHV852032 ERQ852027:ERR852032 FBM852027:FBN852032 FLI852027:FLJ852032 FVE852027:FVF852032 GFA852027:GFB852032 GOW852027:GOX852032 GYS852027:GYT852032 HIO852027:HIP852032 HSK852027:HSL852032 ICG852027:ICH852032 IMC852027:IMD852032 IVY852027:IVZ852032 JFU852027:JFV852032 JPQ852027:JPR852032 JZM852027:JZN852032 KJI852027:KJJ852032 KTE852027:KTF852032 LDA852027:LDB852032 LMW852027:LMX852032 LWS852027:LWT852032 MGO852027:MGP852032 MQK852027:MQL852032 NAG852027:NAH852032 NKC852027:NKD852032 NTY852027:NTZ852032 ODU852027:ODV852032 ONQ852027:ONR852032 OXM852027:OXN852032 PHI852027:PHJ852032 PRE852027:PRF852032 QBA852027:QBB852032 QKW852027:QKX852032 QUS852027:QUT852032 REO852027:REP852032 ROK852027:ROL852032 RYG852027:RYH852032 SIC852027:SID852032 SRY852027:SRZ852032 TBU852027:TBV852032 TLQ852027:TLR852032 TVM852027:TVN852032 UFI852027:UFJ852032 UPE852027:UPF852032 UZA852027:UZB852032 VIW852027:VIX852032 VSS852027:VST852032 WCO852027:WCP852032 WMK852027:WML852032 WWG852027:WWH852032 AM917563:AM917568 JU917563:JV917568 TQ917563:TR917568 ADM917563:ADN917568 ANI917563:ANJ917568 AXE917563:AXF917568 BHA917563:BHB917568 BQW917563:BQX917568 CAS917563:CAT917568 CKO917563:CKP917568 CUK917563:CUL917568 DEG917563:DEH917568 DOC917563:DOD917568 DXY917563:DXZ917568 EHU917563:EHV917568 ERQ917563:ERR917568 FBM917563:FBN917568 FLI917563:FLJ917568 FVE917563:FVF917568 GFA917563:GFB917568 GOW917563:GOX917568 GYS917563:GYT917568 HIO917563:HIP917568 HSK917563:HSL917568 ICG917563:ICH917568 IMC917563:IMD917568 IVY917563:IVZ917568 JFU917563:JFV917568 JPQ917563:JPR917568 JZM917563:JZN917568 KJI917563:KJJ917568 KTE917563:KTF917568 LDA917563:LDB917568 LMW917563:LMX917568 LWS917563:LWT917568 MGO917563:MGP917568 MQK917563:MQL917568 NAG917563:NAH917568 NKC917563:NKD917568 NTY917563:NTZ917568 ODU917563:ODV917568 ONQ917563:ONR917568 OXM917563:OXN917568 PHI917563:PHJ917568 PRE917563:PRF917568 QBA917563:QBB917568 QKW917563:QKX917568 QUS917563:QUT917568 REO917563:REP917568 ROK917563:ROL917568 RYG917563:RYH917568 SIC917563:SID917568 SRY917563:SRZ917568 TBU917563:TBV917568 TLQ917563:TLR917568 TVM917563:TVN917568 UFI917563:UFJ917568 UPE917563:UPF917568 UZA917563:UZB917568 VIW917563:VIX917568 VSS917563:VST917568 WCO917563:WCP917568 WMK917563:WML917568 WWG917563:WWH917568 AM983099:AM983104 JU983099:JV983104 TQ983099:TR983104 ADM983099:ADN983104 ANI983099:ANJ983104 AXE983099:AXF983104 BHA983099:BHB983104 BQW983099:BQX983104 CAS983099:CAT983104 CKO983099:CKP983104 CUK983099:CUL983104 DEG983099:DEH983104 DOC983099:DOD983104 DXY983099:DXZ983104 EHU983099:EHV983104 ERQ983099:ERR983104 FBM983099:FBN983104 FLI983099:FLJ983104 FVE983099:FVF983104 GFA983099:GFB983104 GOW983099:GOX983104 GYS983099:GYT983104 HIO983099:HIP983104 HSK983099:HSL983104 ICG983099:ICH983104 IMC983099:IMD983104 IVY983099:IVZ983104 JFU983099:JFV983104 JPQ983099:JPR983104 JZM983099:JZN983104 KJI983099:KJJ983104 KTE983099:KTF983104 LDA983099:LDB983104 LMW983099:LMX983104 LWS983099:LWT983104 MGO983099:MGP983104 MQK983099:MQL983104 NAG983099:NAH983104 NKC983099:NKD983104 NTY983099:NTZ983104 ODU983099:ODV983104 ONQ983099:ONR983104 OXM983099:OXN983104 PHI983099:PHJ983104 PRE983099:PRF983104 QBA983099:QBB983104 QKW983099:QKX983104 QUS983099:QUT983104 REO983099:REP983104 ROK983099:ROL983104 RYG983099:RYH983104 SIC983099:SID983104 SRY983099:SRZ983104 TBU983099:TBV983104 TLQ983099:TLR983104 TVM983099:TVN983104 UFI983099:UFJ983104 UPE983099:UPF983104 UZA983099:UZB983104 VIW983099:VIX983104 VSS983099:VST983104 WCO983099:WCP983104 WMK983099:WML983104 WWG983099:WWH983104 WWH983143 JU69:JU71 TQ69:TQ71 ADM69:ADM71 ANI69:ANI71 AXE69:AXE71 BHA69:BHA71 BQW69:BQW71 CAS69:CAS71 CKO69:CKO71 CUK69:CUK71 DEG69:DEG71 DOC69:DOC71 DXY69:DXY71 EHU69:EHU71 ERQ69:ERQ71 FBM69:FBM71 FLI69:FLI71 FVE69:FVE71 GFA69:GFA71 GOW69:GOW71 GYS69:GYS71 HIO69:HIO71 HSK69:HSK71 ICG69:ICG71 IMC69:IMC71 IVY69:IVY71 JFU69:JFU71 JPQ69:JPQ71 JZM69:JZM71 KJI69:KJI71 KTE69:KTE71 LDA69:LDA71 LMW69:LMW71 LWS69:LWS71 MGO69:MGO71 MQK69:MQK71 NAG69:NAG71 NKC69:NKC71 NTY69:NTY71 ODU69:ODU71 ONQ69:ONQ71 OXM69:OXM71 PHI69:PHI71 PRE69:PRE71 QBA69:QBA71 QKW69:QKW71 QUS69:QUS71 REO69:REO71 ROK69:ROK71 RYG69:RYG71 SIC69:SIC71 SRY69:SRY71 TBU69:TBU71 TLQ69:TLQ71 TVM69:TVM71 UFI69:UFI71 UPE69:UPE71 UZA69:UZA71 VIW69:VIW71 VSS69:VSS71 WCO69:WCO71 WMK69:WMK71 WWG69:WWG71 AM65605:AM65607 JU65605:JU65607 TQ65605:TQ65607 ADM65605:ADM65607 ANI65605:ANI65607 AXE65605:AXE65607 BHA65605:BHA65607 BQW65605:BQW65607 CAS65605:CAS65607 CKO65605:CKO65607 CUK65605:CUK65607 DEG65605:DEG65607 DOC65605:DOC65607 DXY65605:DXY65607 EHU65605:EHU65607 ERQ65605:ERQ65607 FBM65605:FBM65607 FLI65605:FLI65607 FVE65605:FVE65607 GFA65605:GFA65607 GOW65605:GOW65607 GYS65605:GYS65607 HIO65605:HIO65607 HSK65605:HSK65607 ICG65605:ICG65607 IMC65605:IMC65607 IVY65605:IVY65607 JFU65605:JFU65607 JPQ65605:JPQ65607 JZM65605:JZM65607 KJI65605:KJI65607 KTE65605:KTE65607 LDA65605:LDA65607 LMW65605:LMW65607 LWS65605:LWS65607 MGO65605:MGO65607 MQK65605:MQK65607 NAG65605:NAG65607 NKC65605:NKC65607 NTY65605:NTY65607 ODU65605:ODU65607 ONQ65605:ONQ65607 OXM65605:OXM65607 PHI65605:PHI65607 PRE65605:PRE65607 QBA65605:QBA65607 QKW65605:QKW65607 QUS65605:QUS65607 REO65605:REO65607 ROK65605:ROK65607 RYG65605:RYG65607 SIC65605:SIC65607 SRY65605:SRY65607 TBU65605:TBU65607 TLQ65605:TLQ65607 TVM65605:TVM65607 UFI65605:UFI65607 UPE65605:UPE65607 UZA65605:UZA65607 VIW65605:VIW65607 VSS65605:VSS65607 WCO65605:WCO65607 WMK65605:WMK65607 WWG65605:WWG65607 AM131141:AM131143 JU131141:JU131143 TQ131141:TQ131143 ADM131141:ADM131143 ANI131141:ANI131143 AXE131141:AXE131143 BHA131141:BHA131143 BQW131141:BQW131143 CAS131141:CAS131143 CKO131141:CKO131143 CUK131141:CUK131143 DEG131141:DEG131143 DOC131141:DOC131143 DXY131141:DXY131143 EHU131141:EHU131143 ERQ131141:ERQ131143 FBM131141:FBM131143 FLI131141:FLI131143 FVE131141:FVE131143 GFA131141:GFA131143 GOW131141:GOW131143 GYS131141:GYS131143 HIO131141:HIO131143 HSK131141:HSK131143 ICG131141:ICG131143 IMC131141:IMC131143 IVY131141:IVY131143 JFU131141:JFU131143 JPQ131141:JPQ131143 JZM131141:JZM131143 KJI131141:KJI131143 KTE131141:KTE131143 LDA131141:LDA131143 LMW131141:LMW131143 LWS131141:LWS131143 MGO131141:MGO131143 MQK131141:MQK131143 NAG131141:NAG131143 NKC131141:NKC131143 NTY131141:NTY131143 ODU131141:ODU131143 ONQ131141:ONQ131143 OXM131141:OXM131143 PHI131141:PHI131143 PRE131141:PRE131143 QBA131141:QBA131143 QKW131141:QKW131143 QUS131141:QUS131143 REO131141:REO131143 ROK131141:ROK131143 RYG131141:RYG131143 SIC131141:SIC131143 SRY131141:SRY131143 TBU131141:TBU131143 TLQ131141:TLQ131143 TVM131141:TVM131143 UFI131141:UFI131143 UPE131141:UPE131143 UZA131141:UZA131143 VIW131141:VIW131143 VSS131141:VSS131143 WCO131141:WCO131143 WMK131141:WMK131143 WWG131141:WWG131143 AM196677:AM196679 JU196677:JU196679 TQ196677:TQ196679 ADM196677:ADM196679 ANI196677:ANI196679 AXE196677:AXE196679 BHA196677:BHA196679 BQW196677:BQW196679 CAS196677:CAS196679 CKO196677:CKO196679 CUK196677:CUK196679 DEG196677:DEG196679 DOC196677:DOC196679 DXY196677:DXY196679 EHU196677:EHU196679 ERQ196677:ERQ196679 FBM196677:FBM196679 FLI196677:FLI196679 FVE196677:FVE196679 GFA196677:GFA196679 GOW196677:GOW196679 GYS196677:GYS196679 HIO196677:HIO196679 HSK196677:HSK196679 ICG196677:ICG196679 IMC196677:IMC196679 IVY196677:IVY196679 JFU196677:JFU196679 JPQ196677:JPQ196679 JZM196677:JZM196679 KJI196677:KJI196679 KTE196677:KTE196679 LDA196677:LDA196679 LMW196677:LMW196679 LWS196677:LWS196679 MGO196677:MGO196679 MQK196677:MQK196679 NAG196677:NAG196679 NKC196677:NKC196679 NTY196677:NTY196679 ODU196677:ODU196679 ONQ196677:ONQ196679 OXM196677:OXM196679 PHI196677:PHI196679 PRE196677:PRE196679 QBA196677:QBA196679 QKW196677:QKW196679 QUS196677:QUS196679 REO196677:REO196679 ROK196677:ROK196679 RYG196677:RYG196679 SIC196677:SIC196679 SRY196677:SRY196679 TBU196677:TBU196679 TLQ196677:TLQ196679 TVM196677:TVM196679 UFI196677:UFI196679 UPE196677:UPE196679 UZA196677:UZA196679 VIW196677:VIW196679 VSS196677:VSS196679 WCO196677:WCO196679 WMK196677:WMK196679 WWG196677:WWG196679 AM262213:AM262215 JU262213:JU262215 TQ262213:TQ262215 ADM262213:ADM262215 ANI262213:ANI262215 AXE262213:AXE262215 BHA262213:BHA262215 BQW262213:BQW262215 CAS262213:CAS262215 CKO262213:CKO262215 CUK262213:CUK262215 DEG262213:DEG262215 DOC262213:DOC262215 DXY262213:DXY262215 EHU262213:EHU262215 ERQ262213:ERQ262215 FBM262213:FBM262215 FLI262213:FLI262215 FVE262213:FVE262215 GFA262213:GFA262215 GOW262213:GOW262215 GYS262213:GYS262215 HIO262213:HIO262215 HSK262213:HSK262215 ICG262213:ICG262215 IMC262213:IMC262215 IVY262213:IVY262215 JFU262213:JFU262215 JPQ262213:JPQ262215 JZM262213:JZM262215 KJI262213:KJI262215 KTE262213:KTE262215 LDA262213:LDA262215 LMW262213:LMW262215 LWS262213:LWS262215 MGO262213:MGO262215 MQK262213:MQK262215 NAG262213:NAG262215 NKC262213:NKC262215 NTY262213:NTY262215 ODU262213:ODU262215 ONQ262213:ONQ262215 OXM262213:OXM262215 PHI262213:PHI262215 PRE262213:PRE262215 QBA262213:QBA262215 QKW262213:QKW262215 QUS262213:QUS262215 REO262213:REO262215 ROK262213:ROK262215 RYG262213:RYG262215 SIC262213:SIC262215 SRY262213:SRY262215 TBU262213:TBU262215 TLQ262213:TLQ262215 TVM262213:TVM262215 UFI262213:UFI262215 UPE262213:UPE262215 UZA262213:UZA262215 VIW262213:VIW262215 VSS262213:VSS262215 WCO262213:WCO262215 WMK262213:WMK262215 WWG262213:WWG262215 AM327749:AM327751 JU327749:JU327751 TQ327749:TQ327751 ADM327749:ADM327751 ANI327749:ANI327751 AXE327749:AXE327751 BHA327749:BHA327751 BQW327749:BQW327751 CAS327749:CAS327751 CKO327749:CKO327751 CUK327749:CUK327751 DEG327749:DEG327751 DOC327749:DOC327751 DXY327749:DXY327751 EHU327749:EHU327751 ERQ327749:ERQ327751 FBM327749:FBM327751 FLI327749:FLI327751 FVE327749:FVE327751 GFA327749:GFA327751 GOW327749:GOW327751 GYS327749:GYS327751 HIO327749:HIO327751 HSK327749:HSK327751 ICG327749:ICG327751 IMC327749:IMC327751 IVY327749:IVY327751 JFU327749:JFU327751 JPQ327749:JPQ327751 JZM327749:JZM327751 KJI327749:KJI327751 KTE327749:KTE327751 LDA327749:LDA327751 LMW327749:LMW327751 LWS327749:LWS327751 MGO327749:MGO327751 MQK327749:MQK327751 NAG327749:NAG327751 NKC327749:NKC327751 NTY327749:NTY327751 ODU327749:ODU327751 ONQ327749:ONQ327751 OXM327749:OXM327751 PHI327749:PHI327751 PRE327749:PRE327751 QBA327749:QBA327751 QKW327749:QKW327751 QUS327749:QUS327751 REO327749:REO327751 ROK327749:ROK327751 RYG327749:RYG327751 SIC327749:SIC327751 SRY327749:SRY327751 TBU327749:TBU327751 TLQ327749:TLQ327751 TVM327749:TVM327751 UFI327749:UFI327751 UPE327749:UPE327751 UZA327749:UZA327751 VIW327749:VIW327751 VSS327749:VSS327751 WCO327749:WCO327751 WMK327749:WMK327751 WWG327749:WWG327751 AM393285:AM393287 JU393285:JU393287 TQ393285:TQ393287 ADM393285:ADM393287 ANI393285:ANI393287 AXE393285:AXE393287 BHA393285:BHA393287 BQW393285:BQW393287 CAS393285:CAS393287 CKO393285:CKO393287 CUK393285:CUK393287 DEG393285:DEG393287 DOC393285:DOC393287 DXY393285:DXY393287 EHU393285:EHU393287 ERQ393285:ERQ393287 FBM393285:FBM393287 FLI393285:FLI393287 FVE393285:FVE393287 GFA393285:GFA393287 GOW393285:GOW393287 GYS393285:GYS393287 HIO393285:HIO393287 HSK393285:HSK393287 ICG393285:ICG393287 IMC393285:IMC393287 IVY393285:IVY393287 JFU393285:JFU393287 JPQ393285:JPQ393287 JZM393285:JZM393287 KJI393285:KJI393287 KTE393285:KTE393287 LDA393285:LDA393287 LMW393285:LMW393287 LWS393285:LWS393287 MGO393285:MGO393287 MQK393285:MQK393287 NAG393285:NAG393287 NKC393285:NKC393287 NTY393285:NTY393287 ODU393285:ODU393287 ONQ393285:ONQ393287 OXM393285:OXM393287 PHI393285:PHI393287 PRE393285:PRE393287 QBA393285:QBA393287 QKW393285:QKW393287 QUS393285:QUS393287 REO393285:REO393287 ROK393285:ROK393287 RYG393285:RYG393287 SIC393285:SIC393287 SRY393285:SRY393287 TBU393285:TBU393287 TLQ393285:TLQ393287 TVM393285:TVM393287 UFI393285:UFI393287 UPE393285:UPE393287 UZA393285:UZA393287 VIW393285:VIW393287 VSS393285:VSS393287 WCO393285:WCO393287 WMK393285:WMK393287 WWG393285:WWG393287 AM458821:AM458823 JU458821:JU458823 TQ458821:TQ458823 ADM458821:ADM458823 ANI458821:ANI458823 AXE458821:AXE458823 BHA458821:BHA458823 BQW458821:BQW458823 CAS458821:CAS458823 CKO458821:CKO458823 CUK458821:CUK458823 DEG458821:DEG458823 DOC458821:DOC458823 DXY458821:DXY458823 EHU458821:EHU458823 ERQ458821:ERQ458823 FBM458821:FBM458823 FLI458821:FLI458823 FVE458821:FVE458823 GFA458821:GFA458823 GOW458821:GOW458823 GYS458821:GYS458823 HIO458821:HIO458823 HSK458821:HSK458823 ICG458821:ICG458823 IMC458821:IMC458823 IVY458821:IVY458823 JFU458821:JFU458823 JPQ458821:JPQ458823 JZM458821:JZM458823 KJI458821:KJI458823 KTE458821:KTE458823 LDA458821:LDA458823 LMW458821:LMW458823 LWS458821:LWS458823 MGO458821:MGO458823 MQK458821:MQK458823 NAG458821:NAG458823 NKC458821:NKC458823 NTY458821:NTY458823 ODU458821:ODU458823 ONQ458821:ONQ458823 OXM458821:OXM458823 PHI458821:PHI458823 PRE458821:PRE458823 QBA458821:QBA458823 QKW458821:QKW458823 QUS458821:QUS458823 REO458821:REO458823 ROK458821:ROK458823 RYG458821:RYG458823 SIC458821:SIC458823 SRY458821:SRY458823 TBU458821:TBU458823 TLQ458821:TLQ458823 TVM458821:TVM458823 UFI458821:UFI458823 UPE458821:UPE458823 UZA458821:UZA458823 VIW458821:VIW458823 VSS458821:VSS458823 WCO458821:WCO458823 WMK458821:WMK458823 WWG458821:WWG458823 AM524357:AM524359 JU524357:JU524359 TQ524357:TQ524359 ADM524357:ADM524359 ANI524357:ANI524359 AXE524357:AXE524359 BHA524357:BHA524359 BQW524357:BQW524359 CAS524357:CAS524359 CKO524357:CKO524359 CUK524357:CUK524359 DEG524357:DEG524359 DOC524357:DOC524359 DXY524357:DXY524359 EHU524357:EHU524359 ERQ524357:ERQ524359 FBM524357:FBM524359 FLI524357:FLI524359 FVE524357:FVE524359 GFA524357:GFA524359 GOW524357:GOW524359 GYS524357:GYS524359 HIO524357:HIO524359 HSK524357:HSK524359 ICG524357:ICG524359 IMC524357:IMC524359 IVY524357:IVY524359 JFU524357:JFU524359 JPQ524357:JPQ524359 JZM524357:JZM524359 KJI524357:KJI524359 KTE524357:KTE524359 LDA524357:LDA524359 LMW524357:LMW524359 LWS524357:LWS524359 MGO524357:MGO524359 MQK524357:MQK524359 NAG524357:NAG524359 NKC524357:NKC524359 NTY524357:NTY524359 ODU524357:ODU524359 ONQ524357:ONQ524359 OXM524357:OXM524359 PHI524357:PHI524359 PRE524357:PRE524359 QBA524357:QBA524359 QKW524357:QKW524359 QUS524357:QUS524359 REO524357:REO524359 ROK524357:ROK524359 RYG524357:RYG524359 SIC524357:SIC524359 SRY524357:SRY524359 TBU524357:TBU524359 TLQ524357:TLQ524359 TVM524357:TVM524359 UFI524357:UFI524359 UPE524357:UPE524359 UZA524357:UZA524359 VIW524357:VIW524359 VSS524357:VSS524359 WCO524357:WCO524359 WMK524357:WMK524359 WWG524357:WWG524359 AM589893:AM589895 JU589893:JU589895 TQ589893:TQ589895 ADM589893:ADM589895 ANI589893:ANI589895 AXE589893:AXE589895 BHA589893:BHA589895 BQW589893:BQW589895 CAS589893:CAS589895 CKO589893:CKO589895 CUK589893:CUK589895 DEG589893:DEG589895 DOC589893:DOC589895 DXY589893:DXY589895 EHU589893:EHU589895 ERQ589893:ERQ589895 FBM589893:FBM589895 FLI589893:FLI589895 FVE589893:FVE589895 GFA589893:GFA589895 GOW589893:GOW589895 GYS589893:GYS589895 HIO589893:HIO589895 HSK589893:HSK589895 ICG589893:ICG589895 IMC589893:IMC589895 IVY589893:IVY589895 JFU589893:JFU589895 JPQ589893:JPQ589895 JZM589893:JZM589895 KJI589893:KJI589895 KTE589893:KTE589895 LDA589893:LDA589895 LMW589893:LMW589895 LWS589893:LWS589895 MGO589893:MGO589895 MQK589893:MQK589895 NAG589893:NAG589895 NKC589893:NKC589895 NTY589893:NTY589895 ODU589893:ODU589895 ONQ589893:ONQ589895 OXM589893:OXM589895 PHI589893:PHI589895 PRE589893:PRE589895 QBA589893:QBA589895 QKW589893:QKW589895 QUS589893:QUS589895 REO589893:REO589895 ROK589893:ROK589895 RYG589893:RYG589895 SIC589893:SIC589895 SRY589893:SRY589895 TBU589893:TBU589895 TLQ589893:TLQ589895 TVM589893:TVM589895 UFI589893:UFI589895 UPE589893:UPE589895 UZA589893:UZA589895 VIW589893:VIW589895 VSS589893:VSS589895 WCO589893:WCO589895 WMK589893:WMK589895 WWG589893:WWG589895 AM655429:AM655431 JU655429:JU655431 TQ655429:TQ655431 ADM655429:ADM655431 ANI655429:ANI655431 AXE655429:AXE655431 BHA655429:BHA655431 BQW655429:BQW655431 CAS655429:CAS655431 CKO655429:CKO655431 CUK655429:CUK655431 DEG655429:DEG655431 DOC655429:DOC655431 DXY655429:DXY655431 EHU655429:EHU655431 ERQ655429:ERQ655431 FBM655429:FBM655431 FLI655429:FLI655431 FVE655429:FVE655431 GFA655429:GFA655431 GOW655429:GOW655431 GYS655429:GYS655431 HIO655429:HIO655431 HSK655429:HSK655431 ICG655429:ICG655431 IMC655429:IMC655431 IVY655429:IVY655431 JFU655429:JFU655431 JPQ655429:JPQ655431 JZM655429:JZM655431 KJI655429:KJI655431 KTE655429:KTE655431 LDA655429:LDA655431 LMW655429:LMW655431 LWS655429:LWS655431 MGO655429:MGO655431 MQK655429:MQK655431 NAG655429:NAG655431 NKC655429:NKC655431 NTY655429:NTY655431 ODU655429:ODU655431 ONQ655429:ONQ655431 OXM655429:OXM655431 PHI655429:PHI655431 PRE655429:PRE655431 QBA655429:QBA655431 QKW655429:QKW655431 QUS655429:QUS655431 REO655429:REO655431 ROK655429:ROK655431 RYG655429:RYG655431 SIC655429:SIC655431 SRY655429:SRY655431 TBU655429:TBU655431 TLQ655429:TLQ655431 TVM655429:TVM655431 UFI655429:UFI655431 UPE655429:UPE655431 UZA655429:UZA655431 VIW655429:VIW655431 VSS655429:VSS655431 WCO655429:WCO655431 WMK655429:WMK655431 WWG655429:WWG655431 AM720965:AM720967 JU720965:JU720967 TQ720965:TQ720967 ADM720965:ADM720967 ANI720965:ANI720967 AXE720965:AXE720967 BHA720965:BHA720967 BQW720965:BQW720967 CAS720965:CAS720967 CKO720965:CKO720967 CUK720965:CUK720967 DEG720965:DEG720967 DOC720965:DOC720967 DXY720965:DXY720967 EHU720965:EHU720967 ERQ720965:ERQ720967 FBM720965:FBM720967 FLI720965:FLI720967 FVE720965:FVE720967 GFA720965:GFA720967 GOW720965:GOW720967 GYS720965:GYS720967 HIO720965:HIO720967 HSK720965:HSK720967 ICG720965:ICG720967 IMC720965:IMC720967 IVY720965:IVY720967 JFU720965:JFU720967 JPQ720965:JPQ720967 JZM720965:JZM720967 KJI720965:KJI720967 KTE720965:KTE720967 LDA720965:LDA720967 LMW720965:LMW720967 LWS720965:LWS720967 MGO720965:MGO720967 MQK720965:MQK720967 NAG720965:NAG720967 NKC720965:NKC720967 NTY720965:NTY720967 ODU720965:ODU720967 ONQ720965:ONQ720967 OXM720965:OXM720967 PHI720965:PHI720967 PRE720965:PRE720967 QBA720965:QBA720967 QKW720965:QKW720967 QUS720965:QUS720967 REO720965:REO720967 ROK720965:ROK720967 RYG720965:RYG720967 SIC720965:SIC720967 SRY720965:SRY720967 TBU720965:TBU720967 TLQ720965:TLQ720967 TVM720965:TVM720967 UFI720965:UFI720967 UPE720965:UPE720967 UZA720965:UZA720967 VIW720965:VIW720967 VSS720965:VSS720967 WCO720965:WCO720967 WMK720965:WMK720967 WWG720965:WWG720967 AM786501:AM786503 JU786501:JU786503 TQ786501:TQ786503 ADM786501:ADM786503 ANI786501:ANI786503 AXE786501:AXE786503 BHA786501:BHA786503 BQW786501:BQW786503 CAS786501:CAS786503 CKO786501:CKO786503 CUK786501:CUK786503 DEG786501:DEG786503 DOC786501:DOC786503 DXY786501:DXY786503 EHU786501:EHU786503 ERQ786501:ERQ786503 FBM786501:FBM786503 FLI786501:FLI786503 FVE786501:FVE786503 GFA786501:GFA786503 GOW786501:GOW786503 GYS786501:GYS786503 HIO786501:HIO786503 HSK786501:HSK786503 ICG786501:ICG786503 IMC786501:IMC786503 IVY786501:IVY786503 JFU786501:JFU786503 JPQ786501:JPQ786503 JZM786501:JZM786503 KJI786501:KJI786503 KTE786501:KTE786503 LDA786501:LDA786503 LMW786501:LMW786503 LWS786501:LWS786503 MGO786501:MGO786503 MQK786501:MQK786503 NAG786501:NAG786503 NKC786501:NKC786503 NTY786501:NTY786503 ODU786501:ODU786503 ONQ786501:ONQ786503 OXM786501:OXM786503 PHI786501:PHI786503 PRE786501:PRE786503 QBA786501:QBA786503 QKW786501:QKW786503 QUS786501:QUS786503 REO786501:REO786503 ROK786501:ROK786503 RYG786501:RYG786503 SIC786501:SIC786503 SRY786501:SRY786503 TBU786501:TBU786503 TLQ786501:TLQ786503 TVM786501:TVM786503 UFI786501:UFI786503 UPE786501:UPE786503 UZA786501:UZA786503 VIW786501:VIW786503 VSS786501:VSS786503 WCO786501:WCO786503 WMK786501:WMK786503 WWG786501:WWG786503 AM852037:AM852039 JU852037:JU852039 TQ852037:TQ852039 ADM852037:ADM852039 ANI852037:ANI852039 AXE852037:AXE852039 BHA852037:BHA852039 BQW852037:BQW852039 CAS852037:CAS852039 CKO852037:CKO852039 CUK852037:CUK852039 DEG852037:DEG852039 DOC852037:DOC852039 DXY852037:DXY852039 EHU852037:EHU852039 ERQ852037:ERQ852039 FBM852037:FBM852039 FLI852037:FLI852039 FVE852037:FVE852039 GFA852037:GFA852039 GOW852037:GOW852039 GYS852037:GYS852039 HIO852037:HIO852039 HSK852037:HSK852039 ICG852037:ICG852039 IMC852037:IMC852039 IVY852037:IVY852039 JFU852037:JFU852039 JPQ852037:JPQ852039 JZM852037:JZM852039 KJI852037:KJI852039 KTE852037:KTE852039 LDA852037:LDA852039 LMW852037:LMW852039 LWS852037:LWS852039 MGO852037:MGO852039 MQK852037:MQK852039 NAG852037:NAG852039 NKC852037:NKC852039 NTY852037:NTY852039 ODU852037:ODU852039 ONQ852037:ONQ852039 OXM852037:OXM852039 PHI852037:PHI852039 PRE852037:PRE852039 QBA852037:QBA852039 QKW852037:QKW852039 QUS852037:QUS852039 REO852037:REO852039 ROK852037:ROK852039 RYG852037:RYG852039 SIC852037:SIC852039 SRY852037:SRY852039 TBU852037:TBU852039 TLQ852037:TLQ852039 TVM852037:TVM852039 UFI852037:UFI852039 UPE852037:UPE852039 UZA852037:UZA852039 VIW852037:VIW852039 VSS852037:VSS852039 WCO852037:WCO852039 WMK852037:WMK852039 WWG852037:WWG852039 AM917573:AM917575 JU917573:JU917575 TQ917573:TQ917575 ADM917573:ADM917575 ANI917573:ANI917575 AXE917573:AXE917575 BHA917573:BHA917575 BQW917573:BQW917575 CAS917573:CAS917575 CKO917573:CKO917575 CUK917573:CUK917575 DEG917573:DEG917575 DOC917573:DOC917575 DXY917573:DXY917575 EHU917573:EHU917575 ERQ917573:ERQ917575 FBM917573:FBM917575 FLI917573:FLI917575 FVE917573:FVE917575 GFA917573:GFA917575 GOW917573:GOW917575 GYS917573:GYS917575 HIO917573:HIO917575 HSK917573:HSK917575 ICG917573:ICG917575 IMC917573:IMC917575 IVY917573:IVY917575 JFU917573:JFU917575 JPQ917573:JPQ917575 JZM917573:JZM917575 KJI917573:KJI917575 KTE917573:KTE917575 LDA917573:LDA917575 LMW917573:LMW917575 LWS917573:LWS917575 MGO917573:MGO917575 MQK917573:MQK917575 NAG917573:NAG917575 NKC917573:NKC917575 NTY917573:NTY917575 ODU917573:ODU917575 ONQ917573:ONQ917575 OXM917573:OXM917575 PHI917573:PHI917575 PRE917573:PRE917575 QBA917573:QBA917575 QKW917573:QKW917575 QUS917573:QUS917575 REO917573:REO917575 ROK917573:ROK917575 RYG917573:RYG917575 SIC917573:SIC917575 SRY917573:SRY917575 TBU917573:TBU917575 TLQ917573:TLQ917575 TVM917573:TVM917575 UFI917573:UFI917575 UPE917573:UPE917575 UZA917573:UZA917575 VIW917573:VIW917575 VSS917573:VSS917575 WCO917573:WCO917575 WMK917573:WMK917575 WWG917573:WWG917575 AM983109:AM983111 JU983109:JU983111 TQ983109:TQ983111 ADM983109:ADM983111 ANI983109:ANI983111 AXE983109:AXE983111 BHA983109:BHA983111 BQW983109:BQW983111 CAS983109:CAS983111 CKO983109:CKO983111 CUK983109:CUK983111 DEG983109:DEG983111 DOC983109:DOC983111 DXY983109:DXY983111 EHU983109:EHU983111 ERQ983109:ERQ983111 FBM983109:FBM983111 FLI983109:FLI983111 FVE983109:FVE983111 GFA983109:GFA983111 GOW983109:GOW983111 GYS983109:GYS983111 HIO983109:HIO983111 HSK983109:HSK983111 ICG983109:ICG983111 IMC983109:IMC983111 IVY983109:IVY983111 JFU983109:JFU983111 JPQ983109:JPQ983111 JZM983109:JZM983111 KJI983109:KJI983111 KTE983109:KTE983111 LDA983109:LDA983111 LMW983109:LMW983111 LWS983109:LWS983111 MGO983109:MGO983111 MQK983109:MQK983111 NAG983109:NAG983111 NKC983109:NKC983111 NTY983109:NTY983111 ODU983109:ODU983111 ONQ983109:ONQ983111 OXM983109:OXM983111 PHI983109:PHI983111 PRE983109:PRE983111 QBA983109:QBA983111 QKW983109:QKW983111 QUS983109:QUS983111 REO983109:REO983111 ROK983109:ROK983111 RYG983109:RYG983111 SIC983109:SIC983111 SRY983109:SRY983111 TBU983109:TBU983111 TLQ983109:TLQ983111 TVM983109:TVM983111 UFI983109:UFI983111 UPE983109:UPE983111 UZA983109:UZA983111 VIW983109:VIW983111 VSS983109:VSS983111 WCO983109:WCO983111 WMK983109:WMK983111 WWG983109:WWG983111 JV66:JV71 TR66:TR71 ADN66:ADN71 ANJ66:ANJ71 AXF66:AXF71 BHB66:BHB71 BQX66:BQX71 CAT66:CAT71 CKP66:CKP71 CUL66:CUL71 DEH66:DEH71 DOD66:DOD71 DXZ66:DXZ71 EHV66:EHV71 ERR66:ERR71 FBN66:FBN71 FLJ66:FLJ71 FVF66:FVF71 GFB66:GFB71 GOX66:GOX71 GYT66:GYT71 HIP66:HIP71 HSL66:HSL71 ICH66:ICH71 IMD66:IMD71 IVZ66:IVZ71 JFV66:JFV71 JPR66:JPR71 JZN66:JZN71 KJJ66:KJJ71 KTF66:KTF71 LDB66:LDB71 LMX66:LMX71 LWT66:LWT71 MGP66:MGP71 MQL66:MQL71 NAH66:NAH71 NKD66:NKD71 NTZ66:NTZ71 ODV66:ODV71 ONR66:ONR71 OXN66:OXN71 PHJ66:PHJ71 PRF66:PRF71 QBB66:QBB71 QKX66:QKX71 QUT66:QUT71 REP66:REP71 ROL66:ROL71 RYH66:RYH71 SID66:SID71 SRZ66:SRZ71 TBV66:TBV71 TLR66:TLR71 TVN66:TVN71 UFJ66:UFJ71 UPF66:UPF71 UZB66:UZB71 VIX66:VIX71 VST66:VST71 WCP66:WCP71 WML66:WML71 WWH66:WWH71 JV65602:JV65607 TR65602:TR65607 ADN65602:ADN65607 ANJ65602:ANJ65607 AXF65602:AXF65607 BHB65602:BHB65607 BQX65602:BQX65607 CAT65602:CAT65607 CKP65602:CKP65607 CUL65602:CUL65607 DEH65602:DEH65607 DOD65602:DOD65607 DXZ65602:DXZ65607 EHV65602:EHV65607 ERR65602:ERR65607 FBN65602:FBN65607 FLJ65602:FLJ65607 FVF65602:FVF65607 GFB65602:GFB65607 GOX65602:GOX65607 GYT65602:GYT65607 HIP65602:HIP65607 HSL65602:HSL65607 ICH65602:ICH65607 IMD65602:IMD65607 IVZ65602:IVZ65607 JFV65602:JFV65607 JPR65602:JPR65607 JZN65602:JZN65607 KJJ65602:KJJ65607 KTF65602:KTF65607 LDB65602:LDB65607 LMX65602:LMX65607 LWT65602:LWT65607 MGP65602:MGP65607 MQL65602:MQL65607 NAH65602:NAH65607 NKD65602:NKD65607 NTZ65602:NTZ65607 ODV65602:ODV65607 ONR65602:ONR65607 OXN65602:OXN65607 PHJ65602:PHJ65607 PRF65602:PRF65607 QBB65602:QBB65607 QKX65602:QKX65607 QUT65602:QUT65607 REP65602:REP65607 ROL65602:ROL65607 RYH65602:RYH65607 SID65602:SID65607 SRZ65602:SRZ65607 TBV65602:TBV65607 TLR65602:TLR65607 TVN65602:TVN65607 UFJ65602:UFJ65607 UPF65602:UPF65607 UZB65602:UZB65607 VIX65602:VIX65607 VST65602:VST65607 WCP65602:WCP65607 WML65602:WML65607 WWH65602:WWH65607 JV131138:JV131143 TR131138:TR131143 ADN131138:ADN131143 ANJ131138:ANJ131143 AXF131138:AXF131143 BHB131138:BHB131143 BQX131138:BQX131143 CAT131138:CAT131143 CKP131138:CKP131143 CUL131138:CUL131143 DEH131138:DEH131143 DOD131138:DOD131143 DXZ131138:DXZ131143 EHV131138:EHV131143 ERR131138:ERR131143 FBN131138:FBN131143 FLJ131138:FLJ131143 FVF131138:FVF131143 GFB131138:GFB131143 GOX131138:GOX131143 GYT131138:GYT131143 HIP131138:HIP131143 HSL131138:HSL131143 ICH131138:ICH131143 IMD131138:IMD131143 IVZ131138:IVZ131143 JFV131138:JFV131143 JPR131138:JPR131143 JZN131138:JZN131143 KJJ131138:KJJ131143 KTF131138:KTF131143 LDB131138:LDB131143 LMX131138:LMX131143 LWT131138:LWT131143 MGP131138:MGP131143 MQL131138:MQL131143 NAH131138:NAH131143 NKD131138:NKD131143 NTZ131138:NTZ131143 ODV131138:ODV131143 ONR131138:ONR131143 OXN131138:OXN131143 PHJ131138:PHJ131143 PRF131138:PRF131143 QBB131138:QBB131143 QKX131138:QKX131143 QUT131138:QUT131143 REP131138:REP131143 ROL131138:ROL131143 RYH131138:RYH131143 SID131138:SID131143 SRZ131138:SRZ131143 TBV131138:TBV131143 TLR131138:TLR131143 TVN131138:TVN131143 UFJ131138:UFJ131143 UPF131138:UPF131143 UZB131138:UZB131143 VIX131138:VIX131143 VST131138:VST131143 WCP131138:WCP131143 WML131138:WML131143 WWH131138:WWH131143 JV196674:JV196679 TR196674:TR196679 ADN196674:ADN196679 ANJ196674:ANJ196679 AXF196674:AXF196679 BHB196674:BHB196679 BQX196674:BQX196679 CAT196674:CAT196679 CKP196674:CKP196679 CUL196674:CUL196679 DEH196674:DEH196679 DOD196674:DOD196679 DXZ196674:DXZ196679 EHV196674:EHV196679 ERR196674:ERR196679 FBN196674:FBN196679 FLJ196674:FLJ196679 FVF196674:FVF196679 GFB196674:GFB196679 GOX196674:GOX196679 GYT196674:GYT196679 HIP196674:HIP196679 HSL196674:HSL196679 ICH196674:ICH196679 IMD196674:IMD196679 IVZ196674:IVZ196679 JFV196674:JFV196679 JPR196674:JPR196679 JZN196674:JZN196679 KJJ196674:KJJ196679 KTF196674:KTF196679 LDB196674:LDB196679 LMX196674:LMX196679 LWT196674:LWT196679 MGP196674:MGP196679 MQL196674:MQL196679 NAH196674:NAH196679 NKD196674:NKD196679 NTZ196674:NTZ196679 ODV196674:ODV196679 ONR196674:ONR196679 OXN196674:OXN196679 PHJ196674:PHJ196679 PRF196674:PRF196679 QBB196674:QBB196679 QKX196674:QKX196679 QUT196674:QUT196679 REP196674:REP196679 ROL196674:ROL196679 RYH196674:RYH196679 SID196674:SID196679 SRZ196674:SRZ196679 TBV196674:TBV196679 TLR196674:TLR196679 TVN196674:TVN196679 UFJ196674:UFJ196679 UPF196674:UPF196679 UZB196674:UZB196679 VIX196674:VIX196679 VST196674:VST196679 WCP196674:WCP196679 WML196674:WML196679 WWH196674:WWH196679 JV262210:JV262215 TR262210:TR262215 ADN262210:ADN262215 ANJ262210:ANJ262215 AXF262210:AXF262215 BHB262210:BHB262215 BQX262210:BQX262215 CAT262210:CAT262215 CKP262210:CKP262215 CUL262210:CUL262215 DEH262210:DEH262215 DOD262210:DOD262215 DXZ262210:DXZ262215 EHV262210:EHV262215 ERR262210:ERR262215 FBN262210:FBN262215 FLJ262210:FLJ262215 FVF262210:FVF262215 GFB262210:GFB262215 GOX262210:GOX262215 GYT262210:GYT262215 HIP262210:HIP262215 HSL262210:HSL262215 ICH262210:ICH262215 IMD262210:IMD262215 IVZ262210:IVZ262215 JFV262210:JFV262215 JPR262210:JPR262215 JZN262210:JZN262215 KJJ262210:KJJ262215 KTF262210:KTF262215 LDB262210:LDB262215 LMX262210:LMX262215 LWT262210:LWT262215 MGP262210:MGP262215 MQL262210:MQL262215 NAH262210:NAH262215 NKD262210:NKD262215 NTZ262210:NTZ262215 ODV262210:ODV262215 ONR262210:ONR262215 OXN262210:OXN262215 PHJ262210:PHJ262215 PRF262210:PRF262215 QBB262210:QBB262215 QKX262210:QKX262215 QUT262210:QUT262215 REP262210:REP262215 ROL262210:ROL262215 RYH262210:RYH262215 SID262210:SID262215 SRZ262210:SRZ262215 TBV262210:TBV262215 TLR262210:TLR262215 TVN262210:TVN262215 UFJ262210:UFJ262215 UPF262210:UPF262215 UZB262210:UZB262215 VIX262210:VIX262215 VST262210:VST262215 WCP262210:WCP262215 WML262210:WML262215 WWH262210:WWH262215 JV327746:JV327751 TR327746:TR327751 ADN327746:ADN327751 ANJ327746:ANJ327751 AXF327746:AXF327751 BHB327746:BHB327751 BQX327746:BQX327751 CAT327746:CAT327751 CKP327746:CKP327751 CUL327746:CUL327751 DEH327746:DEH327751 DOD327746:DOD327751 DXZ327746:DXZ327751 EHV327746:EHV327751 ERR327746:ERR327751 FBN327746:FBN327751 FLJ327746:FLJ327751 FVF327746:FVF327751 GFB327746:GFB327751 GOX327746:GOX327751 GYT327746:GYT327751 HIP327746:HIP327751 HSL327746:HSL327751 ICH327746:ICH327751 IMD327746:IMD327751 IVZ327746:IVZ327751 JFV327746:JFV327751 JPR327746:JPR327751 JZN327746:JZN327751 KJJ327746:KJJ327751 KTF327746:KTF327751 LDB327746:LDB327751 LMX327746:LMX327751 LWT327746:LWT327751 MGP327746:MGP327751 MQL327746:MQL327751 NAH327746:NAH327751 NKD327746:NKD327751 NTZ327746:NTZ327751 ODV327746:ODV327751 ONR327746:ONR327751 OXN327746:OXN327751 PHJ327746:PHJ327751 PRF327746:PRF327751 QBB327746:QBB327751 QKX327746:QKX327751 QUT327746:QUT327751 REP327746:REP327751 ROL327746:ROL327751 RYH327746:RYH327751 SID327746:SID327751 SRZ327746:SRZ327751 TBV327746:TBV327751 TLR327746:TLR327751 TVN327746:TVN327751 UFJ327746:UFJ327751 UPF327746:UPF327751 UZB327746:UZB327751 VIX327746:VIX327751 VST327746:VST327751 WCP327746:WCP327751 WML327746:WML327751 WWH327746:WWH327751 JV393282:JV393287 TR393282:TR393287 ADN393282:ADN393287 ANJ393282:ANJ393287 AXF393282:AXF393287 BHB393282:BHB393287 BQX393282:BQX393287 CAT393282:CAT393287 CKP393282:CKP393287 CUL393282:CUL393287 DEH393282:DEH393287 DOD393282:DOD393287 DXZ393282:DXZ393287 EHV393282:EHV393287 ERR393282:ERR393287 FBN393282:FBN393287 FLJ393282:FLJ393287 FVF393282:FVF393287 GFB393282:GFB393287 GOX393282:GOX393287 GYT393282:GYT393287 HIP393282:HIP393287 HSL393282:HSL393287 ICH393282:ICH393287 IMD393282:IMD393287 IVZ393282:IVZ393287 JFV393282:JFV393287 JPR393282:JPR393287 JZN393282:JZN393287 KJJ393282:KJJ393287 KTF393282:KTF393287 LDB393282:LDB393287 LMX393282:LMX393287 LWT393282:LWT393287 MGP393282:MGP393287 MQL393282:MQL393287 NAH393282:NAH393287 NKD393282:NKD393287 NTZ393282:NTZ393287 ODV393282:ODV393287 ONR393282:ONR393287 OXN393282:OXN393287 PHJ393282:PHJ393287 PRF393282:PRF393287 QBB393282:QBB393287 QKX393282:QKX393287 QUT393282:QUT393287 REP393282:REP393287 ROL393282:ROL393287 RYH393282:RYH393287 SID393282:SID393287 SRZ393282:SRZ393287 TBV393282:TBV393287 TLR393282:TLR393287 TVN393282:TVN393287 UFJ393282:UFJ393287 UPF393282:UPF393287 UZB393282:UZB393287 VIX393282:VIX393287 VST393282:VST393287 WCP393282:WCP393287 WML393282:WML393287 WWH393282:WWH393287 JV458818:JV458823 TR458818:TR458823 ADN458818:ADN458823 ANJ458818:ANJ458823 AXF458818:AXF458823 BHB458818:BHB458823 BQX458818:BQX458823 CAT458818:CAT458823 CKP458818:CKP458823 CUL458818:CUL458823 DEH458818:DEH458823 DOD458818:DOD458823 DXZ458818:DXZ458823 EHV458818:EHV458823 ERR458818:ERR458823 FBN458818:FBN458823 FLJ458818:FLJ458823 FVF458818:FVF458823 GFB458818:GFB458823 GOX458818:GOX458823 GYT458818:GYT458823 HIP458818:HIP458823 HSL458818:HSL458823 ICH458818:ICH458823 IMD458818:IMD458823 IVZ458818:IVZ458823 JFV458818:JFV458823 JPR458818:JPR458823 JZN458818:JZN458823 KJJ458818:KJJ458823 KTF458818:KTF458823 LDB458818:LDB458823 LMX458818:LMX458823 LWT458818:LWT458823 MGP458818:MGP458823 MQL458818:MQL458823 NAH458818:NAH458823 NKD458818:NKD458823 NTZ458818:NTZ458823 ODV458818:ODV458823 ONR458818:ONR458823 OXN458818:OXN458823 PHJ458818:PHJ458823 PRF458818:PRF458823 QBB458818:QBB458823 QKX458818:QKX458823 QUT458818:QUT458823 REP458818:REP458823 ROL458818:ROL458823 RYH458818:RYH458823 SID458818:SID458823 SRZ458818:SRZ458823 TBV458818:TBV458823 TLR458818:TLR458823 TVN458818:TVN458823 UFJ458818:UFJ458823 UPF458818:UPF458823 UZB458818:UZB458823 VIX458818:VIX458823 VST458818:VST458823 WCP458818:WCP458823 WML458818:WML458823 WWH458818:WWH458823 JV524354:JV524359 TR524354:TR524359 ADN524354:ADN524359 ANJ524354:ANJ524359 AXF524354:AXF524359 BHB524354:BHB524359 BQX524354:BQX524359 CAT524354:CAT524359 CKP524354:CKP524359 CUL524354:CUL524359 DEH524354:DEH524359 DOD524354:DOD524359 DXZ524354:DXZ524359 EHV524354:EHV524359 ERR524354:ERR524359 FBN524354:FBN524359 FLJ524354:FLJ524359 FVF524354:FVF524359 GFB524354:GFB524359 GOX524354:GOX524359 GYT524354:GYT524359 HIP524354:HIP524359 HSL524354:HSL524359 ICH524354:ICH524359 IMD524354:IMD524359 IVZ524354:IVZ524359 JFV524354:JFV524359 JPR524354:JPR524359 JZN524354:JZN524359 KJJ524354:KJJ524359 KTF524354:KTF524359 LDB524354:LDB524359 LMX524354:LMX524359 LWT524354:LWT524359 MGP524354:MGP524359 MQL524354:MQL524359 NAH524354:NAH524359 NKD524354:NKD524359 NTZ524354:NTZ524359 ODV524354:ODV524359 ONR524354:ONR524359 OXN524354:OXN524359 PHJ524354:PHJ524359 PRF524354:PRF524359 QBB524354:QBB524359 QKX524354:QKX524359 QUT524354:QUT524359 REP524354:REP524359 ROL524354:ROL524359 RYH524354:RYH524359 SID524354:SID524359 SRZ524354:SRZ524359 TBV524354:TBV524359 TLR524354:TLR524359 TVN524354:TVN524359 UFJ524354:UFJ524359 UPF524354:UPF524359 UZB524354:UZB524359 VIX524354:VIX524359 VST524354:VST524359 WCP524354:WCP524359 WML524354:WML524359 WWH524354:WWH524359 JV589890:JV589895 TR589890:TR589895 ADN589890:ADN589895 ANJ589890:ANJ589895 AXF589890:AXF589895 BHB589890:BHB589895 BQX589890:BQX589895 CAT589890:CAT589895 CKP589890:CKP589895 CUL589890:CUL589895 DEH589890:DEH589895 DOD589890:DOD589895 DXZ589890:DXZ589895 EHV589890:EHV589895 ERR589890:ERR589895 FBN589890:FBN589895 FLJ589890:FLJ589895 FVF589890:FVF589895 GFB589890:GFB589895 GOX589890:GOX589895 GYT589890:GYT589895 HIP589890:HIP589895 HSL589890:HSL589895 ICH589890:ICH589895 IMD589890:IMD589895 IVZ589890:IVZ589895 JFV589890:JFV589895 JPR589890:JPR589895 JZN589890:JZN589895 KJJ589890:KJJ589895 KTF589890:KTF589895 LDB589890:LDB589895 LMX589890:LMX589895 LWT589890:LWT589895 MGP589890:MGP589895 MQL589890:MQL589895 NAH589890:NAH589895 NKD589890:NKD589895 NTZ589890:NTZ589895 ODV589890:ODV589895 ONR589890:ONR589895 OXN589890:OXN589895 PHJ589890:PHJ589895 PRF589890:PRF589895 QBB589890:QBB589895 QKX589890:QKX589895 QUT589890:QUT589895 REP589890:REP589895 ROL589890:ROL589895 RYH589890:RYH589895 SID589890:SID589895 SRZ589890:SRZ589895 TBV589890:TBV589895 TLR589890:TLR589895 TVN589890:TVN589895 UFJ589890:UFJ589895 UPF589890:UPF589895 UZB589890:UZB589895 VIX589890:VIX589895 VST589890:VST589895 WCP589890:WCP589895 WML589890:WML589895 WWH589890:WWH589895 JV655426:JV655431 TR655426:TR655431 ADN655426:ADN655431 ANJ655426:ANJ655431 AXF655426:AXF655431 BHB655426:BHB655431 BQX655426:BQX655431 CAT655426:CAT655431 CKP655426:CKP655431 CUL655426:CUL655431 DEH655426:DEH655431 DOD655426:DOD655431 DXZ655426:DXZ655431 EHV655426:EHV655431 ERR655426:ERR655431 FBN655426:FBN655431 FLJ655426:FLJ655431 FVF655426:FVF655431 GFB655426:GFB655431 GOX655426:GOX655431 GYT655426:GYT655431 HIP655426:HIP655431 HSL655426:HSL655431 ICH655426:ICH655431 IMD655426:IMD655431 IVZ655426:IVZ655431 JFV655426:JFV655431 JPR655426:JPR655431 JZN655426:JZN655431 KJJ655426:KJJ655431 KTF655426:KTF655431 LDB655426:LDB655431 LMX655426:LMX655431 LWT655426:LWT655431 MGP655426:MGP655431 MQL655426:MQL655431 NAH655426:NAH655431 NKD655426:NKD655431 NTZ655426:NTZ655431 ODV655426:ODV655431 ONR655426:ONR655431 OXN655426:OXN655431 PHJ655426:PHJ655431 PRF655426:PRF655431 QBB655426:QBB655431 QKX655426:QKX655431 QUT655426:QUT655431 REP655426:REP655431 ROL655426:ROL655431 RYH655426:RYH655431 SID655426:SID655431 SRZ655426:SRZ655431 TBV655426:TBV655431 TLR655426:TLR655431 TVN655426:TVN655431 UFJ655426:UFJ655431 UPF655426:UPF655431 UZB655426:UZB655431 VIX655426:VIX655431 VST655426:VST655431 WCP655426:WCP655431 WML655426:WML655431 WWH655426:WWH655431 JV720962:JV720967 TR720962:TR720967 ADN720962:ADN720967 ANJ720962:ANJ720967 AXF720962:AXF720967 BHB720962:BHB720967 BQX720962:BQX720967 CAT720962:CAT720967 CKP720962:CKP720967 CUL720962:CUL720967 DEH720962:DEH720967 DOD720962:DOD720967 DXZ720962:DXZ720967 EHV720962:EHV720967 ERR720962:ERR720967 FBN720962:FBN720967 FLJ720962:FLJ720967 FVF720962:FVF720967 GFB720962:GFB720967 GOX720962:GOX720967 GYT720962:GYT720967 HIP720962:HIP720967 HSL720962:HSL720967 ICH720962:ICH720967 IMD720962:IMD720967 IVZ720962:IVZ720967 JFV720962:JFV720967 JPR720962:JPR720967 JZN720962:JZN720967 KJJ720962:KJJ720967 KTF720962:KTF720967 LDB720962:LDB720967 LMX720962:LMX720967 LWT720962:LWT720967 MGP720962:MGP720967 MQL720962:MQL720967 NAH720962:NAH720967 NKD720962:NKD720967 NTZ720962:NTZ720967 ODV720962:ODV720967 ONR720962:ONR720967 OXN720962:OXN720967 PHJ720962:PHJ720967 PRF720962:PRF720967 QBB720962:QBB720967 QKX720962:QKX720967 QUT720962:QUT720967 REP720962:REP720967 ROL720962:ROL720967 RYH720962:RYH720967 SID720962:SID720967 SRZ720962:SRZ720967 TBV720962:TBV720967 TLR720962:TLR720967 TVN720962:TVN720967 UFJ720962:UFJ720967 UPF720962:UPF720967 UZB720962:UZB720967 VIX720962:VIX720967 VST720962:VST720967 WCP720962:WCP720967 WML720962:WML720967 WWH720962:WWH720967 JV786498:JV786503 TR786498:TR786503 ADN786498:ADN786503 ANJ786498:ANJ786503 AXF786498:AXF786503 BHB786498:BHB786503 BQX786498:BQX786503 CAT786498:CAT786503 CKP786498:CKP786503 CUL786498:CUL786503 DEH786498:DEH786503 DOD786498:DOD786503 DXZ786498:DXZ786503 EHV786498:EHV786503 ERR786498:ERR786503 FBN786498:FBN786503 FLJ786498:FLJ786503 FVF786498:FVF786503 GFB786498:GFB786503 GOX786498:GOX786503 GYT786498:GYT786503 HIP786498:HIP786503 HSL786498:HSL786503 ICH786498:ICH786503 IMD786498:IMD786503 IVZ786498:IVZ786503 JFV786498:JFV786503 JPR786498:JPR786503 JZN786498:JZN786503 KJJ786498:KJJ786503 KTF786498:KTF786503 LDB786498:LDB786503 LMX786498:LMX786503 LWT786498:LWT786503 MGP786498:MGP786503 MQL786498:MQL786503 NAH786498:NAH786503 NKD786498:NKD786503 NTZ786498:NTZ786503 ODV786498:ODV786503 ONR786498:ONR786503 OXN786498:OXN786503 PHJ786498:PHJ786503 PRF786498:PRF786503 QBB786498:QBB786503 QKX786498:QKX786503 QUT786498:QUT786503 REP786498:REP786503 ROL786498:ROL786503 RYH786498:RYH786503 SID786498:SID786503 SRZ786498:SRZ786503 TBV786498:TBV786503 TLR786498:TLR786503 TVN786498:TVN786503 UFJ786498:UFJ786503 UPF786498:UPF786503 UZB786498:UZB786503 VIX786498:VIX786503 VST786498:VST786503 WCP786498:WCP786503 WML786498:WML786503 WWH786498:WWH786503 JV852034:JV852039 TR852034:TR852039 ADN852034:ADN852039 ANJ852034:ANJ852039 AXF852034:AXF852039 BHB852034:BHB852039 BQX852034:BQX852039 CAT852034:CAT852039 CKP852034:CKP852039 CUL852034:CUL852039 DEH852034:DEH852039 DOD852034:DOD852039 DXZ852034:DXZ852039 EHV852034:EHV852039 ERR852034:ERR852039 FBN852034:FBN852039 FLJ852034:FLJ852039 FVF852034:FVF852039 GFB852034:GFB852039 GOX852034:GOX852039 GYT852034:GYT852039 HIP852034:HIP852039 HSL852034:HSL852039 ICH852034:ICH852039 IMD852034:IMD852039 IVZ852034:IVZ852039 JFV852034:JFV852039 JPR852034:JPR852039 JZN852034:JZN852039 KJJ852034:KJJ852039 KTF852034:KTF852039 LDB852034:LDB852039 LMX852034:LMX852039 LWT852034:LWT852039 MGP852034:MGP852039 MQL852034:MQL852039 NAH852034:NAH852039 NKD852034:NKD852039 NTZ852034:NTZ852039 ODV852034:ODV852039 ONR852034:ONR852039 OXN852034:OXN852039 PHJ852034:PHJ852039 PRF852034:PRF852039 QBB852034:QBB852039 QKX852034:QKX852039 QUT852034:QUT852039 REP852034:REP852039 ROL852034:ROL852039 RYH852034:RYH852039 SID852034:SID852039 SRZ852034:SRZ852039 TBV852034:TBV852039 TLR852034:TLR852039 TVN852034:TVN852039 UFJ852034:UFJ852039 UPF852034:UPF852039 UZB852034:UZB852039 VIX852034:VIX852039 VST852034:VST852039 WCP852034:WCP852039 WML852034:WML852039 WWH852034:WWH852039 JV917570:JV917575 TR917570:TR917575 ADN917570:ADN917575 ANJ917570:ANJ917575 AXF917570:AXF917575 BHB917570:BHB917575 BQX917570:BQX917575 CAT917570:CAT917575 CKP917570:CKP917575 CUL917570:CUL917575 DEH917570:DEH917575 DOD917570:DOD917575 DXZ917570:DXZ917575 EHV917570:EHV917575 ERR917570:ERR917575 FBN917570:FBN917575 FLJ917570:FLJ917575 FVF917570:FVF917575 GFB917570:GFB917575 GOX917570:GOX917575 GYT917570:GYT917575 HIP917570:HIP917575 HSL917570:HSL917575 ICH917570:ICH917575 IMD917570:IMD917575 IVZ917570:IVZ917575 JFV917570:JFV917575 JPR917570:JPR917575 JZN917570:JZN917575 KJJ917570:KJJ917575 KTF917570:KTF917575 LDB917570:LDB917575 LMX917570:LMX917575 LWT917570:LWT917575 MGP917570:MGP917575 MQL917570:MQL917575 NAH917570:NAH917575 NKD917570:NKD917575 NTZ917570:NTZ917575 ODV917570:ODV917575 ONR917570:ONR917575 OXN917570:OXN917575 PHJ917570:PHJ917575 PRF917570:PRF917575 QBB917570:QBB917575 QKX917570:QKX917575 QUT917570:QUT917575 REP917570:REP917575 ROL917570:ROL917575 RYH917570:RYH917575 SID917570:SID917575 SRZ917570:SRZ917575 TBV917570:TBV917575 TLR917570:TLR917575 TVN917570:TVN917575 UFJ917570:UFJ917575 UPF917570:UPF917575 UZB917570:UZB917575 VIX917570:VIX917575 VST917570:VST917575 WCP917570:WCP917575 WML917570:WML917575 WWH917570:WWH917575 JV983106:JV983111 TR983106:TR983111 ADN983106:ADN983111 ANJ983106:ANJ983111 AXF983106:AXF983111 BHB983106:BHB983111 BQX983106:BQX983111 CAT983106:CAT983111 CKP983106:CKP983111 CUL983106:CUL983111 DEH983106:DEH983111 DOD983106:DOD983111 DXZ983106:DXZ983111 EHV983106:EHV983111 ERR983106:ERR983111 FBN983106:FBN983111 FLJ983106:FLJ983111 FVF983106:FVF983111 GFB983106:GFB983111 GOX983106:GOX983111 GYT983106:GYT983111 HIP983106:HIP983111 HSL983106:HSL983111 ICH983106:ICH983111 IMD983106:IMD983111 IVZ983106:IVZ983111 JFV983106:JFV983111 JPR983106:JPR983111 JZN983106:JZN983111 KJJ983106:KJJ983111 KTF983106:KTF983111 LDB983106:LDB983111 LMX983106:LMX983111 LWT983106:LWT983111 MGP983106:MGP983111 MQL983106:MQL983111 NAH983106:NAH983111 NKD983106:NKD983111 NTZ983106:NTZ983111 ODV983106:ODV983111 ONR983106:ONR983111 OXN983106:OXN983111 PHJ983106:PHJ983111 PRF983106:PRF983111 QBB983106:QBB983111 QKX983106:QKX983111 QUT983106:QUT983111 REP983106:REP983111 ROL983106:ROL983111 RYH983106:RYH983111 SID983106:SID983111 SRZ983106:SRZ983111 TBV983106:TBV983111 TLR983106:TLR983111 TVN983106:TVN983111 UFJ983106:UFJ983111 UPF983106:UPF983111 UZB983106:UZB983111 VIX983106:VIX983111 VST983106:VST983111 WCP983106:WCP983111 WML983106:WML983111 WWH983106:WWH983111 JV77:JV79 TR77:TR79 ADN77:ADN79 ANJ77:ANJ79 AXF77:AXF79 BHB77:BHB79 BQX77:BQX79 CAT77:CAT79 CKP77:CKP79 CUL77:CUL79 DEH77:DEH79 DOD77:DOD79 DXZ77:DXZ79 EHV77:EHV79 ERR77:ERR79 FBN77:FBN79 FLJ77:FLJ79 FVF77:FVF79 GFB77:GFB79 GOX77:GOX79 GYT77:GYT79 HIP77:HIP79 HSL77:HSL79 ICH77:ICH79 IMD77:IMD79 IVZ77:IVZ79 JFV77:JFV79 JPR77:JPR79 JZN77:JZN79 KJJ77:KJJ79 KTF77:KTF79 LDB77:LDB79 LMX77:LMX79 LWT77:LWT79 MGP77:MGP79 MQL77:MQL79 NAH77:NAH79 NKD77:NKD79 NTZ77:NTZ79 ODV77:ODV79 ONR77:ONR79 OXN77:OXN79 PHJ77:PHJ79 PRF77:PRF79 QBB77:QBB79 QKX77:QKX79 QUT77:QUT79 REP77:REP79 ROL77:ROL79 RYH77:RYH79 SID77:SID79 SRZ77:SRZ79 TBV77:TBV79 TLR77:TLR79 TVN77:TVN79 UFJ77:UFJ79 UPF77:UPF79 UZB77:UZB79 VIX77:VIX79 VST77:VST79 WCP77:WCP79 WML77:WML79 WWH77:WWH79 JV65613:JV65615 TR65613:TR65615 ADN65613:ADN65615 ANJ65613:ANJ65615 AXF65613:AXF65615 BHB65613:BHB65615 BQX65613:BQX65615 CAT65613:CAT65615 CKP65613:CKP65615 CUL65613:CUL65615 DEH65613:DEH65615 DOD65613:DOD65615 DXZ65613:DXZ65615 EHV65613:EHV65615 ERR65613:ERR65615 FBN65613:FBN65615 FLJ65613:FLJ65615 FVF65613:FVF65615 GFB65613:GFB65615 GOX65613:GOX65615 GYT65613:GYT65615 HIP65613:HIP65615 HSL65613:HSL65615 ICH65613:ICH65615 IMD65613:IMD65615 IVZ65613:IVZ65615 JFV65613:JFV65615 JPR65613:JPR65615 JZN65613:JZN65615 KJJ65613:KJJ65615 KTF65613:KTF65615 LDB65613:LDB65615 LMX65613:LMX65615 LWT65613:LWT65615 MGP65613:MGP65615 MQL65613:MQL65615 NAH65613:NAH65615 NKD65613:NKD65615 NTZ65613:NTZ65615 ODV65613:ODV65615 ONR65613:ONR65615 OXN65613:OXN65615 PHJ65613:PHJ65615 PRF65613:PRF65615 QBB65613:QBB65615 QKX65613:QKX65615 QUT65613:QUT65615 REP65613:REP65615 ROL65613:ROL65615 RYH65613:RYH65615 SID65613:SID65615 SRZ65613:SRZ65615 TBV65613:TBV65615 TLR65613:TLR65615 TVN65613:TVN65615 UFJ65613:UFJ65615 UPF65613:UPF65615 UZB65613:UZB65615 VIX65613:VIX65615 VST65613:VST65615 WCP65613:WCP65615 WML65613:WML65615 WWH65613:WWH65615 JV131149:JV131151 TR131149:TR131151 ADN131149:ADN131151 ANJ131149:ANJ131151 AXF131149:AXF131151 BHB131149:BHB131151 BQX131149:BQX131151 CAT131149:CAT131151 CKP131149:CKP131151 CUL131149:CUL131151 DEH131149:DEH131151 DOD131149:DOD131151 DXZ131149:DXZ131151 EHV131149:EHV131151 ERR131149:ERR131151 FBN131149:FBN131151 FLJ131149:FLJ131151 FVF131149:FVF131151 GFB131149:GFB131151 GOX131149:GOX131151 GYT131149:GYT131151 HIP131149:HIP131151 HSL131149:HSL131151 ICH131149:ICH131151 IMD131149:IMD131151 IVZ131149:IVZ131151 JFV131149:JFV131151 JPR131149:JPR131151 JZN131149:JZN131151 KJJ131149:KJJ131151 KTF131149:KTF131151 LDB131149:LDB131151 LMX131149:LMX131151 LWT131149:LWT131151 MGP131149:MGP131151 MQL131149:MQL131151 NAH131149:NAH131151 NKD131149:NKD131151 NTZ131149:NTZ131151 ODV131149:ODV131151 ONR131149:ONR131151 OXN131149:OXN131151 PHJ131149:PHJ131151 PRF131149:PRF131151 QBB131149:QBB131151 QKX131149:QKX131151 QUT131149:QUT131151 REP131149:REP131151 ROL131149:ROL131151 RYH131149:RYH131151 SID131149:SID131151 SRZ131149:SRZ131151 TBV131149:TBV131151 TLR131149:TLR131151 TVN131149:TVN131151 UFJ131149:UFJ131151 UPF131149:UPF131151 UZB131149:UZB131151 VIX131149:VIX131151 VST131149:VST131151 WCP131149:WCP131151 WML131149:WML131151 WWH131149:WWH131151 JV196685:JV196687 TR196685:TR196687 ADN196685:ADN196687 ANJ196685:ANJ196687 AXF196685:AXF196687 BHB196685:BHB196687 BQX196685:BQX196687 CAT196685:CAT196687 CKP196685:CKP196687 CUL196685:CUL196687 DEH196685:DEH196687 DOD196685:DOD196687 DXZ196685:DXZ196687 EHV196685:EHV196687 ERR196685:ERR196687 FBN196685:FBN196687 FLJ196685:FLJ196687 FVF196685:FVF196687 GFB196685:GFB196687 GOX196685:GOX196687 GYT196685:GYT196687 HIP196685:HIP196687 HSL196685:HSL196687 ICH196685:ICH196687 IMD196685:IMD196687 IVZ196685:IVZ196687 JFV196685:JFV196687 JPR196685:JPR196687 JZN196685:JZN196687 KJJ196685:KJJ196687 KTF196685:KTF196687 LDB196685:LDB196687 LMX196685:LMX196687 LWT196685:LWT196687 MGP196685:MGP196687 MQL196685:MQL196687 NAH196685:NAH196687 NKD196685:NKD196687 NTZ196685:NTZ196687 ODV196685:ODV196687 ONR196685:ONR196687 OXN196685:OXN196687 PHJ196685:PHJ196687 PRF196685:PRF196687 QBB196685:QBB196687 QKX196685:QKX196687 QUT196685:QUT196687 REP196685:REP196687 ROL196685:ROL196687 RYH196685:RYH196687 SID196685:SID196687 SRZ196685:SRZ196687 TBV196685:TBV196687 TLR196685:TLR196687 TVN196685:TVN196687 UFJ196685:UFJ196687 UPF196685:UPF196687 UZB196685:UZB196687 VIX196685:VIX196687 VST196685:VST196687 WCP196685:WCP196687 WML196685:WML196687 WWH196685:WWH196687 JV262221:JV262223 TR262221:TR262223 ADN262221:ADN262223 ANJ262221:ANJ262223 AXF262221:AXF262223 BHB262221:BHB262223 BQX262221:BQX262223 CAT262221:CAT262223 CKP262221:CKP262223 CUL262221:CUL262223 DEH262221:DEH262223 DOD262221:DOD262223 DXZ262221:DXZ262223 EHV262221:EHV262223 ERR262221:ERR262223 FBN262221:FBN262223 FLJ262221:FLJ262223 FVF262221:FVF262223 GFB262221:GFB262223 GOX262221:GOX262223 GYT262221:GYT262223 HIP262221:HIP262223 HSL262221:HSL262223 ICH262221:ICH262223 IMD262221:IMD262223 IVZ262221:IVZ262223 JFV262221:JFV262223 JPR262221:JPR262223 JZN262221:JZN262223 KJJ262221:KJJ262223 KTF262221:KTF262223 LDB262221:LDB262223 LMX262221:LMX262223 LWT262221:LWT262223 MGP262221:MGP262223 MQL262221:MQL262223 NAH262221:NAH262223 NKD262221:NKD262223 NTZ262221:NTZ262223 ODV262221:ODV262223 ONR262221:ONR262223 OXN262221:OXN262223 PHJ262221:PHJ262223 PRF262221:PRF262223 QBB262221:QBB262223 QKX262221:QKX262223 QUT262221:QUT262223 REP262221:REP262223 ROL262221:ROL262223 RYH262221:RYH262223 SID262221:SID262223 SRZ262221:SRZ262223 TBV262221:TBV262223 TLR262221:TLR262223 TVN262221:TVN262223 UFJ262221:UFJ262223 UPF262221:UPF262223 UZB262221:UZB262223 VIX262221:VIX262223 VST262221:VST262223 WCP262221:WCP262223 WML262221:WML262223 WWH262221:WWH262223 JV327757:JV327759 TR327757:TR327759 ADN327757:ADN327759 ANJ327757:ANJ327759 AXF327757:AXF327759 BHB327757:BHB327759 BQX327757:BQX327759 CAT327757:CAT327759 CKP327757:CKP327759 CUL327757:CUL327759 DEH327757:DEH327759 DOD327757:DOD327759 DXZ327757:DXZ327759 EHV327757:EHV327759 ERR327757:ERR327759 FBN327757:FBN327759 FLJ327757:FLJ327759 FVF327757:FVF327759 GFB327757:GFB327759 GOX327757:GOX327759 GYT327757:GYT327759 HIP327757:HIP327759 HSL327757:HSL327759 ICH327757:ICH327759 IMD327757:IMD327759 IVZ327757:IVZ327759 JFV327757:JFV327759 JPR327757:JPR327759 JZN327757:JZN327759 KJJ327757:KJJ327759 KTF327757:KTF327759 LDB327757:LDB327759 LMX327757:LMX327759 LWT327757:LWT327759 MGP327757:MGP327759 MQL327757:MQL327759 NAH327757:NAH327759 NKD327757:NKD327759 NTZ327757:NTZ327759 ODV327757:ODV327759 ONR327757:ONR327759 OXN327757:OXN327759 PHJ327757:PHJ327759 PRF327757:PRF327759 QBB327757:QBB327759 QKX327757:QKX327759 QUT327757:QUT327759 REP327757:REP327759 ROL327757:ROL327759 RYH327757:RYH327759 SID327757:SID327759 SRZ327757:SRZ327759 TBV327757:TBV327759 TLR327757:TLR327759 TVN327757:TVN327759 UFJ327757:UFJ327759 UPF327757:UPF327759 UZB327757:UZB327759 VIX327757:VIX327759 VST327757:VST327759 WCP327757:WCP327759 WML327757:WML327759 WWH327757:WWH327759 JV393293:JV393295 TR393293:TR393295 ADN393293:ADN393295 ANJ393293:ANJ393295 AXF393293:AXF393295 BHB393293:BHB393295 BQX393293:BQX393295 CAT393293:CAT393295 CKP393293:CKP393295 CUL393293:CUL393295 DEH393293:DEH393295 DOD393293:DOD393295 DXZ393293:DXZ393295 EHV393293:EHV393295 ERR393293:ERR393295 FBN393293:FBN393295 FLJ393293:FLJ393295 FVF393293:FVF393295 GFB393293:GFB393295 GOX393293:GOX393295 GYT393293:GYT393295 HIP393293:HIP393295 HSL393293:HSL393295 ICH393293:ICH393295 IMD393293:IMD393295 IVZ393293:IVZ393295 JFV393293:JFV393295 JPR393293:JPR393295 JZN393293:JZN393295 KJJ393293:KJJ393295 KTF393293:KTF393295 LDB393293:LDB393295 LMX393293:LMX393295 LWT393293:LWT393295 MGP393293:MGP393295 MQL393293:MQL393295 NAH393293:NAH393295 NKD393293:NKD393295 NTZ393293:NTZ393295 ODV393293:ODV393295 ONR393293:ONR393295 OXN393293:OXN393295 PHJ393293:PHJ393295 PRF393293:PRF393295 QBB393293:QBB393295 QKX393293:QKX393295 QUT393293:QUT393295 REP393293:REP393295 ROL393293:ROL393295 RYH393293:RYH393295 SID393293:SID393295 SRZ393293:SRZ393295 TBV393293:TBV393295 TLR393293:TLR393295 TVN393293:TVN393295 UFJ393293:UFJ393295 UPF393293:UPF393295 UZB393293:UZB393295 VIX393293:VIX393295 VST393293:VST393295 WCP393293:WCP393295 WML393293:WML393295 WWH393293:WWH393295 JV458829:JV458831 TR458829:TR458831 ADN458829:ADN458831 ANJ458829:ANJ458831 AXF458829:AXF458831 BHB458829:BHB458831 BQX458829:BQX458831 CAT458829:CAT458831 CKP458829:CKP458831 CUL458829:CUL458831 DEH458829:DEH458831 DOD458829:DOD458831 DXZ458829:DXZ458831 EHV458829:EHV458831 ERR458829:ERR458831 FBN458829:FBN458831 FLJ458829:FLJ458831 FVF458829:FVF458831 GFB458829:GFB458831 GOX458829:GOX458831 GYT458829:GYT458831 HIP458829:HIP458831 HSL458829:HSL458831 ICH458829:ICH458831 IMD458829:IMD458831 IVZ458829:IVZ458831 JFV458829:JFV458831 JPR458829:JPR458831 JZN458829:JZN458831 KJJ458829:KJJ458831 KTF458829:KTF458831 LDB458829:LDB458831 LMX458829:LMX458831 LWT458829:LWT458831 MGP458829:MGP458831 MQL458829:MQL458831 NAH458829:NAH458831 NKD458829:NKD458831 NTZ458829:NTZ458831 ODV458829:ODV458831 ONR458829:ONR458831 OXN458829:OXN458831 PHJ458829:PHJ458831 PRF458829:PRF458831 QBB458829:QBB458831 QKX458829:QKX458831 QUT458829:QUT458831 REP458829:REP458831 ROL458829:ROL458831 RYH458829:RYH458831 SID458829:SID458831 SRZ458829:SRZ458831 TBV458829:TBV458831 TLR458829:TLR458831 TVN458829:TVN458831 UFJ458829:UFJ458831 UPF458829:UPF458831 UZB458829:UZB458831 VIX458829:VIX458831 VST458829:VST458831 WCP458829:WCP458831 WML458829:WML458831 WWH458829:WWH458831 JV524365:JV524367 TR524365:TR524367 ADN524365:ADN524367 ANJ524365:ANJ524367 AXF524365:AXF524367 BHB524365:BHB524367 BQX524365:BQX524367 CAT524365:CAT524367 CKP524365:CKP524367 CUL524365:CUL524367 DEH524365:DEH524367 DOD524365:DOD524367 DXZ524365:DXZ524367 EHV524365:EHV524367 ERR524365:ERR524367 FBN524365:FBN524367 FLJ524365:FLJ524367 FVF524365:FVF524367 GFB524365:GFB524367 GOX524365:GOX524367 GYT524365:GYT524367 HIP524365:HIP524367 HSL524365:HSL524367 ICH524365:ICH524367 IMD524365:IMD524367 IVZ524365:IVZ524367 JFV524365:JFV524367 JPR524365:JPR524367 JZN524365:JZN524367 KJJ524365:KJJ524367 KTF524365:KTF524367 LDB524365:LDB524367 LMX524365:LMX524367 LWT524365:LWT524367 MGP524365:MGP524367 MQL524365:MQL524367 NAH524365:NAH524367 NKD524365:NKD524367 NTZ524365:NTZ524367 ODV524365:ODV524367 ONR524365:ONR524367 OXN524365:OXN524367 PHJ524365:PHJ524367 PRF524365:PRF524367 QBB524365:QBB524367 QKX524365:QKX524367 QUT524365:QUT524367 REP524365:REP524367 ROL524365:ROL524367 RYH524365:RYH524367 SID524365:SID524367 SRZ524365:SRZ524367 TBV524365:TBV524367 TLR524365:TLR524367 TVN524365:TVN524367 UFJ524365:UFJ524367 UPF524365:UPF524367 UZB524365:UZB524367 VIX524365:VIX524367 VST524365:VST524367 WCP524365:WCP524367 WML524365:WML524367 WWH524365:WWH524367 JV589901:JV589903 TR589901:TR589903 ADN589901:ADN589903 ANJ589901:ANJ589903 AXF589901:AXF589903 BHB589901:BHB589903 BQX589901:BQX589903 CAT589901:CAT589903 CKP589901:CKP589903 CUL589901:CUL589903 DEH589901:DEH589903 DOD589901:DOD589903 DXZ589901:DXZ589903 EHV589901:EHV589903 ERR589901:ERR589903 FBN589901:FBN589903 FLJ589901:FLJ589903 FVF589901:FVF589903 GFB589901:GFB589903 GOX589901:GOX589903 GYT589901:GYT589903 HIP589901:HIP589903 HSL589901:HSL589903 ICH589901:ICH589903 IMD589901:IMD589903 IVZ589901:IVZ589903 JFV589901:JFV589903 JPR589901:JPR589903 JZN589901:JZN589903 KJJ589901:KJJ589903 KTF589901:KTF589903 LDB589901:LDB589903 LMX589901:LMX589903 LWT589901:LWT589903 MGP589901:MGP589903 MQL589901:MQL589903 NAH589901:NAH589903 NKD589901:NKD589903 NTZ589901:NTZ589903 ODV589901:ODV589903 ONR589901:ONR589903 OXN589901:OXN589903 PHJ589901:PHJ589903 PRF589901:PRF589903 QBB589901:QBB589903 QKX589901:QKX589903 QUT589901:QUT589903 REP589901:REP589903 ROL589901:ROL589903 RYH589901:RYH589903 SID589901:SID589903 SRZ589901:SRZ589903 TBV589901:TBV589903 TLR589901:TLR589903 TVN589901:TVN589903 UFJ589901:UFJ589903 UPF589901:UPF589903 UZB589901:UZB589903 VIX589901:VIX589903 VST589901:VST589903 WCP589901:WCP589903 WML589901:WML589903 WWH589901:WWH589903 JV655437:JV655439 TR655437:TR655439 ADN655437:ADN655439 ANJ655437:ANJ655439 AXF655437:AXF655439 BHB655437:BHB655439 BQX655437:BQX655439 CAT655437:CAT655439 CKP655437:CKP655439 CUL655437:CUL655439 DEH655437:DEH655439 DOD655437:DOD655439 DXZ655437:DXZ655439 EHV655437:EHV655439 ERR655437:ERR655439 FBN655437:FBN655439 FLJ655437:FLJ655439 FVF655437:FVF655439 GFB655437:GFB655439 GOX655437:GOX655439 GYT655437:GYT655439 HIP655437:HIP655439 HSL655437:HSL655439 ICH655437:ICH655439 IMD655437:IMD655439 IVZ655437:IVZ655439 JFV655437:JFV655439 JPR655437:JPR655439 JZN655437:JZN655439 KJJ655437:KJJ655439 KTF655437:KTF655439 LDB655437:LDB655439 LMX655437:LMX655439 LWT655437:LWT655439 MGP655437:MGP655439 MQL655437:MQL655439 NAH655437:NAH655439 NKD655437:NKD655439 NTZ655437:NTZ655439 ODV655437:ODV655439 ONR655437:ONR655439 OXN655437:OXN655439 PHJ655437:PHJ655439 PRF655437:PRF655439 QBB655437:QBB655439 QKX655437:QKX655439 QUT655437:QUT655439 REP655437:REP655439 ROL655437:ROL655439 RYH655437:RYH655439 SID655437:SID655439 SRZ655437:SRZ655439 TBV655437:TBV655439 TLR655437:TLR655439 TVN655437:TVN655439 UFJ655437:UFJ655439 UPF655437:UPF655439 UZB655437:UZB655439 VIX655437:VIX655439 VST655437:VST655439 WCP655437:WCP655439 WML655437:WML655439 WWH655437:WWH655439 JV720973:JV720975 TR720973:TR720975 ADN720973:ADN720975 ANJ720973:ANJ720975 AXF720973:AXF720975 BHB720973:BHB720975 BQX720973:BQX720975 CAT720973:CAT720975 CKP720973:CKP720975 CUL720973:CUL720975 DEH720973:DEH720975 DOD720973:DOD720975 DXZ720973:DXZ720975 EHV720973:EHV720975 ERR720973:ERR720975 FBN720973:FBN720975 FLJ720973:FLJ720975 FVF720973:FVF720975 GFB720973:GFB720975 GOX720973:GOX720975 GYT720973:GYT720975 HIP720973:HIP720975 HSL720973:HSL720975 ICH720973:ICH720975 IMD720973:IMD720975 IVZ720973:IVZ720975 JFV720973:JFV720975 JPR720973:JPR720975 JZN720973:JZN720975 KJJ720973:KJJ720975 KTF720973:KTF720975 LDB720973:LDB720975 LMX720973:LMX720975 LWT720973:LWT720975 MGP720973:MGP720975 MQL720973:MQL720975 NAH720973:NAH720975 NKD720973:NKD720975 NTZ720973:NTZ720975 ODV720973:ODV720975 ONR720973:ONR720975 OXN720973:OXN720975 PHJ720973:PHJ720975 PRF720973:PRF720975 QBB720973:QBB720975 QKX720973:QKX720975 QUT720973:QUT720975 REP720973:REP720975 ROL720973:ROL720975 RYH720973:RYH720975 SID720973:SID720975 SRZ720973:SRZ720975 TBV720973:TBV720975 TLR720973:TLR720975 TVN720973:TVN720975 UFJ720973:UFJ720975 UPF720973:UPF720975 UZB720973:UZB720975 VIX720973:VIX720975 VST720973:VST720975 WCP720973:WCP720975 WML720973:WML720975 WWH720973:WWH720975 JV786509:JV786511 TR786509:TR786511 ADN786509:ADN786511 ANJ786509:ANJ786511 AXF786509:AXF786511 BHB786509:BHB786511 BQX786509:BQX786511 CAT786509:CAT786511 CKP786509:CKP786511 CUL786509:CUL786511 DEH786509:DEH786511 DOD786509:DOD786511 DXZ786509:DXZ786511 EHV786509:EHV786511 ERR786509:ERR786511 FBN786509:FBN786511 FLJ786509:FLJ786511 FVF786509:FVF786511 GFB786509:GFB786511 GOX786509:GOX786511 GYT786509:GYT786511 HIP786509:HIP786511 HSL786509:HSL786511 ICH786509:ICH786511 IMD786509:IMD786511 IVZ786509:IVZ786511 JFV786509:JFV786511 JPR786509:JPR786511 JZN786509:JZN786511 KJJ786509:KJJ786511 KTF786509:KTF786511 LDB786509:LDB786511 LMX786509:LMX786511 LWT786509:LWT786511 MGP786509:MGP786511 MQL786509:MQL786511 NAH786509:NAH786511 NKD786509:NKD786511 NTZ786509:NTZ786511 ODV786509:ODV786511 ONR786509:ONR786511 OXN786509:OXN786511 PHJ786509:PHJ786511 PRF786509:PRF786511 QBB786509:QBB786511 QKX786509:QKX786511 QUT786509:QUT786511 REP786509:REP786511 ROL786509:ROL786511 RYH786509:RYH786511 SID786509:SID786511 SRZ786509:SRZ786511 TBV786509:TBV786511 TLR786509:TLR786511 TVN786509:TVN786511 UFJ786509:UFJ786511 UPF786509:UPF786511 UZB786509:UZB786511 VIX786509:VIX786511 VST786509:VST786511 WCP786509:WCP786511 WML786509:WML786511 WWH786509:WWH786511 JV852045:JV852047 TR852045:TR852047 ADN852045:ADN852047 ANJ852045:ANJ852047 AXF852045:AXF852047 BHB852045:BHB852047 BQX852045:BQX852047 CAT852045:CAT852047 CKP852045:CKP852047 CUL852045:CUL852047 DEH852045:DEH852047 DOD852045:DOD852047 DXZ852045:DXZ852047 EHV852045:EHV852047 ERR852045:ERR852047 FBN852045:FBN852047 FLJ852045:FLJ852047 FVF852045:FVF852047 GFB852045:GFB852047 GOX852045:GOX852047 GYT852045:GYT852047 HIP852045:HIP852047 HSL852045:HSL852047 ICH852045:ICH852047 IMD852045:IMD852047 IVZ852045:IVZ852047 JFV852045:JFV852047 JPR852045:JPR852047 JZN852045:JZN852047 KJJ852045:KJJ852047 KTF852045:KTF852047 LDB852045:LDB852047 LMX852045:LMX852047 LWT852045:LWT852047 MGP852045:MGP852047 MQL852045:MQL852047 NAH852045:NAH852047 NKD852045:NKD852047 NTZ852045:NTZ852047 ODV852045:ODV852047 ONR852045:ONR852047 OXN852045:OXN852047 PHJ852045:PHJ852047 PRF852045:PRF852047 QBB852045:QBB852047 QKX852045:QKX852047 QUT852045:QUT852047 REP852045:REP852047 ROL852045:ROL852047 RYH852045:RYH852047 SID852045:SID852047 SRZ852045:SRZ852047 TBV852045:TBV852047 TLR852045:TLR852047 TVN852045:TVN852047 UFJ852045:UFJ852047 UPF852045:UPF852047 UZB852045:UZB852047 VIX852045:VIX852047 VST852045:VST852047 WCP852045:WCP852047 WML852045:WML852047 WWH852045:WWH852047 JV917581:JV917583 TR917581:TR917583 ADN917581:ADN917583 ANJ917581:ANJ917583 AXF917581:AXF917583 BHB917581:BHB917583 BQX917581:BQX917583 CAT917581:CAT917583 CKP917581:CKP917583 CUL917581:CUL917583 DEH917581:DEH917583 DOD917581:DOD917583 DXZ917581:DXZ917583 EHV917581:EHV917583 ERR917581:ERR917583 FBN917581:FBN917583 FLJ917581:FLJ917583 FVF917581:FVF917583 GFB917581:GFB917583 GOX917581:GOX917583 GYT917581:GYT917583 HIP917581:HIP917583 HSL917581:HSL917583 ICH917581:ICH917583 IMD917581:IMD917583 IVZ917581:IVZ917583 JFV917581:JFV917583 JPR917581:JPR917583 JZN917581:JZN917583 KJJ917581:KJJ917583 KTF917581:KTF917583 LDB917581:LDB917583 LMX917581:LMX917583 LWT917581:LWT917583 MGP917581:MGP917583 MQL917581:MQL917583 NAH917581:NAH917583 NKD917581:NKD917583 NTZ917581:NTZ917583 ODV917581:ODV917583 ONR917581:ONR917583 OXN917581:OXN917583 PHJ917581:PHJ917583 PRF917581:PRF917583 QBB917581:QBB917583 QKX917581:QKX917583 QUT917581:QUT917583 REP917581:REP917583 ROL917581:ROL917583 RYH917581:RYH917583 SID917581:SID917583 SRZ917581:SRZ917583 TBV917581:TBV917583 TLR917581:TLR917583 TVN917581:TVN917583 UFJ917581:UFJ917583 UPF917581:UPF917583 UZB917581:UZB917583 VIX917581:VIX917583 VST917581:VST917583 WCP917581:WCP917583 WML917581:WML917583 WWH917581:WWH917583 JV983117:JV983119 TR983117:TR983119 ADN983117:ADN983119 ANJ983117:ANJ983119 AXF983117:AXF983119 BHB983117:BHB983119 BQX983117:BQX983119 CAT983117:CAT983119 CKP983117:CKP983119 CUL983117:CUL983119 DEH983117:DEH983119 DOD983117:DOD983119 DXZ983117:DXZ983119 EHV983117:EHV983119 ERR983117:ERR983119 FBN983117:FBN983119 FLJ983117:FLJ983119 FVF983117:FVF983119 GFB983117:GFB983119 GOX983117:GOX983119 GYT983117:GYT983119 HIP983117:HIP983119 HSL983117:HSL983119 ICH983117:ICH983119 IMD983117:IMD983119 IVZ983117:IVZ983119 JFV983117:JFV983119 JPR983117:JPR983119 JZN983117:JZN983119 KJJ983117:KJJ983119 KTF983117:KTF983119 LDB983117:LDB983119 LMX983117:LMX983119 LWT983117:LWT983119 MGP983117:MGP983119 MQL983117:MQL983119 NAH983117:NAH983119 NKD983117:NKD983119 NTZ983117:NTZ983119 ODV983117:ODV983119 ONR983117:ONR983119 OXN983117:OXN983119 PHJ983117:PHJ983119 PRF983117:PRF983119 QBB983117:QBB983119 QKX983117:QKX983119 QUT983117:QUT983119 REP983117:REP983119 ROL983117:ROL983119 RYH983117:RYH983119 SID983117:SID983119 SRZ983117:SRZ983119 TBV983117:TBV983119 TLR983117:TLR983119 TVN983117:TVN983119 UFJ983117:UFJ983119 UPF983117:UPF983119 UZB983117:UZB983119 VIX983117:VIX983119 VST983117:VST983119 WCP983117:WCP983119 WML983117:WML983119 WWH983117:WWH983119 JV81 TR81 ADN81 ANJ81 AXF81 BHB81 BQX81 CAT81 CKP81 CUL81 DEH81 DOD81 DXZ81 EHV81 ERR81 FBN81 FLJ81 FVF81 GFB81 GOX81 GYT81 HIP81 HSL81 ICH81 IMD81 IVZ81 JFV81 JPR81 JZN81 KJJ81 KTF81 LDB81 LMX81 LWT81 MGP81 MQL81 NAH81 NKD81 NTZ81 ODV81 ONR81 OXN81 PHJ81 PRF81 QBB81 QKX81 QUT81 REP81 ROL81 RYH81 SID81 SRZ81 TBV81 TLR81 TVN81 UFJ81 UPF81 UZB81 VIX81 VST81 WCP81 WML81 WWH81 JV65617 TR65617 ADN65617 ANJ65617 AXF65617 BHB65617 BQX65617 CAT65617 CKP65617 CUL65617 DEH65617 DOD65617 DXZ65617 EHV65617 ERR65617 FBN65617 FLJ65617 FVF65617 GFB65617 GOX65617 GYT65617 HIP65617 HSL65617 ICH65617 IMD65617 IVZ65617 JFV65617 JPR65617 JZN65617 KJJ65617 KTF65617 LDB65617 LMX65617 LWT65617 MGP65617 MQL65617 NAH65617 NKD65617 NTZ65617 ODV65617 ONR65617 OXN65617 PHJ65617 PRF65617 QBB65617 QKX65617 QUT65617 REP65617 ROL65617 RYH65617 SID65617 SRZ65617 TBV65617 TLR65617 TVN65617 UFJ65617 UPF65617 UZB65617 VIX65617 VST65617 WCP65617 WML65617 WWH65617 JV131153 TR131153 ADN131153 ANJ131153 AXF131153 BHB131153 BQX131153 CAT131153 CKP131153 CUL131153 DEH131153 DOD131153 DXZ131153 EHV131153 ERR131153 FBN131153 FLJ131153 FVF131153 GFB131153 GOX131153 GYT131153 HIP131153 HSL131153 ICH131153 IMD131153 IVZ131153 JFV131153 JPR131153 JZN131153 KJJ131153 KTF131153 LDB131153 LMX131153 LWT131153 MGP131153 MQL131153 NAH131153 NKD131153 NTZ131153 ODV131153 ONR131153 OXN131153 PHJ131153 PRF131153 QBB131153 QKX131153 QUT131153 REP131153 ROL131153 RYH131153 SID131153 SRZ131153 TBV131153 TLR131153 TVN131153 UFJ131153 UPF131153 UZB131153 VIX131153 VST131153 WCP131153 WML131153 WWH131153 JV196689 TR196689 ADN196689 ANJ196689 AXF196689 BHB196689 BQX196689 CAT196689 CKP196689 CUL196689 DEH196689 DOD196689 DXZ196689 EHV196689 ERR196689 FBN196689 FLJ196689 FVF196689 GFB196689 GOX196689 GYT196689 HIP196689 HSL196689 ICH196689 IMD196689 IVZ196689 JFV196689 JPR196689 JZN196689 KJJ196689 KTF196689 LDB196689 LMX196689 LWT196689 MGP196689 MQL196689 NAH196689 NKD196689 NTZ196689 ODV196689 ONR196689 OXN196689 PHJ196689 PRF196689 QBB196689 QKX196689 QUT196689 REP196689 ROL196689 RYH196689 SID196689 SRZ196689 TBV196689 TLR196689 TVN196689 UFJ196689 UPF196689 UZB196689 VIX196689 VST196689 WCP196689 WML196689 WWH196689 JV262225 TR262225 ADN262225 ANJ262225 AXF262225 BHB262225 BQX262225 CAT262225 CKP262225 CUL262225 DEH262225 DOD262225 DXZ262225 EHV262225 ERR262225 FBN262225 FLJ262225 FVF262225 GFB262225 GOX262225 GYT262225 HIP262225 HSL262225 ICH262225 IMD262225 IVZ262225 JFV262225 JPR262225 JZN262225 KJJ262225 KTF262225 LDB262225 LMX262225 LWT262225 MGP262225 MQL262225 NAH262225 NKD262225 NTZ262225 ODV262225 ONR262225 OXN262225 PHJ262225 PRF262225 QBB262225 QKX262225 QUT262225 REP262225 ROL262225 RYH262225 SID262225 SRZ262225 TBV262225 TLR262225 TVN262225 UFJ262225 UPF262225 UZB262225 VIX262225 VST262225 WCP262225 WML262225 WWH262225 JV327761 TR327761 ADN327761 ANJ327761 AXF327761 BHB327761 BQX327761 CAT327761 CKP327761 CUL327761 DEH327761 DOD327761 DXZ327761 EHV327761 ERR327761 FBN327761 FLJ327761 FVF327761 GFB327761 GOX327761 GYT327761 HIP327761 HSL327761 ICH327761 IMD327761 IVZ327761 JFV327761 JPR327761 JZN327761 KJJ327761 KTF327761 LDB327761 LMX327761 LWT327761 MGP327761 MQL327761 NAH327761 NKD327761 NTZ327761 ODV327761 ONR327761 OXN327761 PHJ327761 PRF327761 QBB327761 QKX327761 QUT327761 REP327761 ROL327761 RYH327761 SID327761 SRZ327761 TBV327761 TLR327761 TVN327761 UFJ327761 UPF327761 UZB327761 VIX327761 VST327761 WCP327761 WML327761 WWH327761 JV393297 TR393297 ADN393297 ANJ393297 AXF393297 BHB393297 BQX393297 CAT393297 CKP393297 CUL393297 DEH393297 DOD393297 DXZ393297 EHV393297 ERR393297 FBN393297 FLJ393297 FVF393297 GFB393297 GOX393297 GYT393297 HIP393297 HSL393297 ICH393297 IMD393297 IVZ393297 JFV393297 JPR393297 JZN393297 KJJ393297 KTF393297 LDB393297 LMX393297 LWT393297 MGP393297 MQL393297 NAH393297 NKD393297 NTZ393297 ODV393297 ONR393297 OXN393297 PHJ393297 PRF393297 QBB393297 QKX393297 QUT393297 REP393297 ROL393297 RYH393297 SID393297 SRZ393297 TBV393297 TLR393297 TVN393297 UFJ393297 UPF393297 UZB393297 VIX393297 VST393297 WCP393297 WML393297 WWH393297 JV458833 TR458833 ADN458833 ANJ458833 AXF458833 BHB458833 BQX458833 CAT458833 CKP458833 CUL458833 DEH458833 DOD458833 DXZ458833 EHV458833 ERR458833 FBN458833 FLJ458833 FVF458833 GFB458833 GOX458833 GYT458833 HIP458833 HSL458833 ICH458833 IMD458833 IVZ458833 JFV458833 JPR458833 JZN458833 KJJ458833 KTF458833 LDB458833 LMX458833 LWT458833 MGP458833 MQL458833 NAH458833 NKD458833 NTZ458833 ODV458833 ONR458833 OXN458833 PHJ458833 PRF458833 QBB458833 QKX458833 QUT458833 REP458833 ROL458833 RYH458833 SID458833 SRZ458833 TBV458833 TLR458833 TVN458833 UFJ458833 UPF458833 UZB458833 VIX458833 VST458833 WCP458833 WML458833 WWH458833 JV524369 TR524369 ADN524369 ANJ524369 AXF524369 BHB524369 BQX524369 CAT524369 CKP524369 CUL524369 DEH524369 DOD524369 DXZ524369 EHV524369 ERR524369 FBN524369 FLJ524369 FVF524369 GFB524369 GOX524369 GYT524369 HIP524369 HSL524369 ICH524369 IMD524369 IVZ524369 JFV524369 JPR524369 JZN524369 KJJ524369 KTF524369 LDB524369 LMX524369 LWT524369 MGP524369 MQL524369 NAH524369 NKD524369 NTZ524369 ODV524369 ONR524369 OXN524369 PHJ524369 PRF524369 QBB524369 QKX524369 QUT524369 REP524369 ROL524369 RYH524369 SID524369 SRZ524369 TBV524369 TLR524369 TVN524369 UFJ524369 UPF524369 UZB524369 VIX524369 VST524369 WCP524369 WML524369 WWH524369 JV589905 TR589905 ADN589905 ANJ589905 AXF589905 BHB589905 BQX589905 CAT589905 CKP589905 CUL589905 DEH589905 DOD589905 DXZ589905 EHV589905 ERR589905 FBN589905 FLJ589905 FVF589905 GFB589905 GOX589905 GYT589905 HIP589905 HSL589905 ICH589905 IMD589905 IVZ589905 JFV589905 JPR589905 JZN589905 KJJ589905 KTF589905 LDB589905 LMX589905 LWT589905 MGP589905 MQL589905 NAH589905 NKD589905 NTZ589905 ODV589905 ONR589905 OXN589905 PHJ589905 PRF589905 QBB589905 QKX589905 QUT589905 REP589905 ROL589905 RYH589905 SID589905 SRZ589905 TBV589905 TLR589905 TVN589905 UFJ589905 UPF589905 UZB589905 VIX589905 VST589905 WCP589905 WML589905 WWH589905 JV655441 TR655441 ADN655441 ANJ655441 AXF655441 BHB655441 BQX655441 CAT655441 CKP655441 CUL655441 DEH655441 DOD655441 DXZ655441 EHV655441 ERR655441 FBN655441 FLJ655441 FVF655441 GFB655441 GOX655441 GYT655441 HIP655441 HSL655441 ICH655441 IMD655441 IVZ655441 JFV655441 JPR655441 JZN655441 KJJ655441 KTF655441 LDB655441 LMX655441 LWT655441 MGP655441 MQL655441 NAH655441 NKD655441 NTZ655441 ODV655441 ONR655441 OXN655441 PHJ655441 PRF655441 QBB655441 QKX655441 QUT655441 REP655441 ROL655441 RYH655441 SID655441 SRZ655441 TBV655441 TLR655441 TVN655441 UFJ655441 UPF655441 UZB655441 VIX655441 VST655441 WCP655441 WML655441 WWH655441 JV720977 TR720977 ADN720977 ANJ720977 AXF720977 BHB720977 BQX720977 CAT720977 CKP720977 CUL720977 DEH720977 DOD720977 DXZ720977 EHV720977 ERR720977 FBN720977 FLJ720977 FVF720977 GFB720977 GOX720977 GYT720977 HIP720977 HSL720977 ICH720977 IMD720977 IVZ720977 JFV720977 JPR720977 JZN720977 KJJ720977 KTF720977 LDB720977 LMX720977 LWT720977 MGP720977 MQL720977 NAH720977 NKD720977 NTZ720977 ODV720977 ONR720977 OXN720977 PHJ720977 PRF720977 QBB720977 QKX720977 QUT720977 REP720977 ROL720977 RYH720977 SID720977 SRZ720977 TBV720977 TLR720977 TVN720977 UFJ720977 UPF720977 UZB720977 VIX720977 VST720977 WCP720977 WML720977 WWH720977 JV786513 TR786513 ADN786513 ANJ786513 AXF786513 BHB786513 BQX786513 CAT786513 CKP786513 CUL786513 DEH786513 DOD786513 DXZ786513 EHV786513 ERR786513 FBN786513 FLJ786513 FVF786513 GFB786513 GOX786513 GYT786513 HIP786513 HSL786513 ICH786513 IMD786513 IVZ786513 JFV786513 JPR786513 JZN786513 KJJ786513 KTF786513 LDB786513 LMX786513 LWT786513 MGP786513 MQL786513 NAH786513 NKD786513 NTZ786513 ODV786513 ONR786513 OXN786513 PHJ786513 PRF786513 QBB786513 QKX786513 QUT786513 REP786513 ROL786513 RYH786513 SID786513 SRZ786513 TBV786513 TLR786513 TVN786513 UFJ786513 UPF786513 UZB786513 VIX786513 VST786513 WCP786513 WML786513 WWH786513 JV852049 TR852049 ADN852049 ANJ852049 AXF852049 BHB852049 BQX852049 CAT852049 CKP852049 CUL852049 DEH852049 DOD852049 DXZ852049 EHV852049 ERR852049 FBN852049 FLJ852049 FVF852049 GFB852049 GOX852049 GYT852049 HIP852049 HSL852049 ICH852049 IMD852049 IVZ852049 JFV852049 JPR852049 JZN852049 KJJ852049 KTF852049 LDB852049 LMX852049 LWT852049 MGP852049 MQL852049 NAH852049 NKD852049 NTZ852049 ODV852049 ONR852049 OXN852049 PHJ852049 PRF852049 QBB852049 QKX852049 QUT852049 REP852049 ROL852049 RYH852049 SID852049 SRZ852049 TBV852049 TLR852049 TVN852049 UFJ852049 UPF852049 UZB852049 VIX852049 VST852049 WCP852049 WML852049 WWH852049 JV917585 TR917585 ADN917585 ANJ917585 AXF917585 BHB917585 BQX917585 CAT917585 CKP917585 CUL917585 DEH917585 DOD917585 DXZ917585 EHV917585 ERR917585 FBN917585 FLJ917585 FVF917585 GFB917585 GOX917585 GYT917585 HIP917585 HSL917585 ICH917585 IMD917585 IVZ917585 JFV917585 JPR917585 JZN917585 KJJ917585 KTF917585 LDB917585 LMX917585 LWT917585 MGP917585 MQL917585 NAH917585 NKD917585 NTZ917585 ODV917585 ONR917585 OXN917585 PHJ917585 PRF917585 QBB917585 QKX917585 QUT917585 REP917585 ROL917585 RYH917585 SID917585 SRZ917585 TBV917585 TLR917585 TVN917585 UFJ917585 UPF917585 UZB917585 VIX917585 VST917585 WCP917585 WML917585 WWH917585 JV983121 TR983121 ADN983121 ANJ983121 AXF983121 BHB983121 BQX983121 CAT983121 CKP983121 CUL983121 DEH983121 DOD983121 DXZ983121 EHV983121 ERR983121 FBN983121 FLJ983121 FVF983121 GFB983121 GOX983121 GYT983121 HIP983121 HSL983121 ICH983121 IMD983121 IVZ983121 JFV983121 JPR983121 JZN983121 KJJ983121 KTF983121 LDB983121 LMX983121 LWT983121 MGP983121 MQL983121 NAH983121 NKD983121 NTZ983121 ODV983121 ONR983121 OXN983121 PHJ983121 PRF983121 QBB983121 QKX983121 QUT983121 REP983121 ROL983121 RYH983121 SID983121 SRZ983121 TBV983121 TLR983121 TVN983121 UFJ983121 UPF983121 UZB983121 VIX983121 VST983121 WCP983121 WML983121 WWH983121 JV95 TR95 ADN95 ANJ95 AXF95 BHB95 BQX95 CAT95 CKP95 CUL95 DEH95 DOD95 DXZ95 EHV95 ERR95 FBN95 FLJ95 FVF95 GFB95 GOX95 GYT95 HIP95 HSL95 ICH95 IMD95 IVZ95 JFV95 JPR95 JZN95 KJJ95 KTF95 LDB95 LMX95 LWT95 MGP95 MQL95 NAH95 NKD95 NTZ95 ODV95 ONR95 OXN95 PHJ95 PRF95 QBB95 QKX95 QUT95 REP95 ROL95 RYH95 SID95 SRZ95 TBV95 TLR95 TVN95 UFJ95 UPF95 UZB95 VIX95 VST95 WCP95 WML95 WWH95 JV65631 TR65631 ADN65631 ANJ65631 AXF65631 BHB65631 BQX65631 CAT65631 CKP65631 CUL65631 DEH65631 DOD65631 DXZ65631 EHV65631 ERR65631 FBN65631 FLJ65631 FVF65631 GFB65631 GOX65631 GYT65631 HIP65631 HSL65631 ICH65631 IMD65631 IVZ65631 JFV65631 JPR65631 JZN65631 KJJ65631 KTF65631 LDB65631 LMX65631 LWT65631 MGP65631 MQL65631 NAH65631 NKD65631 NTZ65631 ODV65631 ONR65631 OXN65631 PHJ65631 PRF65631 QBB65631 QKX65631 QUT65631 REP65631 ROL65631 RYH65631 SID65631 SRZ65631 TBV65631 TLR65631 TVN65631 UFJ65631 UPF65631 UZB65631 VIX65631 VST65631 WCP65631 WML65631 WWH65631 JV131167 TR131167 ADN131167 ANJ131167 AXF131167 BHB131167 BQX131167 CAT131167 CKP131167 CUL131167 DEH131167 DOD131167 DXZ131167 EHV131167 ERR131167 FBN131167 FLJ131167 FVF131167 GFB131167 GOX131167 GYT131167 HIP131167 HSL131167 ICH131167 IMD131167 IVZ131167 JFV131167 JPR131167 JZN131167 KJJ131167 KTF131167 LDB131167 LMX131167 LWT131167 MGP131167 MQL131167 NAH131167 NKD131167 NTZ131167 ODV131167 ONR131167 OXN131167 PHJ131167 PRF131167 QBB131167 QKX131167 QUT131167 REP131167 ROL131167 RYH131167 SID131167 SRZ131167 TBV131167 TLR131167 TVN131167 UFJ131167 UPF131167 UZB131167 VIX131167 VST131167 WCP131167 WML131167 WWH131167 JV196703 TR196703 ADN196703 ANJ196703 AXF196703 BHB196703 BQX196703 CAT196703 CKP196703 CUL196703 DEH196703 DOD196703 DXZ196703 EHV196703 ERR196703 FBN196703 FLJ196703 FVF196703 GFB196703 GOX196703 GYT196703 HIP196703 HSL196703 ICH196703 IMD196703 IVZ196703 JFV196703 JPR196703 JZN196703 KJJ196703 KTF196703 LDB196703 LMX196703 LWT196703 MGP196703 MQL196703 NAH196703 NKD196703 NTZ196703 ODV196703 ONR196703 OXN196703 PHJ196703 PRF196703 QBB196703 QKX196703 QUT196703 REP196703 ROL196703 RYH196703 SID196703 SRZ196703 TBV196703 TLR196703 TVN196703 UFJ196703 UPF196703 UZB196703 VIX196703 VST196703 WCP196703 WML196703 WWH196703 JV262239 TR262239 ADN262239 ANJ262239 AXF262239 BHB262239 BQX262239 CAT262239 CKP262239 CUL262239 DEH262239 DOD262239 DXZ262239 EHV262239 ERR262239 FBN262239 FLJ262239 FVF262239 GFB262239 GOX262239 GYT262239 HIP262239 HSL262239 ICH262239 IMD262239 IVZ262239 JFV262239 JPR262239 JZN262239 KJJ262239 KTF262239 LDB262239 LMX262239 LWT262239 MGP262239 MQL262239 NAH262239 NKD262239 NTZ262239 ODV262239 ONR262239 OXN262239 PHJ262239 PRF262239 QBB262239 QKX262239 QUT262239 REP262239 ROL262239 RYH262239 SID262239 SRZ262239 TBV262239 TLR262239 TVN262239 UFJ262239 UPF262239 UZB262239 VIX262239 VST262239 WCP262239 WML262239 WWH262239 JV327775 TR327775 ADN327775 ANJ327775 AXF327775 BHB327775 BQX327775 CAT327775 CKP327775 CUL327775 DEH327775 DOD327775 DXZ327775 EHV327775 ERR327775 FBN327775 FLJ327775 FVF327775 GFB327775 GOX327775 GYT327775 HIP327775 HSL327775 ICH327775 IMD327775 IVZ327775 JFV327775 JPR327775 JZN327775 KJJ327775 KTF327775 LDB327775 LMX327775 LWT327775 MGP327775 MQL327775 NAH327775 NKD327775 NTZ327775 ODV327775 ONR327775 OXN327775 PHJ327775 PRF327775 QBB327775 QKX327775 QUT327775 REP327775 ROL327775 RYH327775 SID327775 SRZ327775 TBV327775 TLR327775 TVN327775 UFJ327775 UPF327775 UZB327775 VIX327775 VST327775 WCP327775 WML327775 WWH327775 JV393311 TR393311 ADN393311 ANJ393311 AXF393311 BHB393311 BQX393311 CAT393311 CKP393311 CUL393311 DEH393311 DOD393311 DXZ393311 EHV393311 ERR393311 FBN393311 FLJ393311 FVF393311 GFB393311 GOX393311 GYT393311 HIP393311 HSL393311 ICH393311 IMD393311 IVZ393311 JFV393311 JPR393311 JZN393311 KJJ393311 KTF393311 LDB393311 LMX393311 LWT393311 MGP393311 MQL393311 NAH393311 NKD393311 NTZ393311 ODV393311 ONR393311 OXN393311 PHJ393311 PRF393311 QBB393311 QKX393311 QUT393311 REP393311 ROL393311 RYH393311 SID393311 SRZ393311 TBV393311 TLR393311 TVN393311 UFJ393311 UPF393311 UZB393311 VIX393311 VST393311 WCP393311 WML393311 WWH393311 JV458847 TR458847 ADN458847 ANJ458847 AXF458847 BHB458847 BQX458847 CAT458847 CKP458847 CUL458847 DEH458847 DOD458847 DXZ458847 EHV458847 ERR458847 FBN458847 FLJ458847 FVF458847 GFB458847 GOX458847 GYT458847 HIP458847 HSL458847 ICH458847 IMD458847 IVZ458847 JFV458847 JPR458847 JZN458847 KJJ458847 KTF458847 LDB458847 LMX458847 LWT458847 MGP458847 MQL458847 NAH458847 NKD458847 NTZ458847 ODV458847 ONR458847 OXN458847 PHJ458847 PRF458847 QBB458847 QKX458847 QUT458847 REP458847 ROL458847 RYH458847 SID458847 SRZ458847 TBV458847 TLR458847 TVN458847 UFJ458847 UPF458847 UZB458847 VIX458847 VST458847 WCP458847 WML458847 WWH458847 JV524383 TR524383 ADN524383 ANJ524383 AXF524383 BHB524383 BQX524383 CAT524383 CKP524383 CUL524383 DEH524383 DOD524383 DXZ524383 EHV524383 ERR524383 FBN524383 FLJ524383 FVF524383 GFB524383 GOX524383 GYT524383 HIP524383 HSL524383 ICH524383 IMD524383 IVZ524383 JFV524383 JPR524383 JZN524383 KJJ524383 KTF524383 LDB524383 LMX524383 LWT524383 MGP524383 MQL524383 NAH524383 NKD524383 NTZ524383 ODV524383 ONR524383 OXN524383 PHJ524383 PRF524383 QBB524383 QKX524383 QUT524383 REP524383 ROL524383 RYH524383 SID524383 SRZ524383 TBV524383 TLR524383 TVN524383 UFJ524383 UPF524383 UZB524383 VIX524383 VST524383 WCP524383 WML524383 WWH524383 JV589919 TR589919 ADN589919 ANJ589919 AXF589919 BHB589919 BQX589919 CAT589919 CKP589919 CUL589919 DEH589919 DOD589919 DXZ589919 EHV589919 ERR589919 FBN589919 FLJ589919 FVF589919 GFB589919 GOX589919 GYT589919 HIP589919 HSL589919 ICH589919 IMD589919 IVZ589919 JFV589919 JPR589919 JZN589919 KJJ589919 KTF589919 LDB589919 LMX589919 LWT589919 MGP589919 MQL589919 NAH589919 NKD589919 NTZ589919 ODV589919 ONR589919 OXN589919 PHJ589919 PRF589919 QBB589919 QKX589919 QUT589919 REP589919 ROL589919 RYH589919 SID589919 SRZ589919 TBV589919 TLR589919 TVN589919 UFJ589919 UPF589919 UZB589919 VIX589919 VST589919 WCP589919 WML589919 WWH589919 JV655455 TR655455 ADN655455 ANJ655455 AXF655455 BHB655455 BQX655455 CAT655455 CKP655455 CUL655455 DEH655455 DOD655455 DXZ655455 EHV655455 ERR655455 FBN655455 FLJ655455 FVF655455 GFB655455 GOX655455 GYT655455 HIP655455 HSL655455 ICH655455 IMD655455 IVZ655455 JFV655455 JPR655455 JZN655455 KJJ655455 KTF655455 LDB655455 LMX655455 LWT655455 MGP655455 MQL655455 NAH655455 NKD655455 NTZ655455 ODV655455 ONR655455 OXN655455 PHJ655455 PRF655455 QBB655455 QKX655455 QUT655455 REP655455 ROL655455 RYH655455 SID655455 SRZ655455 TBV655455 TLR655455 TVN655455 UFJ655455 UPF655455 UZB655455 VIX655455 VST655455 WCP655455 WML655455 WWH655455 JV720991 TR720991 ADN720991 ANJ720991 AXF720991 BHB720991 BQX720991 CAT720991 CKP720991 CUL720991 DEH720991 DOD720991 DXZ720991 EHV720991 ERR720991 FBN720991 FLJ720991 FVF720991 GFB720991 GOX720991 GYT720991 HIP720991 HSL720991 ICH720991 IMD720991 IVZ720991 JFV720991 JPR720991 JZN720991 KJJ720991 KTF720991 LDB720991 LMX720991 LWT720991 MGP720991 MQL720991 NAH720991 NKD720991 NTZ720991 ODV720991 ONR720991 OXN720991 PHJ720991 PRF720991 QBB720991 QKX720991 QUT720991 REP720991 ROL720991 RYH720991 SID720991 SRZ720991 TBV720991 TLR720991 TVN720991 UFJ720991 UPF720991 UZB720991 VIX720991 VST720991 WCP720991 WML720991 WWH720991 JV786527 TR786527 ADN786527 ANJ786527 AXF786527 BHB786527 BQX786527 CAT786527 CKP786527 CUL786527 DEH786527 DOD786527 DXZ786527 EHV786527 ERR786527 FBN786527 FLJ786527 FVF786527 GFB786527 GOX786527 GYT786527 HIP786527 HSL786527 ICH786527 IMD786527 IVZ786527 JFV786527 JPR786527 JZN786527 KJJ786527 KTF786527 LDB786527 LMX786527 LWT786527 MGP786527 MQL786527 NAH786527 NKD786527 NTZ786527 ODV786527 ONR786527 OXN786527 PHJ786527 PRF786527 QBB786527 QKX786527 QUT786527 REP786527 ROL786527 RYH786527 SID786527 SRZ786527 TBV786527 TLR786527 TVN786527 UFJ786527 UPF786527 UZB786527 VIX786527 VST786527 WCP786527 WML786527 WWH786527 JV852063 TR852063 ADN852063 ANJ852063 AXF852063 BHB852063 BQX852063 CAT852063 CKP852063 CUL852063 DEH852063 DOD852063 DXZ852063 EHV852063 ERR852063 FBN852063 FLJ852063 FVF852063 GFB852063 GOX852063 GYT852063 HIP852063 HSL852063 ICH852063 IMD852063 IVZ852063 JFV852063 JPR852063 JZN852063 KJJ852063 KTF852063 LDB852063 LMX852063 LWT852063 MGP852063 MQL852063 NAH852063 NKD852063 NTZ852063 ODV852063 ONR852063 OXN852063 PHJ852063 PRF852063 QBB852063 QKX852063 QUT852063 REP852063 ROL852063 RYH852063 SID852063 SRZ852063 TBV852063 TLR852063 TVN852063 UFJ852063 UPF852063 UZB852063 VIX852063 VST852063 WCP852063 WML852063 WWH852063 JV917599 TR917599 ADN917599 ANJ917599 AXF917599 BHB917599 BQX917599 CAT917599 CKP917599 CUL917599 DEH917599 DOD917599 DXZ917599 EHV917599 ERR917599 FBN917599 FLJ917599 FVF917599 GFB917599 GOX917599 GYT917599 HIP917599 HSL917599 ICH917599 IMD917599 IVZ917599 JFV917599 JPR917599 JZN917599 KJJ917599 KTF917599 LDB917599 LMX917599 LWT917599 MGP917599 MQL917599 NAH917599 NKD917599 NTZ917599 ODV917599 ONR917599 OXN917599 PHJ917599 PRF917599 QBB917599 QKX917599 QUT917599 REP917599 ROL917599 RYH917599 SID917599 SRZ917599 TBV917599 TLR917599 TVN917599 UFJ917599 UPF917599 UZB917599 VIX917599 VST917599 WCP917599 WML917599 WWH917599 JV983135 TR983135 ADN983135 ANJ983135 AXF983135 BHB983135 BQX983135 CAT983135 CKP983135 CUL983135 DEH983135 DOD983135 DXZ983135 EHV983135 ERR983135 FBN983135 FLJ983135 FVF983135 GFB983135 GOX983135 GYT983135 HIP983135 HSL983135 ICH983135 IMD983135 IVZ983135 JFV983135 JPR983135 JZN983135 KJJ983135 KTF983135 LDB983135 LMX983135 LWT983135 MGP983135 MQL983135 NAH983135 NKD983135 NTZ983135 ODV983135 ONR983135 OXN983135 PHJ983135 PRF983135 QBB983135 QKX983135 QUT983135 REP983135 ROL983135 RYH983135 SID983135 SRZ983135 TBV983135 TLR983135 TVN983135 UFJ983135 UPF983135 UZB983135 VIX983135 VST983135 WCP983135 WML983135 WWH983135 JV89 TR89 ADN89 ANJ89 AXF89 BHB89 BQX89 CAT89 CKP89 CUL89 DEH89 DOD89 DXZ89 EHV89 ERR89 FBN89 FLJ89 FVF89 GFB89 GOX89 GYT89 HIP89 HSL89 ICH89 IMD89 IVZ89 JFV89 JPR89 JZN89 KJJ89 KTF89 LDB89 LMX89 LWT89 MGP89 MQL89 NAH89 NKD89 NTZ89 ODV89 ONR89 OXN89 PHJ89 PRF89 QBB89 QKX89 QUT89 REP89 ROL89 RYH89 SID89 SRZ89 TBV89 TLR89 TVN89 UFJ89 UPF89 UZB89 VIX89 VST89 WCP89 WML89 WWH89 JV65625 TR65625 ADN65625 ANJ65625 AXF65625 BHB65625 BQX65625 CAT65625 CKP65625 CUL65625 DEH65625 DOD65625 DXZ65625 EHV65625 ERR65625 FBN65625 FLJ65625 FVF65625 GFB65625 GOX65625 GYT65625 HIP65625 HSL65625 ICH65625 IMD65625 IVZ65625 JFV65625 JPR65625 JZN65625 KJJ65625 KTF65625 LDB65625 LMX65625 LWT65625 MGP65625 MQL65625 NAH65625 NKD65625 NTZ65625 ODV65625 ONR65625 OXN65625 PHJ65625 PRF65625 QBB65625 QKX65625 QUT65625 REP65625 ROL65625 RYH65625 SID65625 SRZ65625 TBV65625 TLR65625 TVN65625 UFJ65625 UPF65625 UZB65625 VIX65625 VST65625 WCP65625 WML65625 WWH65625 JV131161 TR131161 ADN131161 ANJ131161 AXF131161 BHB131161 BQX131161 CAT131161 CKP131161 CUL131161 DEH131161 DOD131161 DXZ131161 EHV131161 ERR131161 FBN131161 FLJ131161 FVF131161 GFB131161 GOX131161 GYT131161 HIP131161 HSL131161 ICH131161 IMD131161 IVZ131161 JFV131161 JPR131161 JZN131161 KJJ131161 KTF131161 LDB131161 LMX131161 LWT131161 MGP131161 MQL131161 NAH131161 NKD131161 NTZ131161 ODV131161 ONR131161 OXN131161 PHJ131161 PRF131161 QBB131161 QKX131161 QUT131161 REP131161 ROL131161 RYH131161 SID131161 SRZ131161 TBV131161 TLR131161 TVN131161 UFJ131161 UPF131161 UZB131161 VIX131161 VST131161 WCP131161 WML131161 WWH131161 JV196697 TR196697 ADN196697 ANJ196697 AXF196697 BHB196697 BQX196697 CAT196697 CKP196697 CUL196697 DEH196697 DOD196697 DXZ196697 EHV196697 ERR196697 FBN196697 FLJ196697 FVF196697 GFB196697 GOX196697 GYT196697 HIP196697 HSL196697 ICH196697 IMD196697 IVZ196697 JFV196697 JPR196697 JZN196697 KJJ196697 KTF196697 LDB196697 LMX196697 LWT196697 MGP196697 MQL196697 NAH196697 NKD196697 NTZ196697 ODV196697 ONR196697 OXN196697 PHJ196697 PRF196697 QBB196697 QKX196697 QUT196697 REP196697 ROL196697 RYH196697 SID196697 SRZ196697 TBV196697 TLR196697 TVN196697 UFJ196697 UPF196697 UZB196697 VIX196697 VST196697 WCP196697 WML196697 WWH196697 JV262233 TR262233 ADN262233 ANJ262233 AXF262233 BHB262233 BQX262233 CAT262233 CKP262233 CUL262233 DEH262233 DOD262233 DXZ262233 EHV262233 ERR262233 FBN262233 FLJ262233 FVF262233 GFB262233 GOX262233 GYT262233 HIP262233 HSL262233 ICH262233 IMD262233 IVZ262233 JFV262233 JPR262233 JZN262233 KJJ262233 KTF262233 LDB262233 LMX262233 LWT262233 MGP262233 MQL262233 NAH262233 NKD262233 NTZ262233 ODV262233 ONR262233 OXN262233 PHJ262233 PRF262233 QBB262233 QKX262233 QUT262233 REP262233 ROL262233 RYH262233 SID262233 SRZ262233 TBV262233 TLR262233 TVN262233 UFJ262233 UPF262233 UZB262233 VIX262233 VST262233 WCP262233 WML262233 WWH262233 JV327769 TR327769 ADN327769 ANJ327769 AXF327769 BHB327769 BQX327769 CAT327769 CKP327769 CUL327769 DEH327769 DOD327769 DXZ327769 EHV327769 ERR327769 FBN327769 FLJ327769 FVF327769 GFB327769 GOX327769 GYT327769 HIP327769 HSL327769 ICH327769 IMD327769 IVZ327769 JFV327769 JPR327769 JZN327769 KJJ327769 KTF327769 LDB327769 LMX327769 LWT327769 MGP327769 MQL327769 NAH327769 NKD327769 NTZ327769 ODV327769 ONR327769 OXN327769 PHJ327769 PRF327769 QBB327769 QKX327769 QUT327769 REP327769 ROL327769 RYH327769 SID327769 SRZ327769 TBV327769 TLR327769 TVN327769 UFJ327769 UPF327769 UZB327769 VIX327769 VST327769 WCP327769 WML327769 WWH327769 JV393305 TR393305 ADN393305 ANJ393305 AXF393305 BHB393305 BQX393305 CAT393305 CKP393305 CUL393305 DEH393305 DOD393305 DXZ393305 EHV393305 ERR393305 FBN393305 FLJ393305 FVF393305 GFB393305 GOX393305 GYT393305 HIP393305 HSL393305 ICH393305 IMD393305 IVZ393305 JFV393305 JPR393305 JZN393305 KJJ393305 KTF393305 LDB393305 LMX393305 LWT393305 MGP393305 MQL393305 NAH393305 NKD393305 NTZ393305 ODV393305 ONR393305 OXN393305 PHJ393305 PRF393305 QBB393305 QKX393305 QUT393305 REP393305 ROL393305 RYH393305 SID393305 SRZ393305 TBV393305 TLR393305 TVN393305 UFJ393305 UPF393305 UZB393305 VIX393305 VST393305 WCP393305 WML393305 WWH393305 JV458841 TR458841 ADN458841 ANJ458841 AXF458841 BHB458841 BQX458841 CAT458841 CKP458841 CUL458841 DEH458841 DOD458841 DXZ458841 EHV458841 ERR458841 FBN458841 FLJ458841 FVF458841 GFB458841 GOX458841 GYT458841 HIP458841 HSL458841 ICH458841 IMD458841 IVZ458841 JFV458841 JPR458841 JZN458841 KJJ458841 KTF458841 LDB458841 LMX458841 LWT458841 MGP458841 MQL458841 NAH458841 NKD458841 NTZ458841 ODV458841 ONR458841 OXN458841 PHJ458841 PRF458841 QBB458841 QKX458841 QUT458841 REP458841 ROL458841 RYH458841 SID458841 SRZ458841 TBV458841 TLR458841 TVN458841 UFJ458841 UPF458841 UZB458841 VIX458841 VST458841 WCP458841 WML458841 WWH458841 JV524377 TR524377 ADN524377 ANJ524377 AXF524377 BHB524377 BQX524377 CAT524377 CKP524377 CUL524377 DEH524377 DOD524377 DXZ524377 EHV524377 ERR524377 FBN524377 FLJ524377 FVF524377 GFB524377 GOX524377 GYT524377 HIP524377 HSL524377 ICH524377 IMD524377 IVZ524377 JFV524377 JPR524377 JZN524377 KJJ524377 KTF524377 LDB524377 LMX524377 LWT524377 MGP524377 MQL524377 NAH524377 NKD524377 NTZ524377 ODV524377 ONR524377 OXN524377 PHJ524377 PRF524377 QBB524377 QKX524377 QUT524377 REP524377 ROL524377 RYH524377 SID524377 SRZ524377 TBV524377 TLR524377 TVN524377 UFJ524377 UPF524377 UZB524377 VIX524377 VST524377 WCP524377 WML524377 WWH524377 JV589913 TR589913 ADN589913 ANJ589913 AXF589913 BHB589913 BQX589913 CAT589913 CKP589913 CUL589913 DEH589913 DOD589913 DXZ589913 EHV589913 ERR589913 FBN589913 FLJ589913 FVF589913 GFB589913 GOX589913 GYT589913 HIP589913 HSL589913 ICH589913 IMD589913 IVZ589913 JFV589913 JPR589913 JZN589913 KJJ589913 KTF589913 LDB589913 LMX589913 LWT589913 MGP589913 MQL589913 NAH589913 NKD589913 NTZ589913 ODV589913 ONR589913 OXN589913 PHJ589913 PRF589913 QBB589913 QKX589913 QUT589913 REP589913 ROL589913 RYH589913 SID589913 SRZ589913 TBV589913 TLR589913 TVN589913 UFJ589913 UPF589913 UZB589913 VIX589913 VST589913 WCP589913 WML589913 WWH589913 JV655449 TR655449 ADN655449 ANJ655449 AXF655449 BHB655449 BQX655449 CAT655449 CKP655449 CUL655449 DEH655449 DOD655449 DXZ655449 EHV655449 ERR655449 FBN655449 FLJ655449 FVF655449 GFB655449 GOX655449 GYT655449 HIP655449 HSL655449 ICH655449 IMD655449 IVZ655449 JFV655449 JPR655449 JZN655449 KJJ655449 KTF655449 LDB655449 LMX655449 LWT655449 MGP655449 MQL655449 NAH655449 NKD655449 NTZ655449 ODV655449 ONR655449 OXN655449 PHJ655449 PRF655449 QBB655449 QKX655449 QUT655449 REP655449 ROL655449 RYH655449 SID655449 SRZ655449 TBV655449 TLR655449 TVN655449 UFJ655449 UPF655449 UZB655449 VIX655449 VST655449 WCP655449 WML655449 WWH655449 JV720985 TR720985 ADN720985 ANJ720985 AXF720985 BHB720985 BQX720985 CAT720985 CKP720985 CUL720985 DEH720985 DOD720985 DXZ720985 EHV720985 ERR720985 FBN720985 FLJ720985 FVF720985 GFB720985 GOX720985 GYT720985 HIP720985 HSL720985 ICH720985 IMD720985 IVZ720985 JFV720985 JPR720985 JZN720985 KJJ720985 KTF720985 LDB720985 LMX720985 LWT720985 MGP720985 MQL720985 NAH720985 NKD720985 NTZ720985 ODV720985 ONR720985 OXN720985 PHJ720985 PRF720985 QBB720985 QKX720985 QUT720985 REP720985 ROL720985 RYH720985 SID720985 SRZ720985 TBV720985 TLR720985 TVN720985 UFJ720985 UPF720985 UZB720985 VIX720985 VST720985 WCP720985 WML720985 WWH720985 JV786521 TR786521 ADN786521 ANJ786521 AXF786521 BHB786521 BQX786521 CAT786521 CKP786521 CUL786521 DEH786521 DOD786521 DXZ786521 EHV786521 ERR786521 FBN786521 FLJ786521 FVF786521 GFB786521 GOX786521 GYT786521 HIP786521 HSL786521 ICH786521 IMD786521 IVZ786521 JFV786521 JPR786521 JZN786521 KJJ786521 KTF786521 LDB786521 LMX786521 LWT786521 MGP786521 MQL786521 NAH786521 NKD786521 NTZ786521 ODV786521 ONR786521 OXN786521 PHJ786521 PRF786521 QBB786521 QKX786521 QUT786521 REP786521 ROL786521 RYH786521 SID786521 SRZ786521 TBV786521 TLR786521 TVN786521 UFJ786521 UPF786521 UZB786521 VIX786521 VST786521 WCP786521 WML786521 WWH786521 JV852057 TR852057 ADN852057 ANJ852057 AXF852057 BHB852057 BQX852057 CAT852057 CKP852057 CUL852057 DEH852057 DOD852057 DXZ852057 EHV852057 ERR852057 FBN852057 FLJ852057 FVF852057 GFB852057 GOX852057 GYT852057 HIP852057 HSL852057 ICH852057 IMD852057 IVZ852057 JFV852057 JPR852057 JZN852057 KJJ852057 KTF852057 LDB852057 LMX852057 LWT852057 MGP852057 MQL852057 NAH852057 NKD852057 NTZ852057 ODV852057 ONR852057 OXN852057 PHJ852057 PRF852057 QBB852057 QKX852057 QUT852057 REP852057 ROL852057 RYH852057 SID852057 SRZ852057 TBV852057 TLR852057 TVN852057 UFJ852057 UPF852057 UZB852057 VIX852057 VST852057 WCP852057 WML852057 WWH852057 JV917593 TR917593 ADN917593 ANJ917593 AXF917593 BHB917593 BQX917593 CAT917593 CKP917593 CUL917593 DEH917593 DOD917593 DXZ917593 EHV917593 ERR917593 FBN917593 FLJ917593 FVF917593 GFB917593 GOX917593 GYT917593 HIP917593 HSL917593 ICH917593 IMD917593 IVZ917593 JFV917593 JPR917593 JZN917593 KJJ917593 KTF917593 LDB917593 LMX917593 LWT917593 MGP917593 MQL917593 NAH917593 NKD917593 NTZ917593 ODV917593 ONR917593 OXN917593 PHJ917593 PRF917593 QBB917593 QKX917593 QUT917593 REP917593 ROL917593 RYH917593 SID917593 SRZ917593 TBV917593 TLR917593 TVN917593 UFJ917593 UPF917593 UZB917593 VIX917593 VST917593 WCP917593 WML917593 WWH917593 JV983129 TR983129 ADN983129 ANJ983129 AXF983129 BHB983129 BQX983129 CAT983129 CKP983129 CUL983129 DEH983129 DOD983129 DXZ983129 EHV983129 ERR983129 FBN983129 FLJ983129 FVF983129 GFB983129 GOX983129 GYT983129 HIP983129 HSL983129 ICH983129 IMD983129 IVZ983129 JFV983129 JPR983129 JZN983129 KJJ983129 KTF983129 LDB983129 LMX983129 LWT983129 MGP983129 MQL983129 NAH983129 NKD983129 NTZ983129 ODV983129 ONR983129 OXN983129 PHJ983129 PRF983129 QBB983129 QKX983129 QUT983129 REP983129 ROL983129 RYH983129 SID983129 SRZ983129 TBV983129 TLR983129 TVN983129 UFJ983129 UPF983129 UZB983129 VIX983129 VST983129 WCP983129 WML983129 WWH983129 JV87 TR87 ADN87 ANJ87 AXF87 BHB87 BQX87 CAT87 CKP87 CUL87 DEH87 DOD87 DXZ87 EHV87 ERR87 FBN87 FLJ87 FVF87 GFB87 GOX87 GYT87 HIP87 HSL87 ICH87 IMD87 IVZ87 JFV87 JPR87 JZN87 KJJ87 KTF87 LDB87 LMX87 LWT87 MGP87 MQL87 NAH87 NKD87 NTZ87 ODV87 ONR87 OXN87 PHJ87 PRF87 QBB87 QKX87 QUT87 REP87 ROL87 RYH87 SID87 SRZ87 TBV87 TLR87 TVN87 UFJ87 UPF87 UZB87 VIX87 VST87 WCP87 WML87 WWH87 JV65623 TR65623 ADN65623 ANJ65623 AXF65623 BHB65623 BQX65623 CAT65623 CKP65623 CUL65623 DEH65623 DOD65623 DXZ65623 EHV65623 ERR65623 FBN65623 FLJ65623 FVF65623 GFB65623 GOX65623 GYT65623 HIP65623 HSL65623 ICH65623 IMD65623 IVZ65623 JFV65623 JPR65623 JZN65623 KJJ65623 KTF65623 LDB65623 LMX65623 LWT65623 MGP65623 MQL65623 NAH65623 NKD65623 NTZ65623 ODV65623 ONR65623 OXN65623 PHJ65623 PRF65623 QBB65623 QKX65623 QUT65623 REP65623 ROL65623 RYH65623 SID65623 SRZ65623 TBV65623 TLR65623 TVN65623 UFJ65623 UPF65623 UZB65623 VIX65623 VST65623 WCP65623 WML65623 WWH65623 JV131159 TR131159 ADN131159 ANJ131159 AXF131159 BHB131159 BQX131159 CAT131159 CKP131159 CUL131159 DEH131159 DOD131159 DXZ131159 EHV131159 ERR131159 FBN131159 FLJ131159 FVF131159 GFB131159 GOX131159 GYT131159 HIP131159 HSL131159 ICH131159 IMD131159 IVZ131159 JFV131159 JPR131159 JZN131159 KJJ131159 KTF131159 LDB131159 LMX131159 LWT131159 MGP131159 MQL131159 NAH131159 NKD131159 NTZ131159 ODV131159 ONR131159 OXN131159 PHJ131159 PRF131159 QBB131159 QKX131159 QUT131159 REP131159 ROL131159 RYH131159 SID131159 SRZ131159 TBV131159 TLR131159 TVN131159 UFJ131159 UPF131159 UZB131159 VIX131159 VST131159 WCP131159 WML131159 WWH131159 JV196695 TR196695 ADN196695 ANJ196695 AXF196695 BHB196695 BQX196695 CAT196695 CKP196695 CUL196695 DEH196695 DOD196695 DXZ196695 EHV196695 ERR196695 FBN196695 FLJ196695 FVF196695 GFB196695 GOX196695 GYT196695 HIP196695 HSL196695 ICH196695 IMD196695 IVZ196695 JFV196695 JPR196695 JZN196695 KJJ196695 KTF196695 LDB196695 LMX196695 LWT196695 MGP196695 MQL196695 NAH196695 NKD196695 NTZ196695 ODV196695 ONR196695 OXN196695 PHJ196695 PRF196695 QBB196695 QKX196695 QUT196695 REP196695 ROL196695 RYH196695 SID196695 SRZ196695 TBV196695 TLR196695 TVN196695 UFJ196695 UPF196695 UZB196695 VIX196695 VST196695 WCP196695 WML196695 WWH196695 JV262231 TR262231 ADN262231 ANJ262231 AXF262231 BHB262231 BQX262231 CAT262231 CKP262231 CUL262231 DEH262231 DOD262231 DXZ262231 EHV262231 ERR262231 FBN262231 FLJ262231 FVF262231 GFB262231 GOX262231 GYT262231 HIP262231 HSL262231 ICH262231 IMD262231 IVZ262231 JFV262231 JPR262231 JZN262231 KJJ262231 KTF262231 LDB262231 LMX262231 LWT262231 MGP262231 MQL262231 NAH262231 NKD262231 NTZ262231 ODV262231 ONR262231 OXN262231 PHJ262231 PRF262231 QBB262231 QKX262231 QUT262231 REP262231 ROL262231 RYH262231 SID262231 SRZ262231 TBV262231 TLR262231 TVN262231 UFJ262231 UPF262231 UZB262231 VIX262231 VST262231 WCP262231 WML262231 WWH262231 JV327767 TR327767 ADN327767 ANJ327767 AXF327767 BHB327767 BQX327767 CAT327767 CKP327767 CUL327767 DEH327767 DOD327767 DXZ327767 EHV327767 ERR327767 FBN327767 FLJ327767 FVF327767 GFB327767 GOX327767 GYT327767 HIP327767 HSL327767 ICH327767 IMD327767 IVZ327767 JFV327767 JPR327767 JZN327767 KJJ327767 KTF327767 LDB327767 LMX327767 LWT327767 MGP327767 MQL327767 NAH327767 NKD327767 NTZ327767 ODV327767 ONR327767 OXN327767 PHJ327767 PRF327767 QBB327767 QKX327767 QUT327767 REP327767 ROL327767 RYH327767 SID327767 SRZ327767 TBV327767 TLR327767 TVN327767 UFJ327767 UPF327767 UZB327767 VIX327767 VST327767 WCP327767 WML327767 WWH327767 JV393303 TR393303 ADN393303 ANJ393303 AXF393303 BHB393303 BQX393303 CAT393303 CKP393303 CUL393303 DEH393303 DOD393303 DXZ393303 EHV393303 ERR393303 FBN393303 FLJ393303 FVF393303 GFB393303 GOX393303 GYT393303 HIP393303 HSL393303 ICH393303 IMD393303 IVZ393303 JFV393303 JPR393303 JZN393303 KJJ393303 KTF393303 LDB393303 LMX393303 LWT393303 MGP393303 MQL393303 NAH393303 NKD393303 NTZ393303 ODV393303 ONR393303 OXN393303 PHJ393303 PRF393303 QBB393303 QKX393303 QUT393303 REP393303 ROL393303 RYH393303 SID393303 SRZ393303 TBV393303 TLR393303 TVN393303 UFJ393303 UPF393303 UZB393303 VIX393303 VST393303 WCP393303 WML393303 WWH393303 JV458839 TR458839 ADN458839 ANJ458839 AXF458839 BHB458839 BQX458839 CAT458839 CKP458839 CUL458839 DEH458839 DOD458839 DXZ458839 EHV458839 ERR458839 FBN458839 FLJ458839 FVF458839 GFB458839 GOX458839 GYT458839 HIP458839 HSL458839 ICH458839 IMD458839 IVZ458839 JFV458839 JPR458839 JZN458839 KJJ458839 KTF458839 LDB458839 LMX458839 LWT458839 MGP458839 MQL458839 NAH458839 NKD458839 NTZ458839 ODV458839 ONR458839 OXN458839 PHJ458839 PRF458839 QBB458839 QKX458839 QUT458839 REP458839 ROL458839 RYH458839 SID458839 SRZ458839 TBV458839 TLR458839 TVN458839 UFJ458839 UPF458839 UZB458839 VIX458839 VST458839 WCP458839 WML458839 WWH458839 JV524375 TR524375 ADN524375 ANJ524375 AXF524375 BHB524375 BQX524375 CAT524375 CKP524375 CUL524375 DEH524375 DOD524375 DXZ524375 EHV524375 ERR524375 FBN524375 FLJ524375 FVF524375 GFB524375 GOX524375 GYT524375 HIP524375 HSL524375 ICH524375 IMD524375 IVZ524375 JFV524375 JPR524375 JZN524375 KJJ524375 KTF524375 LDB524375 LMX524375 LWT524375 MGP524375 MQL524375 NAH524375 NKD524375 NTZ524375 ODV524375 ONR524375 OXN524375 PHJ524375 PRF524375 QBB524375 QKX524375 QUT524375 REP524375 ROL524375 RYH524375 SID524375 SRZ524375 TBV524375 TLR524375 TVN524375 UFJ524375 UPF524375 UZB524375 VIX524375 VST524375 WCP524375 WML524375 WWH524375 JV589911 TR589911 ADN589911 ANJ589911 AXF589911 BHB589911 BQX589911 CAT589911 CKP589911 CUL589911 DEH589911 DOD589911 DXZ589911 EHV589911 ERR589911 FBN589911 FLJ589911 FVF589911 GFB589911 GOX589911 GYT589911 HIP589911 HSL589911 ICH589911 IMD589911 IVZ589911 JFV589911 JPR589911 JZN589911 KJJ589911 KTF589911 LDB589911 LMX589911 LWT589911 MGP589911 MQL589911 NAH589911 NKD589911 NTZ589911 ODV589911 ONR589911 OXN589911 PHJ589911 PRF589911 QBB589911 QKX589911 QUT589911 REP589911 ROL589911 RYH589911 SID589911 SRZ589911 TBV589911 TLR589911 TVN589911 UFJ589911 UPF589911 UZB589911 VIX589911 VST589911 WCP589911 WML589911 WWH589911 JV655447 TR655447 ADN655447 ANJ655447 AXF655447 BHB655447 BQX655447 CAT655447 CKP655447 CUL655447 DEH655447 DOD655447 DXZ655447 EHV655447 ERR655447 FBN655447 FLJ655447 FVF655447 GFB655447 GOX655447 GYT655447 HIP655447 HSL655447 ICH655447 IMD655447 IVZ655447 JFV655447 JPR655447 JZN655447 KJJ655447 KTF655447 LDB655447 LMX655447 LWT655447 MGP655447 MQL655447 NAH655447 NKD655447 NTZ655447 ODV655447 ONR655447 OXN655447 PHJ655447 PRF655447 QBB655447 QKX655447 QUT655447 REP655447 ROL655447 RYH655447 SID655447 SRZ655447 TBV655447 TLR655447 TVN655447 UFJ655447 UPF655447 UZB655447 VIX655447 VST655447 WCP655447 WML655447 WWH655447 JV720983 TR720983 ADN720983 ANJ720983 AXF720983 BHB720983 BQX720983 CAT720983 CKP720983 CUL720983 DEH720983 DOD720983 DXZ720983 EHV720983 ERR720983 FBN720983 FLJ720983 FVF720983 GFB720983 GOX720983 GYT720983 HIP720983 HSL720983 ICH720983 IMD720983 IVZ720983 JFV720983 JPR720983 JZN720983 KJJ720983 KTF720983 LDB720983 LMX720983 LWT720983 MGP720983 MQL720983 NAH720983 NKD720983 NTZ720983 ODV720983 ONR720983 OXN720983 PHJ720983 PRF720983 QBB720983 QKX720983 QUT720983 REP720983 ROL720983 RYH720983 SID720983 SRZ720983 TBV720983 TLR720983 TVN720983 UFJ720983 UPF720983 UZB720983 VIX720983 VST720983 WCP720983 WML720983 WWH720983 JV786519 TR786519 ADN786519 ANJ786519 AXF786519 BHB786519 BQX786519 CAT786519 CKP786519 CUL786519 DEH786519 DOD786519 DXZ786519 EHV786519 ERR786519 FBN786519 FLJ786519 FVF786519 GFB786519 GOX786519 GYT786519 HIP786519 HSL786519 ICH786519 IMD786519 IVZ786519 JFV786519 JPR786519 JZN786519 KJJ786519 KTF786519 LDB786519 LMX786519 LWT786519 MGP786519 MQL786519 NAH786519 NKD786519 NTZ786519 ODV786519 ONR786519 OXN786519 PHJ786519 PRF786519 QBB786519 QKX786519 QUT786519 REP786519 ROL786519 RYH786519 SID786519 SRZ786519 TBV786519 TLR786519 TVN786519 UFJ786519 UPF786519 UZB786519 VIX786519 VST786519 WCP786519 WML786519 WWH786519 JV852055 TR852055 ADN852055 ANJ852055 AXF852055 BHB852055 BQX852055 CAT852055 CKP852055 CUL852055 DEH852055 DOD852055 DXZ852055 EHV852055 ERR852055 FBN852055 FLJ852055 FVF852055 GFB852055 GOX852055 GYT852055 HIP852055 HSL852055 ICH852055 IMD852055 IVZ852055 JFV852055 JPR852055 JZN852055 KJJ852055 KTF852055 LDB852055 LMX852055 LWT852055 MGP852055 MQL852055 NAH852055 NKD852055 NTZ852055 ODV852055 ONR852055 OXN852055 PHJ852055 PRF852055 QBB852055 QKX852055 QUT852055 REP852055 ROL852055 RYH852055 SID852055 SRZ852055 TBV852055 TLR852055 TVN852055 UFJ852055 UPF852055 UZB852055 VIX852055 VST852055 WCP852055 WML852055 WWH852055 JV917591 TR917591 ADN917591 ANJ917591 AXF917591 BHB917591 BQX917591 CAT917591 CKP917591 CUL917591 DEH917591 DOD917591 DXZ917591 EHV917591 ERR917591 FBN917591 FLJ917591 FVF917591 GFB917591 GOX917591 GYT917591 HIP917591 HSL917591 ICH917591 IMD917591 IVZ917591 JFV917591 JPR917591 JZN917591 KJJ917591 KTF917591 LDB917591 LMX917591 LWT917591 MGP917591 MQL917591 NAH917591 NKD917591 NTZ917591 ODV917591 ONR917591 OXN917591 PHJ917591 PRF917591 QBB917591 QKX917591 QUT917591 REP917591 ROL917591 RYH917591 SID917591 SRZ917591 TBV917591 TLR917591 TVN917591 UFJ917591 UPF917591 UZB917591 VIX917591 VST917591 WCP917591 WML917591 WWH917591 JV983127 TR983127 ADN983127 ANJ983127 AXF983127 BHB983127 BQX983127 CAT983127 CKP983127 CUL983127 DEH983127 DOD983127 DXZ983127 EHV983127 ERR983127 FBN983127 FLJ983127 FVF983127 GFB983127 GOX983127 GYT983127 HIP983127 HSL983127 ICH983127 IMD983127 IVZ983127 JFV983127 JPR983127 JZN983127 KJJ983127 KTF983127 LDB983127 LMX983127 LWT983127 MGP983127 MQL983127 NAH983127 NKD983127 NTZ983127 ODV983127 ONR983127 OXN983127 PHJ983127 PRF983127 QBB983127 QKX983127 QUT983127 REP983127 ROL983127 RYH983127 SID983127 SRZ983127 TBV983127 TLR983127 TVN983127 UFJ983127 UPF983127 UZB983127 VIX983127 VST983127 WCP983127 WML983127 WWH983127 JV103 TR103 ADN103 ANJ103 AXF103 BHB103 BQX103 CAT103 CKP103 CUL103 DEH103 DOD103 DXZ103 EHV103 ERR103 FBN103 FLJ103 FVF103 GFB103 GOX103 GYT103 HIP103 HSL103 ICH103 IMD103 IVZ103 JFV103 JPR103 JZN103 KJJ103 KTF103 LDB103 LMX103 LWT103 MGP103 MQL103 NAH103 NKD103 NTZ103 ODV103 ONR103 OXN103 PHJ103 PRF103 QBB103 QKX103 QUT103 REP103 ROL103 RYH103 SID103 SRZ103 TBV103 TLR103 TVN103 UFJ103 UPF103 UZB103 VIX103 VST103 WCP103 WML103 WWH103 JV65639 TR65639 ADN65639 ANJ65639 AXF65639 BHB65639 BQX65639 CAT65639 CKP65639 CUL65639 DEH65639 DOD65639 DXZ65639 EHV65639 ERR65639 FBN65639 FLJ65639 FVF65639 GFB65639 GOX65639 GYT65639 HIP65639 HSL65639 ICH65639 IMD65639 IVZ65639 JFV65639 JPR65639 JZN65639 KJJ65639 KTF65639 LDB65639 LMX65639 LWT65639 MGP65639 MQL65639 NAH65639 NKD65639 NTZ65639 ODV65639 ONR65639 OXN65639 PHJ65639 PRF65639 QBB65639 QKX65639 QUT65639 REP65639 ROL65639 RYH65639 SID65639 SRZ65639 TBV65639 TLR65639 TVN65639 UFJ65639 UPF65639 UZB65639 VIX65639 VST65639 WCP65639 WML65639 WWH65639 JV131175 TR131175 ADN131175 ANJ131175 AXF131175 BHB131175 BQX131175 CAT131175 CKP131175 CUL131175 DEH131175 DOD131175 DXZ131175 EHV131175 ERR131175 FBN131175 FLJ131175 FVF131175 GFB131175 GOX131175 GYT131175 HIP131175 HSL131175 ICH131175 IMD131175 IVZ131175 JFV131175 JPR131175 JZN131175 KJJ131175 KTF131175 LDB131175 LMX131175 LWT131175 MGP131175 MQL131175 NAH131175 NKD131175 NTZ131175 ODV131175 ONR131175 OXN131175 PHJ131175 PRF131175 QBB131175 QKX131175 QUT131175 REP131175 ROL131175 RYH131175 SID131175 SRZ131175 TBV131175 TLR131175 TVN131175 UFJ131175 UPF131175 UZB131175 VIX131175 VST131175 WCP131175 WML131175 WWH131175 JV196711 TR196711 ADN196711 ANJ196711 AXF196711 BHB196711 BQX196711 CAT196711 CKP196711 CUL196711 DEH196711 DOD196711 DXZ196711 EHV196711 ERR196711 FBN196711 FLJ196711 FVF196711 GFB196711 GOX196711 GYT196711 HIP196711 HSL196711 ICH196711 IMD196711 IVZ196711 JFV196711 JPR196711 JZN196711 KJJ196711 KTF196711 LDB196711 LMX196711 LWT196711 MGP196711 MQL196711 NAH196711 NKD196711 NTZ196711 ODV196711 ONR196711 OXN196711 PHJ196711 PRF196711 QBB196711 QKX196711 QUT196711 REP196711 ROL196711 RYH196711 SID196711 SRZ196711 TBV196711 TLR196711 TVN196711 UFJ196711 UPF196711 UZB196711 VIX196711 VST196711 WCP196711 WML196711 WWH196711 JV262247 TR262247 ADN262247 ANJ262247 AXF262247 BHB262247 BQX262247 CAT262247 CKP262247 CUL262247 DEH262247 DOD262247 DXZ262247 EHV262247 ERR262247 FBN262247 FLJ262247 FVF262247 GFB262247 GOX262247 GYT262247 HIP262247 HSL262247 ICH262247 IMD262247 IVZ262247 JFV262247 JPR262247 JZN262247 KJJ262247 KTF262247 LDB262247 LMX262247 LWT262247 MGP262247 MQL262247 NAH262247 NKD262247 NTZ262247 ODV262247 ONR262247 OXN262247 PHJ262247 PRF262247 QBB262247 QKX262247 QUT262247 REP262247 ROL262247 RYH262247 SID262247 SRZ262247 TBV262247 TLR262247 TVN262247 UFJ262247 UPF262247 UZB262247 VIX262247 VST262247 WCP262247 WML262247 WWH262247 JV327783 TR327783 ADN327783 ANJ327783 AXF327783 BHB327783 BQX327783 CAT327783 CKP327783 CUL327783 DEH327783 DOD327783 DXZ327783 EHV327783 ERR327783 FBN327783 FLJ327783 FVF327783 GFB327783 GOX327783 GYT327783 HIP327783 HSL327783 ICH327783 IMD327783 IVZ327783 JFV327783 JPR327783 JZN327783 KJJ327783 KTF327783 LDB327783 LMX327783 LWT327783 MGP327783 MQL327783 NAH327783 NKD327783 NTZ327783 ODV327783 ONR327783 OXN327783 PHJ327783 PRF327783 QBB327783 QKX327783 QUT327783 REP327783 ROL327783 RYH327783 SID327783 SRZ327783 TBV327783 TLR327783 TVN327783 UFJ327783 UPF327783 UZB327783 VIX327783 VST327783 WCP327783 WML327783 WWH327783 JV393319 TR393319 ADN393319 ANJ393319 AXF393319 BHB393319 BQX393319 CAT393319 CKP393319 CUL393319 DEH393319 DOD393319 DXZ393319 EHV393319 ERR393319 FBN393319 FLJ393319 FVF393319 GFB393319 GOX393319 GYT393319 HIP393319 HSL393319 ICH393319 IMD393319 IVZ393319 JFV393319 JPR393319 JZN393319 KJJ393319 KTF393319 LDB393319 LMX393319 LWT393319 MGP393319 MQL393319 NAH393319 NKD393319 NTZ393319 ODV393319 ONR393319 OXN393319 PHJ393319 PRF393319 QBB393319 QKX393319 QUT393319 REP393319 ROL393319 RYH393319 SID393319 SRZ393319 TBV393319 TLR393319 TVN393319 UFJ393319 UPF393319 UZB393319 VIX393319 VST393319 WCP393319 WML393319 WWH393319 JV458855 TR458855 ADN458855 ANJ458855 AXF458855 BHB458855 BQX458855 CAT458855 CKP458855 CUL458855 DEH458855 DOD458855 DXZ458855 EHV458855 ERR458855 FBN458855 FLJ458855 FVF458855 GFB458855 GOX458855 GYT458855 HIP458855 HSL458855 ICH458855 IMD458855 IVZ458855 JFV458855 JPR458855 JZN458855 KJJ458855 KTF458855 LDB458855 LMX458855 LWT458855 MGP458855 MQL458855 NAH458855 NKD458855 NTZ458855 ODV458855 ONR458855 OXN458855 PHJ458855 PRF458855 QBB458855 QKX458855 QUT458855 REP458855 ROL458855 RYH458855 SID458855 SRZ458855 TBV458855 TLR458855 TVN458855 UFJ458855 UPF458855 UZB458855 VIX458855 VST458855 WCP458855 WML458855 WWH458855 JV524391 TR524391 ADN524391 ANJ524391 AXF524391 BHB524391 BQX524391 CAT524391 CKP524391 CUL524391 DEH524391 DOD524391 DXZ524391 EHV524391 ERR524391 FBN524391 FLJ524391 FVF524391 GFB524391 GOX524391 GYT524391 HIP524391 HSL524391 ICH524391 IMD524391 IVZ524391 JFV524391 JPR524391 JZN524391 KJJ524391 KTF524391 LDB524391 LMX524391 LWT524391 MGP524391 MQL524391 NAH524391 NKD524391 NTZ524391 ODV524391 ONR524391 OXN524391 PHJ524391 PRF524391 QBB524391 QKX524391 QUT524391 REP524391 ROL524391 RYH524391 SID524391 SRZ524391 TBV524391 TLR524391 TVN524391 UFJ524391 UPF524391 UZB524391 VIX524391 VST524391 WCP524391 WML524391 WWH524391 JV589927 TR589927 ADN589927 ANJ589927 AXF589927 BHB589927 BQX589927 CAT589927 CKP589927 CUL589927 DEH589927 DOD589927 DXZ589927 EHV589927 ERR589927 FBN589927 FLJ589927 FVF589927 GFB589927 GOX589927 GYT589927 HIP589927 HSL589927 ICH589927 IMD589927 IVZ589927 JFV589927 JPR589927 JZN589927 KJJ589927 KTF589927 LDB589927 LMX589927 LWT589927 MGP589927 MQL589927 NAH589927 NKD589927 NTZ589927 ODV589927 ONR589927 OXN589927 PHJ589927 PRF589927 QBB589927 QKX589927 QUT589927 REP589927 ROL589927 RYH589927 SID589927 SRZ589927 TBV589927 TLR589927 TVN589927 UFJ589927 UPF589927 UZB589927 VIX589927 VST589927 WCP589927 WML589927 WWH589927 JV655463 TR655463 ADN655463 ANJ655463 AXF655463 BHB655463 BQX655463 CAT655463 CKP655463 CUL655463 DEH655463 DOD655463 DXZ655463 EHV655463 ERR655463 FBN655463 FLJ655463 FVF655463 GFB655463 GOX655463 GYT655463 HIP655463 HSL655463 ICH655463 IMD655463 IVZ655463 JFV655463 JPR655463 JZN655463 KJJ655463 KTF655463 LDB655463 LMX655463 LWT655463 MGP655463 MQL655463 NAH655463 NKD655463 NTZ655463 ODV655463 ONR655463 OXN655463 PHJ655463 PRF655463 QBB655463 QKX655463 QUT655463 REP655463 ROL655463 RYH655463 SID655463 SRZ655463 TBV655463 TLR655463 TVN655463 UFJ655463 UPF655463 UZB655463 VIX655463 VST655463 WCP655463 WML655463 WWH655463 JV720999 TR720999 ADN720999 ANJ720999 AXF720999 BHB720999 BQX720999 CAT720999 CKP720999 CUL720999 DEH720999 DOD720999 DXZ720999 EHV720999 ERR720999 FBN720999 FLJ720999 FVF720999 GFB720999 GOX720999 GYT720999 HIP720999 HSL720999 ICH720999 IMD720999 IVZ720999 JFV720999 JPR720999 JZN720999 KJJ720999 KTF720999 LDB720999 LMX720999 LWT720999 MGP720999 MQL720999 NAH720999 NKD720999 NTZ720999 ODV720999 ONR720999 OXN720999 PHJ720999 PRF720999 QBB720999 QKX720999 QUT720999 REP720999 ROL720999 RYH720999 SID720999 SRZ720999 TBV720999 TLR720999 TVN720999 UFJ720999 UPF720999 UZB720999 VIX720999 VST720999 WCP720999 WML720999 WWH720999 JV786535 TR786535 ADN786535 ANJ786535 AXF786535 BHB786535 BQX786535 CAT786535 CKP786535 CUL786535 DEH786535 DOD786535 DXZ786535 EHV786535 ERR786535 FBN786535 FLJ786535 FVF786535 GFB786535 GOX786535 GYT786535 HIP786535 HSL786535 ICH786535 IMD786535 IVZ786535 JFV786535 JPR786535 JZN786535 KJJ786535 KTF786535 LDB786535 LMX786535 LWT786535 MGP786535 MQL786535 NAH786535 NKD786535 NTZ786535 ODV786535 ONR786535 OXN786535 PHJ786535 PRF786535 QBB786535 QKX786535 QUT786535 REP786535 ROL786535 RYH786535 SID786535 SRZ786535 TBV786535 TLR786535 TVN786535 UFJ786535 UPF786535 UZB786535 VIX786535 VST786535 WCP786535 WML786535 WWH786535 JV852071 TR852071 ADN852071 ANJ852071 AXF852071 BHB852071 BQX852071 CAT852071 CKP852071 CUL852071 DEH852071 DOD852071 DXZ852071 EHV852071 ERR852071 FBN852071 FLJ852071 FVF852071 GFB852071 GOX852071 GYT852071 HIP852071 HSL852071 ICH852071 IMD852071 IVZ852071 JFV852071 JPR852071 JZN852071 KJJ852071 KTF852071 LDB852071 LMX852071 LWT852071 MGP852071 MQL852071 NAH852071 NKD852071 NTZ852071 ODV852071 ONR852071 OXN852071 PHJ852071 PRF852071 QBB852071 QKX852071 QUT852071 REP852071 ROL852071 RYH852071 SID852071 SRZ852071 TBV852071 TLR852071 TVN852071 UFJ852071 UPF852071 UZB852071 VIX852071 VST852071 WCP852071 WML852071 WWH852071 JV917607 TR917607 ADN917607 ANJ917607 AXF917607 BHB917607 BQX917607 CAT917607 CKP917607 CUL917607 DEH917607 DOD917607 DXZ917607 EHV917607 ERR917607 FBN917607 FLJ917607 FVF917607 GFB917607 GOX917607 GYT917607 HIP917607 HSL917607 ICH917607 IMD917607 IVZ917607 JFV917607 JPR917607 JZN917607 KJJ917607 KTF917607 LDB917607 LMX917607 LWT917607 MGP917607 MQL917607 NAH917607 NKD917607 NTZ917607 ODV917607 ONR917607 OXN917607 PHJ917607 PRF917607 QBB917607 QKX917607 QUT917607 REP917607 ROL917607 RYH917607 SID917607 SRZ917607 TBV917607 TLR917607 TVN917607 UFJ917607 UPF917607 UZB917607 VIX917607 VST917607 WCP917607 WML917607 WWH917607 JV983143 TR983143 ADN983143 ANJ983143 AXF983143 BHB983143 BQX983143 CAT983143 CKP983143 CUL983143 DEH983143 DOD983143 DXZ983143 EHV983143 ERR983143 FBN983143 FLJ983143 FVF983143 GFB983143 GOX983143 GYT983143 HIP983143 HSL983143 ICH983143 IMD983143 IVZ983143 JFV983143 JPR983143 JZN983143 KJJ983143 KTF983143 LDB983143 LMX983143 LWT983143 MGP983143 MQL983143 NAH983143 NKD983143 NTZ983143 ODV983143 ONR983143 OXN983143 PHJ983143 PRF983143 QBB983143 QKX983143 QUT983143 REP983143 ROL983143 RYH983143 SID983143 SRZ983143 TBV983143 TLR983143 TVN983143 UFJ983143 UPF983143 UZB983143 VIX983143 Q88:T88 P69:T69 P60:T60 AM96:AM97</xm:sqref>
        </x14:dataValidation>
        <x14:dataValidation allowBlank="1" showErrorMessage="1" prompt="No se planeó socialización para este mes">
          <xm:sqref>WVT983080 JH12:JI12 TD12:TE12 ACZ12:ADA12 AMV12:AMW12 AWR12:AWS12 BGN12:BGO12 BQJ12:BQK12 CAF12:CAG12 CKB12:CKC12 CTX12:CTY12 DDT12:DDU12 DNP12:DNQ12 DXL12:DXM12 EHH12:EHI12 ERD12:ERE12 FAZ12:FBA12 FKV12:FKW12 FUR12:FUS12 GEN12:GEO12 GOJ12:GOK12 GYF12:GYG12 HIB12:HIC12 HRX12:HRY12 IBT12:IBU12 ILP12:ILQ12 IVL12:IVM12 JFH12:JFI12 JPD12:JPE12 JYZ12:JZA12 KIV12:KIW12 KSR12:KSS12 LCN12:LCO12 LMJ12:LMK12 LWF12:LWG12 MGB12:MGC12 MPX12:MPY12 MZT12:MZU12 NJP12:NJQ12 NTL12:NTM12 ODH12:ODI12 OND12:ONE12 OWZ12:OXA12 PGV12:PGW12 PQR12:PQS12 QAN12:QAO12 QKJ12:QKK12 QUF12:QUG12 REB12:REC12 RNX12:RNY12 RXT12:RXU12 SHP12:SHQ12 SRL12:SRM12 TBH12:TBI12 TLD12:TLE12 TUZ12:TVA12 UEV12:UEW12 UOR12:UOS12 UYN12:UYO12 VIJ12:VIK12 VSF12:VSG12 WCB12:WCC12 WLX12:WLY12 WVT12:WVU12 Z65548:AA65548 JH65548:JI65548 TD65548:TE65548 ACZ65548:ADA65548 AMV65548:AMW65548 AWR65548:AWS65548 BGN65548:BGO65548 BQJ65548:BQK65548 CAF65548:CAG65548 CKB65548:CKC65548 CTX65548:CTY65548 DDT65548:DDU65548 DNP65548:DNQ65548 DXL65548:DXM65548 EHH65548:EHI65548 ERD65548:ERE65548 FAZ65548:FBA65548 FKV65548:FKW65548 FUR65548:FUS65548 GEN65548:GEO65548 GOJ65548:GOK65548 GYF65548:GYG65548 HIB65548:HIC65548 HRX65548:HRY65548 IBT65548:IBU65548 ILP65548:ILQ65548 IVL65548:IVM65548 JFH65548:JFI65548 JPD65548:JPE65548 JYZ65548:JZA65548 KIV65548:KIW65548 KSR65548:KSS65548 LCN65548:LCO65548 LMJ65548:LMK65548 LWF65548:LWG65548 MGB65548:MGC65548 MPX65548:MPY65548 MZT65548:MZU65548 NJP65548:NJQ65548 NTL65548:NTM65548 ODH65548:ODI65548 OND65548:ONE65548 OWZ65548:OXA65548 PGV65548:PGW65548 PQR65548:PQS65548 QAN65548:QAO65548 QKJ65548:QKK65548 QUF65548:QUG65548 REB65548:REC65548 RNX65548:RNY65548 RXT65548:RXU65548 SHP65548:SHQ65548 SRL65548:SRM65548 TBH65548:TBI65548 TLD65548:TLE65548 TUZ65548:TVA65548 UEV65548:UEW65548 UOR65548:UOS65548 UYN65548:UYO65548 VIJ65548:VIK65548 VSF65548:VSG65548 WCB65548:WCC65548 WLX65548:WLY65548 WVT65548:WVU65548 Z131084:AA131084 JH131084:JI131084 TD131084:TE131084 ACZ131084:ADA131084 AMV131084:AMW131084 AWR131084:AWS131084 BGN131084:BGO131084 BQJ131084:BQK131084 CAF131084:CAG131084 CKB131084:CKC131084 CTX131084:CTY131084 DDT131084:DDU131084 DNP131084:DNQ131084 DXL131084:DXM131084 EHH131084:EHI131084 ERD131084:ERE131084 FAZ131084:FBA131084 FKV131084:FKW131084 FUR131084:FUS131084 GEN131084:GEO131084 GOJ131084:GOK131084 GYF131084:GYG131084 HIB131084:HIC131084 HRX131084:HRY131084 IBT131084:IBU131084 ILP131084:ILQ131084 IVL131084:IVM131084 JFH131084:JFI131084 JPD131084:JPE131084 JYZ131084:JZA131084 KIV131084:KIW131084 KSR131084:KSS131084 LCN131084:LCO131084 LMJ131084:LMK131084 LWF131084:LWG131084 MGB131084:MGC131084 MPX131084:MPY131084 MZT131084:MZU131084 NJP131084:NJQ131084 NTL131084:NTM131084 ODH131084:ODI131084 OND131084:ONE131084 OWZ131084:OXA131084 PGV131084:PGW131084 PQR131084:PQS131084 QAN131084:QAO131084 QKJ131084:QKK131084 QUF131084:QUG131084 REB131084:REC131084 RNX131084:RNY131084 RXT131084:RXU131084 SHP131084:SHQ131084 SRL131084:SRM131084 TBH131084:TBI131084 TLD131084:TLE131084 TUZ131084:TVA131084 UEV131084:UEW131084 UOR131084:UOS131084 UYN131084:UYO131084 VIJ131084:VIK131084 VSF131084:VSG131084 WCB131084:WCC131084 WLX131084:WLY131084 WVT131084:WVU131084 Z196620:AA196620 JH196620:JI196620 TD196620:TE196620 ACZ196620:ADA196620 AMV196620:AMW196620 AWR196620:AWS196620 BGN196620:BGO196620 BQJ196620:BQK196620 CAF196620:CAG196620 CKB196620:CKC196620 CTX196620:CTY196620 DDT196620:DDU196620 DNP196620:DNQ196620 DXL196620:DXM196620 EHH196620:EHI196620 ERD196620:ERE196620 FAZ196620:FBA196620 FKV196620:FKW196620 FUR196620:FUS196620 GEN196620:GEO196620 GOJ196620:GOK196620 GYF196620:GYG196620 HIB196620:HIC196620 HRX196620:HRY196620 IBT196620:IBU196620 ILP196620:ILQ196620 IVL196620:IVM196620 JFH196620:JFI196620 JPD196620:JPE196620 JYZ196620:JZA196620 KIV196620:KIW196620 KSR196620:KSS196620 LCN196620:LCO196620 LMJ196620:LMK196620 LWF196620:LWG196620 MGB196620:MGC196620 MPX196620:MPY196620 MZT196620:MZU196620 NJP196620:NJQ196620 NTL196620:NTM196620 ODH196620:ODI196620 OND196620:ONE196620 OWZ196620:OXA196620 PGV196620:PGW196620 PQR196620:PQS196620 QAN196620:QAO196620 QKJ196620:QKK196620 QUF196620:QUG196620 REB196620:REC196620 RNX196620:RNY196620 RXT196620:RXU196620 SHP196620:SHQ196620 SRL196620:SRM196620 TBH196620:TBI196620 TLD196620:TLE196620 TUZ196620:TVA196620 UEV196620:UEW196620 UOR196620:UOS196620 UYN196620:UYO196620 VIJ196620:VIK196620 VSF196620:VSG196620 WCB196620:WCC196620 WLX196620:WLY196620 WVT196620:WVU196620 Z262156:AA262156 JH262156:JI262156 TD262156:TE262156 ACZ262156:ADA262156 AMV262156:AMW262156 AWR262156:AWS262156 BGN262156:BGO262156 BQJ262156:BQK262156 CAF262156:CAG262156 CKB262156:CKC262156 CTX262156:CTY262156 DDT262156:DDU262156 DNP262156:DNQ262156 DXL262156:DXM262156 EHH262156:EHI262156 ERD262156:ERE262156 FAZ262156:FBA262156 FKV262156:FKW262156 FUR262156:FUS262156 GEN262156:GEO262156 GOJ262156:GOK262156 GYF262156:GYG262156 HIB262156:HIC262156 HRX262156:HRY262156 IBT262156:IBU262156 ILP262156:ILQ262156 IVL262156:IVM262156 JFH262156:JFI262156 JPD262156:JPE262156 JYZ262156:JZA262156 KIV262156:KIW262156 KSR262156:KSS262156 LCN262156:LCO262156 LMJ262156:LMK262156 LWF262156:LWG262156 MGB262156:MGC262156 MPX262156:MPY262156 MZT262156:MZU262156 NJP262156:NJQ262156 NTL262156:NTM262156 ODH262156:ODI262156 OND262156:ONE262156 OWZ262156:OXA262156 PGV262156:PGW262156 PQR262156:PQS262156 QAN262156:QAO262156 QKJ262156:QKK262156 QUF262156:QUG262156 REB262156:REC262156 RNX262156:RNY262156 RXT262156:RXU262156 SHP262156:SHQ262156 SRL262156:SRM262156 TBH262156:TBI262156 TLD262156:TLE262156 TUZ262156:TVA262156 UEV262156:UEW262156 UOR262156:UOS262156 UYN262156:UYO262156 VIJ262156:VIK262156 VSF262156:VSG262156 WCB262156:WCC262156 WLX262156:WLY262156 WVT262156:WVU262156 Z327692:AA327692 JH327692:JI327692 TD327692:TE327692 ACZ327692:ADA327692 AMV327692:AMW327692 AWR327692:AWS327692 BGN327692:BGO327692 BQJ327692:BQK327692 CAF327692:CAG327692 CKB327692:CKC327692 CTX327692:CTY327692 DDT327692:DDU327692 DNP327692:DNQ327692 DXL327692:DXM327692 EHH327692:EHI327692 ERD327692:ERE327692 FAZ327692:FBA327692 FKV327692:FKW327692 FUR327692:FUS327692 GEN327692:GEO327692 GOJ327692:GOK327692 GYF327692:GYG327692 HIB327692:HIC327692 HRX327692:HRY327692 IBT327692:IBU327692 ILP327692:ILQ327692 IVL327692:IVM327692 JFH327692:JFI327692 JPD327692:JPE327692 JYZ327692:JZA327692 KIV327692:KIW327692 KSR327692:KSS327692 LCN327692:LCO327692 LMJ327692:LMK327692 LWF327692:LWG327692 MGB327692:MGC327692 MPX327692:MPY327692 MZT327692:MZU327692 NJP327692:NJQ327692 NTL327692:NTM327692 ODH327692:ODI327692 OND327692:ONE327692 OWZ327692:OXA327692 PGV327692:PGW327692 PQR327692:PQS327692 QAN327692:QAO327692 QKJ327692:QKK327692 QUF327692:QUG327692 REB327692:REC327692 RNX327692:RNY327692 RXT327692:RXU327692 SHP327692:SHQ327692 SRL327692:SRM327692 TBH327692:TBI327692 TLD327692:TLE327692 TUZ327692:TVA327692 UEV327692:UEW327692 UOR327692:UOS327692 UYN327692:UYO327692 VIJ327692:VIK327692 VSF327692:VSG327692 WCB327692:WCC327692 WLX327692:WLY327692 WVT327692:WVU327692 Z393228:AA393228 JH393228:JI393228 TD393228:TE393228 ACZ393228:ADA393228 AMV393228:AMW393228 AWR393228:AWS393228 BGN393228:BGO393228 BQJ393228:BQK393228 CAF393228:CAG393228 CKB393228:CKC393228 CTX393228:CTY393228 DDT393228:DDU393228 DNP393228:DNQ393228 DXL393228:DXM393228 EHH393228:EHI393228 ERD393228:ERE393228 FAZ393228:FBA393228 FKV393228:FKW393228 FUR393228:FUS393228 GEN393228:GEO393228 GOJ393228:GOK393228 GYF393228:GYG393228 HIB393228:HIC393228 HRX393228:HRY393228 IBT393228:IBU393228 ILP393228:ILQ393228 IVL393228:IVM393228 JFH393228:JFI393228 JPD393228:JPE393228 JYZ393228:JZA393228 KIV393228:KIW393228 KSR393228:KSS393228 LCN393228:LCO393228 LMJ393228:LMK393228 LWF393228:LWG393228 MGB393228:MGC393228 MPX393228:MPY393228 MZT393228:MZU393228 NJP393228:NJQ393228 NTL393228:NTM393228 ODH393228:ODI393228 OND393228:ONE393228 OWZ393228:OXA393228 PGV393228:PGW393228 PQR393228:PQS393228 QAN393228:QAO393228 QKJ393228:QKK393228 QUF393228:QUG393228 REB393228:REC393228 RNX393228:RNY393228 RXT393228:RXU393228 SHP393228:SHQ393228 SRL393228:SRM393228 TBH393228:TBI393228 TLD393228:TLE393228 TUZ393228:TVA393228 UEV393228:UEW393228 UOR393228:UOS393228 UYN393228:UYO393228 VIJ393228:VIK393228 VSF393228:VSG393228 WCB393228:WCC393228 WLX393228:WLY393228 WVT393228:WVU393228 Z458764:AA458764 JH458764:JI458764 TD458764:TE458764 ACZ458764:ADA458764 AMV458764:AMW458764 AWR458764:AWS458764 BGN458764:BGO458764 BQJ458764:BQK458764 CAF458764:CAG458764 CKB458764:CKC458764 CTX458764:CTY458764 DDT458764:DDU458764 DNP458764:DNQ458764 DXL458764:DXM458764 EHH458764:EHI458764 ERD458764:ERE458764 FAZ458764:FBA458764 FKV458764:FKW458764 FUR458764:FUS458764 GEN458764:GEO458764 GOJ458764:GOK458764 GYF458764:GYG458764 HIB458764:HIC458764 HRX458764:HRY458764 IBT458764:IBU458764 ILP458764:ILQ458764 IVL458764:IVM458764 JFH458764:JFI458764 JPD458764:JPE458764 JYZ458764:JZA458764 KIV458764:KIW458764 KSR458764:KSS458764 LCN458764:LCO458764 LMJ458764:LMK458764 LWF458764:LWG458764 MGB458764:MGC458764 MPX458764:MPY458764 MZT458764:MZU458764 NJP458764:NJQ458764 NTL458764:NTM458764 ODH458764:ODI458764 OND458764:ONE458764 OWZ458764:OXA458764 PGV458764:PGW458764 PQR458764:PQS458764 QAN458764:QAO458764 QKJ458764:QKK458764 QUF458764:QUG458764 REB458764:REC458764 RNX458764:RNY458764 RXT458764:RXU458764 SHP458764:SHQ458764 SRL458764:SRM458764 TBH458764:TBI458764 TLD458764:TLE458764 TUZ458764:TVA458764 UEV458764:UEW458764 UOR458764:UOS458764 UYN458764:UYO458764 VIJ458764:VIK458764 VSF458764:VSG458764 WCB458764:WCC458764 WLX458764:WLY458764 WVT458764:WVU458764 Z524300:AA524300 JH524300:JI524300 TD524300:TE524300 ACZ524300:ADA524300 AMV524300:AMW524300 AWR524300:AWS524300 BGN524300:BGO524300 BQJ524300:BQK524300 CAF524300:CAG524300 CKB524300:CKC524300 CTX524300:CTY524300 DDT524300:DDU524300 DNP524300:DNQ524300 DXL524300:DXM524300 EHH524300:EHI524300 ERD524300:ERE524300 FAZ524300:FBA524300 FKV524300:FKW524300 FUR524300:FUS524300 GEN524300:GEO524300 GOJ524300:GOK524300 GYF524300:GYG524300 HIB524300:HIC524300 HRX524300:HRY524300 IBT524300:IBU524300 ILP524300:ILQ524300 IVL524300:IVM524300 JFH524300:JFI524300 JPD524300:JPE524300 JYZ524300:JZA524300 KIV524300:KIW524300 KSR524300:KSS524300 LCN524300:LCO524300 LMJ524300:LMK524300 LWF524300:LWG524300 MGB524300:MGC524300 MPX524300:MPY524300 MZT524300:MZU524300 NJP524300:NJQ524300 NTL524300:NTM524300 ODH524300:ODI524300 OND524300:ONE524300 OWZ524300:OXA524300 PGV524300:PGW524300 PQR524300:PQS524300 QAN524300:QAO524300 QKJ524300:QKK524300 QUF524300:QUG524300 REB524300:REC524300 RNX524300:RNY524300 RXT524300:RXU524300 SHP524300:SHQ524300 SRL524300:SRM524300 TBH524300:TBI524300 TLD524300:TLE524300 TUZ524300:TVA524300 UEV524300:UEW524300 UOR524300:UOS524300 UYN524300:UYO524300 VIJ524300:VIK524300 VSF524300:VSG524300 WCB524300:WCC524300 WLX524300:WLY524300 WVT524300:WVU524300 Z589836:AA589836 JH589836:JI589836 TD589836:TE589836 ACZ589836:ADA589836 AMV589836:AMW589836 AWR589836:AWS589836 BGN589836:BGO589836 BQJ589836:BQK589836 CAF589836:CAG589836 CKB589836:CKC589836 CTX589836:CTY589836 DDT589836:DDU589836 DNP589836:DNQ589836 DXL589836:DXM589836 EHH589836:EHI589836 ERD589836:ERE589836 FAZ589836:FBA589836 FKV589836:FKW589836 FUR589836:FUS589836 GEN589836:GEO589836 GOJ589836:GOK589836 GYF589836:GYG589836 HIB589836:HIC589836 HRX589836:HRY589836 IBT589836:IBU589836 ILP589836:ILQ589836 IVL589836:IVM589836 JFH589836:JFI589836 JPD589836:JPE589836 JYZ589836:JZA589836 KIV589836:KIW589836 KSR589836:KSS589836 LCN589836:LCO589836 LMJ589836:LMK589836 LWF589836:LWG589836 MGB589836:MGC589836 MPX589836:MPY589836 MZT589836:MZU589836 NJP589836:NJQ589836 NTL589836:NTM589836 ODH589836:ODI589836 OND589836:ONE589836 OWZ589836:OXA589836 PGV589836:PGW589836 PQR589836:PQS589836 QAN589836:QAO589836 QKJ589836:QKK589836 QUF589836:QUG589836 REB589836:REC589836 RNX589836:RNY589836 RXT589836:RXU589836 SHP589836:SHQ589836 SRL589836:SRM589836 TBH589836:TBI589836 TLD589836:TLE589836 TUZ589836:TVA589836 UEV589836:UEW589836 UOR589836:UOS589836 UYN589836:UYO589836 VIJ589836:VIK589836 VSF589836:VSG589836 WCB589836:WCC589836 WLX589836:WLY589836 WVT589836:WVU589836 Z655372:AA655372 JH655372:JI655372 TD655372:TE655372 ACZ655372:ADA655372 AMV655372:AMW655372 AWR655372:AWS655372 BGN655372:BGO655372 BQJ655372:BQK655372 CAF655372:CAG655372 CKB655372:CKC655372 CTX655372:CTY655372 DDT655372:DDU655372 DNP655372:DNQ655372 DXL655372:DXM655372 EHH655372:EHI655372 ERD655372:ERE655372 FAZ655372:FBA655372 FKV655372:FKW655372 FUR655372:FUS655372 GEN655372:GEO655372 GOJ655372:GOK655372 GYF655372:GYG655372 HIB655372:HIC655372 HRX655372:HRY655372 IBT655372:IBU655372 ILP655372:ILQ655372 IVL655372:IVM655372 JFH655372:JFI655372 JPD655372:JPE655372 JYZ655372:JZA655372 KIV655372:KIW655372 KSR655372:KSS655372 LCN655372:LCO655372 LMJ655372:LMK655372 LWF655372:LWG655372 MGB655372:MGC655372 MPX655372:MPY655372 MZT655372:MZU655372 NJP655372:NJQ655372 NTL655372:NTM655372 ODH655372:ODI655372 OND655372:ONE655372 OWZ655372:OXA655372 PGV655372:PGW655372 PQR655372:PQS655372 QAN655372:QAO655372 QKJ655372:QKK655372 QUF655372:QUG655372 REB655372:REC655372 RNX655372:RNY655372 RXT655372:RXU655372 SHP655372:SHQ655372 SRL655372:SRM655372 TBH655372:TBI655372 TLD655372:TLE655372 TUZ655372:TVA655372 UEV655372:UEW655372 UOR655372:UOS655372 UYN655372:UYO655372 VIJ655372:VIK655372 VSF655372:VSG655372 WCB655372:WCC655372 WLX655372:WLY655372 WVT655372:WVU655372 Z720908:AA720908 JH720908:JI720908 TD720908:TE720908 ACZ720908:ADA720908 AMV720908:AMW720908 AWR720908:AWS720908 BGN720908:BGO720908 BQJ720908:BQK720908 CAF720908:CAG720908 CKB720908:CKC720908 CTX720908:CTY720908 DDT720908:DDU720908 DNP720908:DNQ720908 DXL720908:DXM720908 EHH720908:EHI720908 ERD720908:ERE720908 FAZ720908:FBA720908 FKV720908:FKW720908 FUR720908:FUS720908 GEN720908:GEO720908 GOJ720908:GOK720908 GYF720908:GYG720908 HIB720908:HIC720908 HRX720908:HRY720908 IBT720908:IBU720908 ILP720908:ILQ720908 IVL720908:IVM720908 JFH720908:JFI720908 JPD720908:JPE720908 JYZ720908:JZA720908 KIV720908:KIW720908 KSR720908:KSS720908 LCN720908:LCO720908 LMJ720908:LMK720908 LWF720908:LWG720908 MGB720908:MGC720908 MPX720908:MPY720908 MZT720908:MZU720908 NJP720908:NJQ720908 NTL720908:NTM720908 ODH720908:ODI720908 OND720908:ONE720908 OWZ720908:OXA720908 PGV720908:PGW720908 PQR720908:PQS720908 QAN720908:QAO720908 QKJ720908:QKK720908 QUF720908:QUG720908 REB720908:REC720908 RNX720908:RNY720908 RXT720908:RXU720908 SHP720908:SHQ720908 SRL720908:SRM720908 TBH720908:TBI720908 TLD720908:TLE720908 TUZ720908:TVA720908 UEV720908:UEW720908 UOR720908:UOS720908 UYN720908:UYO720908 VIJ720908:VIK720908 VSF720908:VSG720908 WCB720908:WCC720908 WLX720908:WLY720908 WVT720908:WVU720908 Z786444:AA786444 JH786444:JI786444 TD786444:TE786444 ACZ786444:ADA786444 AMV786444:AMW786444 AWR786444:AWS786444 BGN786444:BGO786444 BQJ786444:BQK786444 CAF786444:CAG786444 CKB786444:CKC786444 CTX786444:CTY786444 DDT786444:DDU786444 DNP786444:DNQ786444 DXL786444:DXM786444 EHH786444:EHI786444 ERD786444:ERE786444 FAZ786444:FBA786444 FKV786444:FKW786444 FUR786444:FUS786444 GEN786444:GEO786444 GOJ786444:GOK786444 GYF786444:GYG786444 HIB786444:HIC786444 HRX786444:HRY786444 IBT786444:IBU786444 ILP786444:ILQ786444 IVL786444:IVM786444 JFH786444:JFI786444 JPD786444:JPE786444 JYZ786444:JZA786444 KIV786444:KIW786444 KSR786444:KSS786444 LCN786444:LCO786444 LMJ786444:LMK786444 LWF786444:LWG786444 MGB786444:MGC786444 MPX786444:MPY786444 MZT786444:MZU786444 NJP786444:NJQ786444 NTL786444:NTM786444 ODH786444:ODI786444 OND786444:ONE786444 OWZ786444:OXA786444 PGV786444:PGW786444 PQR786444:PQS786444 QAN786444:QAO786444 QKJ786444:QKK786444 QUF786444:QUG786444 REB786444:REC786444 RNX786444:RNY786444 RXT786444:RXU786444 SHP786444:SHQ786444 SRL786444:SRM786444 TBH786444:TBI786444 TLD786444:TLE786444 TUZ786444:TVA786444 UEV786444:UEW786444 UOR786444:UOS786444 UYN786444:UYO786444 VIJ786444:VIK786444 VSF786444:VSG786444 WCB786444:WCC786444 WLX786444:WLY786444 WVT786444:WVU786444 Z851980:AA851980 JH851980:JI851980 TD851980:TE851980 ACZ851980:ADA851980 AMV851980:AMW851980 AWR851980:AWS851980 BGN851980:BGO851980 BQJ851980:BQK851980 CAF851980:CAG851980 CKB851980:CKC851980 CTX851980:CTY851980 DDT851980:DDU851980 DNP851980:DNQ851980 DXL851980:DXM851980 EHH851980:EHI851980 ERD851980:ERE851980 FAZ851980:FBA851980 FKV851980:FKW851980 FUR851980:FUS851980 GEN851980:GEO851980 GOJ851980:GOK851980 GYF851980:GYG851980 HIB851980:HIC851980 HRX851980:HRY851980 IBT851980:IBU851980 ILP851980:ILQ851980 IVL851980:IVM851980 JFH851980:JFI851980 JPD851980:JPE851980 JYZ851980:JZA851980 KIV851980:KIW851980 KSR851980:KSS851980 LCN851980:LCO851980 LMJ851980:LMK851980 LWF851980:LWG851980 MGB851980:MGC851980 MPX851980:MPY851980 MZT851980:MZU851980 NJP851980:NJQ851980 NTL851980:NTM851980 ODH851980:ODI851980 OND851980:ONE851980 OWZ851980:OXA851980 PGV851980:PGW851980 PQR851980:PQS851980 QAN851980:QAO851980 QKJ851980:QKK851980 QUF851980:QUG851980 REB851980:REC851980 RNX851980:RNY851980 RXT851980:RXU851980 SHP851980:SHQ851980 SRL851980:SRM851980 TBH851980:TBI851980 TLD851980:TLE851980 TUZ851980:TVA851980 UEV851980:UEW851980 UOR851980:UOS851980 UYN851980:UYO851980 VIJ851980:VIK851980 VSF851980:VSG851980 WCB851980:WCC851980 WLX851980:WLY851980 WVT851980:WVU851980 Z917516:AA917516 JH917516:JI917516 TD917516:TE917516 ACZ917516:ADA917516 AMV917516:AMW917516 AWR917516:AWS917516 BGN917516:BGO917516 BQJ917516:BQK917516 CAF917516:CAG917516 CKB917516:CKC917516 CTX917516:CTY917516 DDT917516:DDU917516 DNP917516:DNQ917516 DXL917516:DXM917516 EHH917516:EHI917516 ERD917516:ERE917516 FAZ917516:FBA917516 FKV917516:FKW917516 FUR917516:FUS917516 GEN917516:GEO917516 GOJ917516:GOK917516 GYF917516:GYG917516 HIB917516:HIC917516 HRX917516:HRY917516 IBT917516:IBU917516 ILP917516:ILQ917516 IVL917516:IVM917516 JFH917516:JFI917516 JPD917516:JPE917516 JYZ917516:JZA917516 KIV917516:KIW917516 KSR917516:KSS917516 LCN917516:LCO917516 LMJ917516:LMK917516 LWF917516:LWG917516 MGB917516:MGC917516 MPX917516:MPY917516 MZT917516:MZU917516 NJP917516:NJQ917516 NTL917516:NTM917516 ODH917516:ODI917516 OND917516:ONE917516 OWZ917516:OXA917516 PGV917516:PGW917516 PQR917516:PQS917516 QAN917516:QAO917516 QKJ917516:QKK917516 QUF917516:QUG917516 REB917516:REC917516 RNX917516:RNY917516 RXT917516:RXU917516 SHP917516:SHQ917516 SRL917516:SRM917516 TBH917516:TBI917516 TLD917516:TLE917516 TUZ917516:TVA917516 UEV917516:UEW917516 UOR917516:UOS917516 UYN917516:UYO917516 VIJ917516:VIK917516 VSF917516:VSG917516 WCB917516:WCC917516 WLX917516:WLY917516 WVT917516:WVU917516 Z983052:AA983052 JH983052:JI983052 TD983052:TE983052 ACZ983052:ADA983052 AMV983052:AMW983052 AWR983052:AWS983052 BGN983052:BGO983052 BQJ983052:BQK983052 CAF983052:CAG983052 CKB983052:CKC983052 CTX983052:CTY983052 DDT983052:DDU983052 DNP983052:DNQ983052 DXL983052:DXM983052 EHH983052:EHI983052 ERD983052:ERE983052 FAZ983052:FBA983052 FKV983052:FKW983052 FUR983052:FUS983052 GEN983052:GEO983052 GOJ983052:GOK983052 GYF983052:GYG983052 HIB983052:HIC983052 HRX983052:HRY983052 IBT983052:IBU983052 ILP983052:ILQ983052 IVL983052:IVM983052 JFH983052:JFI983052 JPD983052:JPE983052 JYZ983052:JZA983052 KIV983052:KIW983052 KSR983052:KSS983052 LCN983052:LCO983052 LMJ983052:LMK983052 LWF983052:LWG983052 MGB983052:MGC983052 MPX983052:MPY983052 MZT983052:MZU983052 NJP983052:NJQ983052 NTL983052:NTM983052 ODH983052:ODI983052 OND983052:ONE983052 OWZ983052:OXA983052 PGV983052:PGW983052 PQR983052:PQS983052 QAN983052:QAO983052 QKJ983052:QKK983052 QUF983052:QUG983052 REB983052:REC983052 RNX983052:RNY983052 RXT983052:RXU983052 SHP983052:SHQ983052 SRL983052:SRM983052 TBH983052:TBI983052 TLD983052:TLE983052 TUZ983052:TVA983052 UEV983052:UEW983052 UOR983052:UOS983052 UYN983052:UYO983052 VIJ983052:VIK983052 VSF983052:VSG983052 WCB983052:WCC983052 WLX983052:WLY983052 WVT983052:WVU983052 TUZ983080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AB65551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AB131087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AB196623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AB262159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AB327695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AB393231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AB458767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AB524303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AB589839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AB655375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AB720911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AB786447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AB851983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AB917519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AB983055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UEV983080 JI18:JJ18 TE18:TF18 ADA18:ADB18 AMW18:AMX18 AWS18:AWT18 BGO18:BGP18 BQK18:BQL18 CAG18:CAH18 CKC18:CKD18 CTY18:CTZ18 DDU18:DDV18 DNQ18:DNR18 DXM18:DXN18 EHI18:EHJ18 ERE18:ERF18 FBA18:FBB18 FKW18:FKX18 FUS18:FUT18 GEO18:GEP18 GOK18:GOL18 GYG18:GYH18 HIC18:HID18 HRY18:HRZ18 IBU18:IBV18 ILQ18:ILR18 IVM18:IVN18 JFI18:JFJ18 JPE18:JPF18 JZA18:JZB18 KIW18:KIX18 KSS18:KST18 LCO18:LCP18 LMK18:LML18 LWG18:LWH18 MGC18:MGD18 MPY18:MPZ18 MZU18:MZV18 NJQ18:NJR18 NTM18:NTN18 ODI18:ODJ18 ONE18:ONF18 OXA18:OXB18 PGW18:PGX18 PQS18:PQT18 QAO18:QAP18 QKK18:QKL18 QUG18:QUH18 REC18:RED18 RNY18:RNZ18 RXU18:RXV18 SHQ18:SHR18 SRM18:SRN18 TBI18:TBJ18 TLE18:TLF18 TVA18:TVB18 UEW18:UEX18 UOS18:UOT18 UYO18:UYP18 VIK18:VIL18 VSG18:VSH18 WCC18:WCD18 WLY18:WLZ18 WVU18:WVV18 AA65554:AB65554 JI65554:JJ65554 TE65554:TF65554 ADA65554:ADB65554 AMW65554:AMX65554 AWS65554:AWT65554 BGO65554:BGP65554 BQK65554:BQL65554 CAG65554:CAH65554 CKC65554:CKD65554 CTY65554:CTZ65554 DDU65554:DDV65554 DNQ65554:DNR65554 DXM65554:DXN65554 EHI65554:EHJ65554 ERE65554:ERF65554 FBA65554:FBB65554 FKW65554:FKX65554 FUS65554:FUT65554 GEO65554:GEP65554 GOK65554:GOL65554 GYG65554:GYH65554 HIC65554:HID65554 HRY65554:HRZ65554 IBU65554:IBV65554 ILQ65554:ILR65554 IVM65554:IVN65554 JFI65554:JFJ65554 JPE65554:JPF65554 JZA65554:JZB65554 KIW65554:KIX65554 KSS65554:KST65554 LCO65554:LCP65554 LMK65554:LML65554 LWG65554:LWH65554 MGC65554:MGD65554 MPY65554:MPZ65554 MZU65554:MZV65554 NJQ65554:NJR65554 NTM65554:NTN65554 ODI65554:ODJ65554 ONE65554:ONF65554 OXA65554:OXB65554 PGW65554:PGX65554 PQS65554:PQT65554 QAO65554:QAP65554 QKK65554:QKL65554 QUG65554:QUH65554 REC65554:RED65554 RNY65554:RNZ65554 RXU65554:RXV65554 SHQ65554:SHR65554 SRM65554:SRN65554 TBI65554:TBJ65554 TLE65554:TLF65554 TVA65554:TVB65554 UEW65554:UEX65554 UOS65554:UOT65554 UYO65554:UYP65554 VIK65554:VIL65554 VSG65554:VSH65554 WCC65554:WCD65554 WLY65554:WLZ65554 WVU65554:WVV65554 AA131090:AB131090 JI131090:JJ131090 TE131090:TF131090 ADA131090:ADB131090 AMW131090:AMX131090 AWS131090:AWT131090 BGO131090:BGP131090 BQK131090:BQL131090 CAG131090:CAH131090 CKC131090:CKD131090 CTY131090:CTZ131090 DDU131090:DDV131090 DNQ131090:DNR131090 DXM131090:DXN131090 EHI131090:EHJ131090 ERE131090:ERF131090 FBA131090:FBB131090 FKW131090:FKX131090 FUS131090:FUT131090 GEO131090:GEP131090 GOK131090:GOL131090 GYG131090:GYH131090 HIC131090:HID131090 HRY131090:HRZ131090 IBU131090:IBV131090 ILQ131090:ILR131090 IVM131090:IVN131090 JFI131090:JFJ131090 JPE131090:JPF131090 JZA131090:JZB131090 KIW131090:KIX131090 KSS131090:KST131090 LCO131090:LCP131090 LMK131090:LML131090 LWG131090:LWH131090 MGC131090:MGD131090 MPY131090:MPZ131090 MZU131090:MZV131090 NJQ131090:NJR131090 NTM131090:NTN131090 ODI131090:ODJ131090 ONE131090:ONF131090 OXA131090:OXB131090 PGW131090:PGX131090 PQS131090:PQT131090 QAO131090:QAP131090 QKK131090:QKL131090 QUG131090:QUH131090 REC131090:RED131090 RNY131090:RNZ131090 RXU131090:RXV131090 SHQ131090:SHR131090 SRM131090:SRN131090 TBI131090:TBJ131090 TLE131090:TLF131090 TVA131090:TVB131090 UEW131090:UEX131090 UOS131090:UOT131090 UYO131090:UYP131090 VIK131090:VIL131090 VSG131090:VSH131090 WCC131090:WCD131090 WLY131090:WLZ131090 WVU131090:WVV131090 AA196626:AB196626 JI196626:JJ196626 TE196626:TF196626 ADA196626:ADB196626 AMW196626:AMX196626 AWS196626:AWT196626 BGO196626:BGP196626 BQK196626:BQL196626 CAG196626:CAH196626 CKC196626:CKD196626 CTY196626:CTZ196626 DDU196626:DDV196626 DNQ196626:DNR196626 DXM196626:DXN196626 EHI196626:EHJ196626 ERE196626:ERF196626 FBA196626:FBB196626 FKW196626:FKX196626 FUS196626:FUT196626 GEO196626:GEP196626 GOK196626:GOL196626 GYG196626:GYH196626 HIC196626:HID196626 HRY196626:HRZ196626 IBU196626:IBV196626 ILQ196626:ILR196626 IVM196626:IVN196626 JFI196626:JFJ196626 JPE196626:JPF196626 JZA196626:JZB196626 KIW196626:KIX196626 KSS196626:KST196626 LCO196626:LCP196626 LMK196626:LML196626 LWG196626:LWH196626 MGC196626:MGD196626 MPY196626:MPZ196626 MZU196626:MZV196626 NJQ196626:NJR196626 NTM196626:NTN196626 ODI196626:ODJ196626 ONE196626:ONF196626 OXA196626:OXB196626 PGW196626:PGX196626 PQS196626:PQT196626 QAO196626:QAP196626 QKK196626:QKL196626 QUG196626:QUH196626 REC196626:RED196626 RNY196626:RNZ196626 RXU196626:RXV196626 SHQ196626:SHR196626 SRM196626:SRN196626 TBI196626:TBJ196626 TLE196626:TLF196626 TVA196626:TVB196626 UEW196626:UEX196626 UOS196626:UOT196626 UYO196626:UYP196626 VIK196626:VIL196626 VSG196626:VSH196626 WCC196626:WCD196626 WLY196626:WLZ196626 WVU196626:WVV196626 AA262162:AB262162 JI262162:JJ262162 TE262162:TF262162 ADA262162:ADB262162 AMW262162:AMX262162 AWS262162:AWT262162 BGO262162:BGP262162 BQK262162:BQL262162 CAG262162:CAH262162 CKC262162:CKD262162 CTY262162:CTZ262162 DDU262162:DDV262162 DNQ262162:DNR262162 DXM262162:DXN262162 EHI262162:EHJ262162 ERE262162:ERF262162 FBA262162:FBB262162 FKW262162:FKX262162 FUS262162:FUT262162 GEO262162:GEP262162 GOK262162:GOL262162 GYG262162:GYH262162 HIC262162:HID262162 HRY262162:HRZ262162 IBU262162:IBV262162 ILQ262162:ILR262162 IVM262162:IVN262162 JFI262162:JFJ262162 JPE262162:JPF262162 JZA262162:JZB262162 KIW262162:KIX262162 KSS262162:KST262162 LCO262162:LCP262162 LMK262162:LML262162 LWG262162:LWH262162 MGC262162:MGD262162 MPY262162:MPZ262162 MZU262162:MZV262162 NJQ262162:NJR262162 NTM262162:NTN262162 ODI262162:ODJ262162 ONE262162:ONF262162 OXA262162:OXB262162 PGW262162:PGX262162 PQS262162:PQT262162 QAO262162:QAP262162 QKK262162:QKL262162 QUG262162:QUH262162 REC262162:RED262162 RNY262162:RNZ262162 RXU262162:RXV262162 SHQ262162:SHR262162 SRM262162:SRN262162 TBI262162:TBJ262162 TLE262162:TLF262162 TVA262162:TVB262162 UEW262162:UEX262162 UOS262162:UOT262162 UYO262162:UYP262162 VIK262162:VIL262162 VSG262162:VSH262162 WCC262162:WCD262162 WLY262162:WLZ262162 WVU262162:WVV262162 AA327698:AB327698 JI327698:JJ327698 TE327698:TF327698 ADA327698:ADB327698 AMW327698:AMX327698 AWS327698:AWT327698 BGO327698:BGP327698 BQK327698:BQL327698 CAG327698:CAH327698 CKC327698:CKD327698 CTY327698:CTZ327698 DDU327698:DDV327698 DNQ327698:DNR327698 DXM327698:DXN327698 EHI327698:EHJ327698 ERE327698:ERF327698 FBA327698:FBB327698 FKW327698:FKX327698 FUS327698:FUT327698 GEO327698:GEP327698 GOK327698:GOL327698 GYG327698:GYH327698 HIC327698:HID327698 HRY327698:HRZ327698 IBU327698:IBV327698 ILQ327698:ILR327698 IVM327698:IVN327698 JFI327698:JFJ327698 JPE327698:JPF327698 JZA327698:JZB327698 KIW327698:KIX327698 KSS327698:KST327698 LCO327698:LCP327698 LMK327698:LML327698 LWG327698:LWH327698 MGC327698:MGD327698 MPY327698:MPZ327698 MZU327698:MZV327698 NJQ327698:NJR327698 NTM327698:NTN327698 ODI327698:ODJ327698 ONE327698:ONF327698 OXA327698:OXB327698 PGW327698:PGX327698 PQS327698:PQT327698 QAO327698:QAP327698 QKK327698:QKL327698 QUG327698:QUH327698 REC327698:RED327698 RNY327698:RNZ327698 RXU327698:RXV327698 SHQ327698:SHR327698 SRM327698:SRN327698 TBI327698:TBJ327698 TLE327698:TLF327698 TVA327698:TVB327698 UEW327698:UEX327698 UOS327698:UOT327698 UYO327698:UYP327698 VIK327698:VIL327698 VSG327698:VSH327698 WCC327698:WCD327698 WLY327698:WLZ327698 WVU327698:WVV327698 AA393234:AB393234 JI393234:JJ393234 TE393234:TF393234 ADA393234:ADB393234 AMW393234:AMX393234 AWS393234:AWT393234 BGO393234:BGP393234 BQK393234:BQL393234 CAG393234:CAH393234 CKC393234:CKD393234 CTY393234:CTZ393234 DDU393234:DDV393234 DNQ393234:DNR393234 DXM393234:DXN393234 EHI393234:EHJ393234 ERE393234:ERF393234 FBA393234:FBB393234 FKW393234:FKX393234 FUS393234:FUT393234 GEO393234:GEP393234 GOK393234:GOL393234 GYG393234:GYH393234 HIC393234:HID393234 HRY393234:HRZ393234 IBU393234:IBV393234 ILQ393234:ILR393234 IVM393234:IVN393234 JFI393234:JFJ393234 JPE393234:JPF393234 JZA393234:JZB393234 KIW393234:KIX393234 KSS393234:KST393234 LCO393234:LCP393234 LMK393234:LML393234 LWG393234:LWH393234 MGC393234:MGD393234 MPY393234:MPZ393234 MZU393234:MZV393234 NJQ393234:NJR393234 NTM393234:NTN393234 ODI393234:ODJ393234 ONE393234:ONF393234 OXA393234:OXB393234 PGW393234:PGX393234 PQS393234:PQT393234 QAO393234:QAP393234 QKK393234:QKL393234 QUG393234:QUH393234 REC393234:RED393234 RNY393234:RNZ393234 RXU393234:RXV393234 SHQ393234:SHR393234 SRM393234:SRN393234 TBI393234:TBJ393234 TLE393234:TLF393234 TVA393234:TVB393234 UEW393234:UEX393234 UOS393234:UOT393234 UYO393234:UYP393234 VIK393234:VIL393234 VSG393234:VSH393234 WCC393234:WCD393234 WLY393234:WLZ393234 WVU393234:WVV393234 AA458770:AB458770 JI458770:JJ458770 TE458770:TF458770 ADA458770:ADB458770 AMW458770:AMX458770 AWS458770:AWT458770 BGO458770:BGP458770 BQK458770:BQL458770 CAG458770:CAH458770 CKC458770:CKD458770 CTY458770:CTZ458770 DDU458770:DDV458770 DNQ458770:DNR458770 DXM458770:DXN458770 EHI458770:EHJ458770 ERE458770:ERF458770 FBA458770:FBB458770 FKW458770:FKX458770 FUS458770:FUT458770 GEO458770:GEP458770 GOK458770:GOL458770 GYG458770:GYH458770 HIC458770:HID458770 HRY458770:HRZ458770 IBU458770:IBV458770 ILQ458770:ILR458770 IVM458770:IVN458770 JFI458770:JFJ458770 JPE458770:JPF458770 JZA458770:JZB458770 KIW458770:KIX458770 KSS458770:KST458770 LCO458770:LCP458770 LMK458770:LML458770 LWG458770:LWH458770 MGC458770:MGD458770 MPY458770:MPZ458770 MZU458770:MZV458770 NJQ458770:NJR458770 NTM458770:NTN458770 ODI458770:ODJ458770 ONE458770:ONF458770 OXA458770:OXB458770 PGW458770:PGX458770 PQS458770:PQT458770 QAO458770:QAP458770 QKK458770:QKL458770 QUG458770:QUH458770 REC458770:RED458770 RNY458770:RNZ458770 RXU458770:RXV458770 SHQ458770:SHR458770 SRM458770:SRN458770 TBI458770:TBJ458770 TLE458770:TLF458770 TVA458770:TVB458770 UEW458770:UEX458770 UOS458770:UOT458770 UYO458770:UYP458770 VIK458770:VIL458770 VSG458770:VSH458770 WCC458770:WCD458770 WLY458770:WLZ458770 WVU458770:WVV458770 AA524306:AB524306 JI524306:JJ524306 TE524306:TF524306 ADA524306:ADB524306 AMW524306:AMX524306 AWS524306:AWT524306 BGO524306:BGP524306 BQK524306:BQL524306 CAG524306:CAH524306 CKC524306:CKD524306 CTY524306:CTZ524306 DDU524306:DDV524306 DNQ524306:DNR524306 DXM524306:DXN524306 EHI524306:EHJ524306 ERE524306:ERF524306 FBA524306:FBB524306 FKW524306:FKX524306 FUS524306:FUT524306 GEO524306:GEP524306 GOK524306:GOL524306 GYG524306:GYH524306 HIC524306:HID524306 HRY524306:HRZ524306 IBU524306:IBV524306 ILQ524306:ILR524306 IVM524306:IVN524306 JFI524306:JFJ524306 JPE524306:JPF524306 JZA524306:JZB524306 KIW524306:KIX524306 KSS524306:KST524306 LCO524306:LCP524306 LMK524306:LML524306 LWG524306:LWH524306 MGC524306:MGD524306 MPY524306:MPZ524306 MZU524306:MZV524306 NJQ524306:NJR524306 NTM524306:NTN524306 ODI524306:ODJ524306 ONE524306:ONF524306 OXA524306:OXB524306 PGW524306:PGX524306 PQS524306:PQT524306 QAO524306:QAP524306 QKK524306:QKL524306 QUG524306:QUH524306 REC524306:RED524306 RNY524306:RNZ524306 RXU524306:RXV524306 SHQ524306:SHR524306 SRM524306:SRN524306 TBI524306:TBJ524306 TLE524306:TLF524306 TVA524306:TVB524306 UEW524306:UEX524306 UOS524306:UOT524306 UYO524306:UYP524306 VIK524306:VIL524306 VSG524306:VSH524306 WCC524306:WCD524306 WLY524306:WLZ524306 WVU524306:WVV524306 AA589842:AB589842 JI589842:JJ589842 TE589842:TF589842 ADA589842:ADB589842 AMW589842:AMX589842 AWS589842:AWT589842 BGO589842:BGP589842 BQK589842:BQL589842 CAG589842:CAH589842 CKC589842:CKD589842 CTY589842:CTZ589842 DDU589842:DDV589842 DNQ589842:DNR589842 DXM589842:DXN589842 EHI589842:EHJ589842 ERE589842:ERF589842 FBA589842:FBB589842 FKW589842:FKX589842 FUS589842:FUT589842 GEO589842:GEP589842 GOK589842:GOL589842 GYG589842:GYH589842 HIC589842:HID589842 HRY589842:HRZ589842 IBU589842:IBV589842 ILQ589842:ILR589842 IVM589842:IVN589842 JFI589842:JFJ589842 JPE589842:JPF589842 JZA589842:JZB589842 KIW589842:KIX589842 KSS589842:KST589842 LCO589842:LCP589842 LMK589842:LML589842 LWG589842:LWH589842 MGC589842:MGD589842 MPY589842:MPZ589842 MZU589842:MZV589842 NJQ589842:NJR589842 NTM589842:NTN589842 ODI589842:ODJ589842 ONE589842:ONF589842 OXA589842:OXB589842 PGW589842:PGX589842 PQS589842:PQT589842 QAO589842:QAP589842 QKK589842:QKL589842 QUG589842:QUH589842 REC589842:RED589842 RNY589842:RNZ589842 RXU589842:RXV589842 SHQ589842:SHR589842 SRM589842:SRN589842 TBI589842:TBJ589842 TLE589842:TLF589842 TVA589842:TVB589842 UEW589842:UEX589842 UOS589842:UOT589842 UYO589842:UYP589842 VIK589842:VIL589842 VSG589842:VSH589842 WCC589842:WCD589842 WLY589842:WLZ589842 WVU589842:WVV589842 AA655378:AB655378 JI655378:JJ655378 TE655378:TF655378 ADA655378:ADB655378 AMW655378:AMX655378 AWS655378:AWT655378 BGO655378:BGP655378 BQK655378:BQL655378 CAG655378:CAH655378 CKC655378:CKD655378 CTY655378:CTZ655378 DDU655378:DDV655378 DNQ655378:DNR655378 DXM655378:DXN655378 EHI655378:EHJ655378 ERE655378:ERF655378 FBA655378:FBB655378 FKW655378:FKX655378 FUS655378:FUT655378 GEO655378:GEP655378 GOK655378:GOL655378 GYG655378:GYH655378 HIC655378:HID655378 HRY655378:HRZ655378 IBU655378:IBV655378 ILQ655378:ILR655378 IVM655378:IVN655378 JFI655378:JFJ655378 JPE655378:JPF655378 JZA655378:JZB655378 KIW655378:KIX655378 KSS655378:KST655378 LCO655378:LCP655378 LMK655378:LML655378 LWG655378:LWH655378 MGC655378:MGD655378 MPY655378:MPZ655378 MZU655378:MZV655378 NJQ655378:NJR655378 NTM655378:NTN655378 ODI655378:ODJ655378 ONE655378:ONF655378 OXA655378:OXB655378 PGW655378:PGX655378 PQS655378:PQT655378 QAO655378:QAP655378 QKK655378:QKL655378 QUG655378:QUH655378 REC655378:RED655378 RNY655378:RNZ655378 RXU655378:RXV655378 SHQ655378:SHR655378 SRM655378:SRN655378 TBI655378:TBJ655378 TLE655378:TLF655378 TVA655378:TVB655378 UEW655378:UEX655378 UOS655378:UOT655378 UYO655378:UYP655378 VIK655378:VIL655378 VSG655378:VSH655378 WCC655378:WCD655378 WLY655378:WLZ655378 WVU655378:WVV655378 AA720914:AB720914 JI720914:JJ720914 TE720914:TF720914 ADA720914:ADB720914 AMW720914:AMX720914 AWS720914:AWT720914 BGO720914:BGP720914 BQK720914:BQL720914 CAG720914:CAH720914 CKC720914:CKD720914 CTY720914:CTZ720914 DDU720914:DDV720914 DNQ720914:DNR720914 DXM720914:DXN720914 EHI720914:EHJ720914 ERE720914:ERF720914 FBA720914:FBB720914 FKW720914:FKX720914 FUS720914:FUT720914 GEO720914:GEP720914 GOK720914:GOL720914 GYG720914:GYH720914 HIC720914:HID720914 HRY720914:HRZ720914 IBU720914:IBV720914 ILQ720914:ILR720914 IVM720914:IVN720914 JFI720914:JFJ720914 JPE720914:JPF720914 JZA720914:JZB720914 KIW720914:KIX720914 KSS720914:KST720914 LCO720914:LCP720914 LMK720914:LML720914 LWG720914:LWH720914 MGC720914:MGD720914 MPY720914:MPZ720914 MZU720914:MZV720914 NJQ720914:NJR720914 NTM720914:NTN720914 ODI720914:ODJ720914 ONE720914:ONF720914 OXA720914:OXB720914 PGW720914:PGX720914 PQS720914:PQT720914 QAO720914:QAP720914 QKK720914:QKL720914 QUG720914:QUH720914 REC720914:RED720914 RNY720914:RNZ720914 RXU720914:RXV720914 SHQ720914:SHR720914 SRM720914:SRN720914 TBI720914:TBJ720914 TLE720914:TLF720914 TVA720914:TVB720914 UEW720914:UEX720914 UOS720914:UOT720914 UYO720914:UYP720914 VIK720914:VIL720914 VSG720914:VSH720914 WCC720914:WCD720914 WLY720914:WLZ720914 WVU720914:WVV720914 AA786450:AB786450 JI786450:JJ786450 TE786450:TF786450 ADA786450:ADB786450 AMW786450:AMX786450 AWS786450:AWT786450 BGO786450:BGP786450 BQK786450:BQL786450 CAG786450:CAH786450 CKC786450:CKD786450 CTY786450:CTZ786450 DDU786450:DDV786450 DNQ786450:DNR786450 DXM786450:DXN786450 EHI786450:EHJ786450 ERE786450:ERF786450 FBA786450:FBB786450 FKW786450:FKX786450 FUS786450:FUT786450 GEO786450:GEP786450 GOK786450:GOL786450 GYG786450:GYH786450 HIC786450:HID786450 HRY786450:HRZ786450 IBU786450:IBV786450 ILQ786450:ILR786450 IVM786450:IVN786450 JFI786450:JFJ786450 JPE786450:JPF786450 JZA786450:JZB786450 KIW786450:KIX786450 KSS786450:KST786450 LCO786450:LCP786450 LMK786450:LML786450 LWG786450:LWH786450 MGC786450:MGD786450 MPY786450:MPZ786450 MZU786450:MZV786450 NJQ786450:NJR786450 NTM786450:NTN786450 ODI786450:ODJ786450 ONE786450:ONF786450 OXA786450:OXB786450 PGW786450:PGX786450 PQS786450:PQT786450 QAO786450:QAP786450 QKK786450:QKL786450 QUG786450:QUH786450 REC786450:RED786450 RNY786450:RNZ786450 RXU786450:RXV786450 SHQ786450:SHR786450 SRM786450:SRN786450 TBI786450:TBJ786450 TLE786450:TLF786450 TVA786450:TVB786450 UEW786450:UEX786450 UOS786450:UOT786450 UYO786450:UYP786450 VIK786450:VIL786450 VSG786450:VSH786450 WCC786450:WCD786450 WLY786450:WLZ786450 WVU786450:WVV786450 AA851986:AB851986 JI851986:JJ851986 TE851986:TF851986 ADA851986:ADB851986 AMW851986:AMX851986 AWS851986:AWT851986 BGO851986:BGP851986 BQK851986:BQL851986 CAG851986:CAH851986 CKC851986:CKD851986 CTY851986:CTZ851986 DDU851986:DDV851986 DNQ851986:DNR851986 DXM851986:DXN851986 EHI851986:EHJ851986 ERE851986:ERF851986 FBA851986:FBB851986 FKW851986:FKX851986 FUS851986:FUT851986 GEO851986:GEP851986 GOK851986:GOL851986 GYG851986:GYH851986 HIC851986:HID851986 HRY851986:HRZ851986 IBU851986:IBV851986 ILQ851986:ILR851986 IVM851986:IVN851986 JFI851986:JFJ851986 JPE851986:JPF851986 JZA851986:JZB851986 KIW851986:KIX851986 KSS851986:KST851986 LCO851986:LCP851986 LMK851986:LML851986 LWG851986:LWH851986 MGC851986:MGD851986 MPY851986:MPZ851986 MZU851986:MZV851986 NJQ851986:NJR851986 NTM851986:NTN851986 ODI851986:ODJ851986 ONE851986:ONF851986 OXA851986:OXB851986 PGW851986:PGX851986 PQS851986:PQT851986 QAO851986:QAP851986 QKK851986:QKL851986 QUG851986:QUH851986 REC851986:RED851986 RNY851986:RNZ851986 RXU851986:RXV851986 SHQ851986:SHR851986 SRM851986:SRN851986 TBI851986:TBJ851986 TLE851986:TLF851986 TVA851986:TVB851986 UEW851986:UEX851986 UOS851986:UOT851986 UYO851986:UYP851986 VIK851986:VIL851986 VSG851986:VSH851986 WCC851986:WCD851986 WLY851986:WLZ851986 WVU851986:WVV851986 AA917522:AB917522 JI917522:JJ917522 TE917522:TF917522 ADA917522:ADB917522 AMW917522:AMX917522 AWS917522:AWT917522 BGO917522:BGP917522 BQK917522:BQL917522 CAG917522:CAH917522 CKC917522:CKD917522 CTY917522:CTZ917522 DDU917522:DDV917522 DNQ917522:DNR917522 DXM917522:DXN917522 EHI917522:EHJ917522 ERE917522:ERF917522 FBA917522:FBB917522 FKW917522:FKX917522 FUS917522:FUT917522 GEO917522:GEP917522 GOK917522:GOL917522 GYG917522:GYH917522 HIC917522:HID917522 HRY917522:HRZ917522 IBU917522:IBV917522 ILQ917522:ILR917522 IVM917522:IVN917522 JFI917522:JFJ917522 JPE917522:JPF917522 JZA917522:JZB917522 KIW917522:KIX917522 KSS917522:KST917522 LCO917522:LCP917522 LMK917522:LML917522 LWG917522:LWH917522 MGC917522:MGD917522 MPY917522:MPZ917522 MZU917522:MZV917522 NJQ917522:NJR917522 NTM917522:NTN917522 ODI917522:ODJ917522 ONE917522:ONF917522 OXA917522:OXB917522 PGW917522:PGX917522 PQS917522:PQT917522 QAO917522:QAP917522 QKK917522:QKL917522 QUG917522:QUH917522 REC917522:RED917522 RNY917522:RNZ917522 RXU917522:RXV917522 SHQ917522:SHR917522 SRM917522:SRN917522 TBI917522:TBJ917522 TLE917522:TLF917522 TVA917522:TVB917522 UEW917522:UEX917522 UOS917522:UOT917522 UYO917522:UYP917522 VIK917522:VIL917522 VSG917522:VSH917522 WCC917522:WCD917522 WLY917522:WLZ917522 WVU917522:WVV917522 AA983058:AB983058 JI983058:JJ983058 TE983058:TF983058 ADA983058:ADB983058 AMW983058:AMX983058 AWS983058:AWT983058 BGO983058:BGP983058 BQK983058:BQL983058 CAG983058:CAH983058 CKC983058:CKD983058 CTY983058:CTZ983058 DDU983058:DDV983058 DNQ983058:DNR983058 DXM983058:DXN983058 EHI983058:EHJ983058 ERE983058:ERF983058 FBA983058:FBB983058 FKW983058:FKX983058 FUS983058:FUT983058 GEO983058:GEP983058 GOK983058:GOL983058 GYG983058:GYH983058 HIC983058:HID983058 HRY983058:HRZ983058 IBU983058:IBV983058 ILQ983058:ILR983058 IVM983058:IVN983058 JFI983058:JFJ983058 JPE983058:JPF983058 JZA983058:JZB983058 KIW983058:KIX983058 KSS983058:KST983058 LCO983058:LCP983058 LMK983058:LML983058 LWG983058:LWH983058 MGC983058:MGD983058 MPY983058:MPZ983058 MZU983058:MZV983058 NJQ983058:NJR983058 NTM983058:NTN983058 ODI983058:ODJ983058 ONE983058:ONF983058 OXA983058:OXB983058 PGW983058:PGX983058 PQS983058:PQT983058 QAO983058:QAP983058 QKK983058:QKL983058 QUG983058:QUH983058 REC983058:RED983058 RNY983058:RNZ983058 RXU983058:RXV983058 SHQ983058:SHR983058 SRM983058:SRN983058 TBI983058:TBJ983058 TLE983058:TLF983058 TVA983058:TVB983058 UEW983058:UEX983058 UOS983058:UOT983058 UYO983058:UYP983058 VIK983058:VIL983058 VSG983058:VSH983058 WCC983058:WCD983058 WLY983058:WLZ983058 WVU983058:WVV983058 UOR983080 JH31:JI31 TD31:TE31 ACZ31:ADA31 AMV31:AMW31 AWR31:AWS31 BGN31:BGO31 BQJ31:BQK31 CAF31:CAG31 CKB31:CKC31 CTX31:CTY31 DDT31:DDU31 DNP31:DNQ31 DXL31:DXM31 EHH31:EHI31 ERD31:ERE31 FAZ31:FBA31 FKV31:FKW31 FUR31:FUS31 GEN31:GEO31 GOJ31:GOK31 GYF31:GYG31 HIB31:HIC31 HRX31:HRY31 IBT31:IBU31 ILP31:ILQ31 IVL31:IVM31 JFH31:JFI31 JPD31:JPE31 JYZ31:JZA31 KIV31:KIW31 KSR31:KSS31 LCN31:LCO31 LMJ31:LMK31 LWF31:LWG31 MGB31:MGC31 MPX31:MPY31 MZT31:MZU31 NJP31:NJQ31 NTL31:NTM31 ODH31:ODI31 OND31:ONE31 OWZ31:OXA31 PGV31:PGW31 PQR31:PQS31 QAN31:QAO31 QKJ31:QKK31 QUF31:QUG31 REB31:REC31 RNX31:RNY31 RXT31:RXU31 SHP31:SHQ31 SRL31:SRM31 TBH31:TBI31 TLD31:TLE31 TUZ31:TVA31 UEV31:UEW31 UOR31:UOS31 UYN31:UYO31 VIJ31:VIK31 VSF31:VSG31 WCB31:WCC31 WLX31:WLY31 WVT31:WVU31 Z65567:AA65567 JH65567:JI65567 TD65567:TE65567 ACZ65567:ADA65567 AMV65567:AMW65567 AWR65567:AWS65567 BGN65567:BGO65567 BQJ65567:BQK65567 CAF65567:CAG65567 CKB65567:CKC65567 CTX65567:CTY65567 DDT65567:DDU65567 DNP65567:DNQ65567 DXL65567:DXM65567 EHH65567:EHI65567 ERD65567:ERE65567 FAZ65567:FBA65567 FKV65567:FKW65567 FUR65567:FUS65567 GEN65567:GEO65567 GOJ65567:GOK65567 GYF65567:GYG65567 HIB65567:HIC65567 HRX65567:HRY65567 IBT65567:IBU65567 ILP65567:ILQ65567 IVL65567:IVM65567 JFH65567:JFI65567 JPD65567:JPE65567 JYZ65567:JZA65567 KIV65567:KIW65567 KSR65567:KSS65567 LCN65567:LCO65567 LMJ65567:LMK65567 LWF65567:LWG65567 MGB65567:MGC65567 MPX65567:MPY65567 MZT65567:MZU65567 NJP65567:NJQ65567 NTL65567:NTM65567 ODH65567:ODI65567 OND65567:ONE65567 OWZ65567:OXA65567 PGV65567:PGW65567 PQR65567:PQS65567 QAN65567:QAO65567 QKJ65567:QKK65567 QUF65567:QUG65567 REB65567:REC65567 RNX65567:RNY65567 RXT65567:RXU65567 SHP65567:SHQ65567 SRL65567:SRM65567 TBH65567:TBI65567 TLD65567:TLE65567 TUZ65567:TVA65567 UEV65567:UEW65567 UOR65567:UOS65567 UYN65567:UYO65567 VIJ65567:VIK65567 VSF65567:VSG65567 WCB65567:WCC65567 WLX65567:WLY65567 WVT65567:WVU65567 Z131103:AA131103 JH131103:JI131103 TD131103:TE131103 ACZ131103:ADA131103 AMV131103:AMW131103 AWR131103:AWS131103 BGN131103:BGO131103 BQJ131103:BQK131103 CAF131103:CAG131103 CKB131103:CKC131103 CTX131103:CTY131103 DDT131103:DDU131103 DNP131103:DNQ131103 DXL131103:DXM131103 EHH131103:EHI131103 ERD131103:ERE131103 FAZ131103:FBA131103 FKV131103:FKW131103 FUR131103:FUS131103 GEN131103:GEO131103 GOJ131103:GOK131103 GYF131103:GYG131103 HIB131103:HIC131103 HRX131103:HRY131103 IBT131103:IBU131103 ILP131103:ILQ131103 IVL131103:IVM131103 JFH131103:JFI131103 JPD131103:JPE131103 JYZ131103:JZA131103 KIV131103:KIW131103 KSR131103:KSS131103 LCN131103:LCO131103 LMJ131103:LMK131103 LWF131103:LWG131103 MGB131103:MGC131103 MPX131103:MPY131103 MZT131103:MZU131103 NJP131103:NJQ131103 NTL131103:NTM131103 ODH131103:ODI131103 OND131103:ONE131103 OWZ131103:OXA131103 PGV131103:PGW131103 PQR131103:PQS131103 QAN131103:QAO131103 QKJ131103:QKK131103 QUF131103:QUG131103 REB131103:REC131103 RNX131103:RNY131103 RXT131103:RXU131103 SHP131103:SHQ131103 SRL131103:SRM131103 TBH131103:TBI131103 TLD131103:TLE131103 TUZ131103:TVA131103 UEV131103:UEW131103 UOR131103:UOS131103 UYN131103:UYO131103 VIJ131103:VIK131103 VSF131103:VSG131103 WCB131103:WCC131103 WLX131103:WLY131103 WVT131103:WVU131103 Z196639:AA196639 JH196639:JI196639 TD196639:TE196639 ACZ196639:ADA196639 AMV196639:AMW196639 AWR196639:AWS196639 BGN196639:BGO196639 BQJ196639:BQK196639 CAF196639:CAG196639 CKB196639:CKC196639 CTX196639:CTY196639 DDT196639:DDU196639 DNP196639:DNQ196639 DXL196639:DXM196639 EHH196639:EHI196639 ERD196639:ERE196639 FAZ196639:FBA196639 FKV196639:FKW196639 FUR196639:FUS196639 GEN196639:GEO196639 GOJ196639:GOK196639 GYF196639:GYG196639 HIB196639:HIC196639 HRX196639:HRY196639 IBT196639:IBU196639 ILP196639:ILQ196639 IVL196639:IVM196639 JFH196639:JFI196639 JPD196639:JPE196639 JYZ196639:JZA196639 KIV196639:KIW196639 KSR196639:KSS196639 LCN196639:LCO196639 LMJ196639:LMK196639 LWF196639:LWG196639 MGB196639:MGC196639 MPX196639:MPY196639 MZT196639:MZU196639 NJP196639:NJQ196639 NTL196639:NTM196639 ODH196639:ODI196639 OND196639:ONE196639 OWZ196639:OXA196639 PGV196639:PGW196639 PQR196639:PQS196639 QAN196639:QAO196639 QKJ196639:QKK196639 QUF196639:QUG196639 REB196639:REC196639 RNX196639:RNY196639 RXT196639:RXU196639 SHP196639:SHQ196639 SRL196639:SRM196639 TBH196639:TBI196639 TLD196639:TLE196639 TUZ196639:TVA196639 UEV196639:UEW196639 UOR196639:UOS196639 UYN196639:UYO196639 VIJ196639:VIK196639 VSF196639:VSG196639 WCB196639:WCC196639 WLX196639:WLY196639 WVT196639:WVU196639 Z262175:AA262175 JH262175:JI262175 TD262175:TE262175 ACZ262175:ADA262175 AMV262175:AMW262175 AWR262175:AWS262175 BGN262175:BGO262175 BQJ262175:BQK262175 CAF262175:CAG262175 CKB262175:CKC262175 CTX262175:CTY262175 DDT262175:DDU262175 DNP262175:DNQ262175 DXL262175:DXM262175 EHH262175:EHI262175 ERD262175:ERE262175 FAZ262175:FBA262175 FKV262175:FKW262175 FUR262175:FUS262175 GEN262175:GEO262175 GOJ262175:GOK262175 GYF262175:GYG262175 HIB262175:HIC262175 HRX262175:HRY262175 IBT262175:IBU262175 ILP262175:ILQ262175 IVL262175:IVM262175 JFH262175:JFI262175 JPD262175:JPE262175 JYZ262175:JZA262175 KIV262175:KIW262175 KSR262175:KSS262175 LCN262175:LCO262175 LMJ262175:LMK262175 LWF262175:LWG262175 MGB262175:MGC262175 MPX262175:MPY262175 MZT262175:MZU262175 NJP262175:NJQ262175 NTL262175:NTM262175 ODH262175:ODI262175 OND262175:ONE262175 OWZ262175:OXA262175 PGV262175:PGW262175 PQR262175:PQS262175 QAN262175:QAO262175 QKJ262175:QKK262175 QUF262175:QUG262175 REB262175:REC262175 RNX262175:RNY262175 RXT262175:RXU262175 SHP262175:SHQ262175 SRL262175:SRM262175 TBH262175:TBI262175 TLD262175:TLE262175 TUZ262175:TVA262175 UEV262175:UEW262175 UOR262175:UOS262175 UYN262175:UYO262175 VIJ262175:VIK262175 VSF262175:VSG262175 WCB262175:WCC262175 WLX262175:WLY262175 WVT262175:WVU262175 Z327711:AA327711 JH327711:JI327711 TD327711:TE327711 ACZ327711:ADA327711 AMV327711:AMW327711 AWR327711:AWS327711 BGN327711:BGO327711 BQJ327711:BQK327711 CAF327711:CAG327711 CKB327711:CKC327711 CTX327711:CTY327711 DDT327711:DDU327711 DNP327711:DNQ327711 DXL327711:DXM327711 EHH327711:EHI327711 ERD327711:ERE327711 FAZ327711:FBA327711 FKV327711:FKW327711 FUR327711:FUS327711 GEN327711:GEO327711 GOJ327711:GOK327711 GYF327711:GYG327711 HIB327711:HIC327711 HRX327711:HRY327711 IBT327711:IBU327711 ILP327711:ILQ327711 IVL327711:IVM327711 JFH327711:JFI327711 JPD327711:JPE327711 JYZ327711:JZA327711 KIV327711:KIW327711 KSR327711:KSS327711 LCN327711:LCO327711 LMJ327711:LMK327711 LWF327711:LWG327711 MGB327711:MGC327711 MPX327711:MPY327711 MZT327711:MZU327711 NJP327711:NJQ327711 NTL327711:NTM327711 ODH327711:ODI327711 OND327711:ONE327711 OWZ327711:OXA327711 PGV327711:PGW327711 PQR327711:PQS327711 QAN327711:QAO327711 QKJ327711:QKK327711 QUF327711:QUG327711 REB327711:REC327711 RNX327711:RNY327711 RXT327711:RXU327711 SHP327711:SHQ327711 SRL327711:SRM327711 TBH327711:TBI327711 TLD327711:TLE327711 TUZ327711:TVA327711 UEV327711:UEW327711 UOR327711:UOS327711 UYN327711:UYO327711 VIJ327711:VIK327711 VSF327711:VSG327711 WCB327711:WCC327711 WLX327711:WLY327711 WVT327711:WVU327711 Z393247:AA393247 JH393247:JI393247 TD393247:TE393247 ACZ393247:ADA393247 AMV393247:AMW393247 AWR393247:AWS393247 BGN393247:BGO393247 BQJ393247:BQK393247 CAF393247:CAG393247 CKB393247:CKC393247 CTX393247:CTY393247 DDT393247:DDU393247 DNP393247:DNQ393247 DXL393247:DXM393247 EHH393247:EHI393247 ERD393247:ERE393247 FAZ393247:FBA393247 FKV393247:FKW393247 FUR393247:FUS393247 GEN393247:GEO393247 GOJ393247:GOK393247 GYF393247:GYG393247 HIB393247:HIC393247 HRX393247:HRY393247 IBT393247:IBU393247 ILP393247:ILQ393247 IVL393247:IVM393247 JFH393247:JFI393247 JPD393247:JPE393247 JYZ393247:JZA393247 KIV393247:KIW393247 KSR393247:KSS393247 LCN393247:LCO393247 LMJ393247:LMK393247 LWF393247:LWG393247 MGB393247:MGC393247 MPX393247:MPY393247 MZT393247:MZU393247 NJP393247:NJQ393247 NTL393247:NTM393247 ODH393247:ODI393247 OND393247:ONE393247 OWZ393247:OXA393247 PGV393247:PGW393247 PQR393247:PQS393247 QAN393247:QAO393247 QKJ393247:QKK393247 QUF393247:QUG393247 REB393247:REC393247 RNX393247:RNY393247 RXT393247:RXU393247 SHP393247:SHQ393247 SRL393247:SRM393247 TBH393247:TBI393247 TLD393247:TLE393247 TUZ393247:TVA393247 UEV393247:UEW393247 UOR393247:UOS393247 UYN393247:UYO393247 VIJ393247:VIK393247 VSF393247:VSG393247 WCB393247:WCC393247 WLX393247:WLY393247 WVT393247:WVU393247 Z458783:AA458783 JH458783:JI458783 TD458783:TE458783 ACZ458783:ADA458783 AMV458783:AMW458783 AWR458783:AWS458783 BGN458783:BGO458783 BQJ458783:BQK458783 CAF458783:CAG458783 CKB458783:CKC458783 CTX458783:CTY458783 DDT458783:DDU458783 DNP458783:DNQ458783 DXL458783:DXM458783 EHH458783:EHI458783 ERD458783:ERE458783 FAZ458783:FBA458783 FKV458783:FKW458783 FUR458783:FUS458783 GEN458783:GEO458783 GOJ458783:GOK458783 GYF458783:GYG458783 HIB458783:HIC458783 HRX458783:HRY458783 IBT458783:IBU458783 ILP458783:ILQ458783 IVL458783:IVM458783 JFH458783:JFI458783 JPD458783:JPE458783 JYZ458783:JZA458783 KIV458783:KIW458783 KSR458783:KSS458783 LCN458783:LCO458783 LMJ458783:LMK458783 LWF458783:LWG458783 MGB458783:MGC458783 MPX458783:MPY458783 MZT458783:MZU458783 NJP458783:NJQ458783 NTL458783:NTM458783 ODH458783:ODI458783 OND458783:ONE458783 OWZ458783:OXA458783 PGV458783:PGW458783 PQR458783:PQS458783 QAN458783:QAO458783 QKJ458783:QKK458783 QUF458783:QUG458783 REB458783:REC458783 RNX458783:RNY458783 RXT458783:RXU458783 SHP458783:SHQ458783 SRL458783:SRM458783 TBH458783:TBI458783 TLD458783:TLE458783 TUZ458783:TVA458783 UEV458783:UEW458783 UOR458783:UOS458783 UYN458783:UYO458783 VIJ458783:VIK458783 VSF458783:VSG458783 WCB458783:WCC458783 WLX458783:WLY458783 WVT458783:WVU458783 Z524319:AA524319 JH524319:JI524319 TD524319:TE524319 ACZ524319:ADA524319 AMV524319:AMW524319 AWR524319:AWS524319 BGN524319:BGO524319 BQJ524319:BQK524319 CAF524319:CAG524319 CKB524319:CKC524319 CTX524319:CTY524319 DDT524319:DDU524319 DNP524319:DNQ524319 DXL524319:DXM524319 EHH524319:EHI524319 ERD524319:ERE524319 FAZ524319:FBA524319 FKV524319:FKW524319 FUR524319:FUS524319 GEN524319:GEO524319 GOJ524319:GOK524319 GYF524319:GYG524319 HIB524319:HIC524319 HRX524319:HRY524319 IBT524319:IBU524319 ILP524319:ILQ524319 IVL524319:IVM524319 JFH524319:JFI524319 JPD524319:JPE524319 JYZ524319:JZA524319 KIV524319:KIW524319 KSR524319:KSS524319 LCN524319:LCO524319 LMJ524319:LMK524319 LWF524319:LWG524319 MGB524319:MGC524319 MPX524319:MPY524319 MZT524319:MZU524319 NJP524319:NJQ524319 NTL524319:NTM524319 ODH524319:ODI524319 OND524319:ONE524319 OWZ524319:OXA524319 PGV524319:PGW524319 PQR524319:PQS524319 QAN524319:QAO524319 QKJ524319:QKK524319 QUF524319:QUG524319 REB524319:REC524319 RNX524319:RNY524319 RXT524319:RXU524319 SHP524319:SHQ524319 SRL524319:SRM524319 TBH524319:TBI524319 TLD524319:TLE524319 TUZ524319:TVA524319 UEV524319:UEW524319 UOR524319:UOS524319 UYN524319:UYO524319 VIJ524319:VIK524319 VSF524319:VSG524319 WCB524319:WCC524319 WLX524319:WLY524319 WVT524319:WVU524319 Z589855:AA589855 JH589855:JI589855 TD589855:TE589855 ACZ589855:ADA589855 AMV589855:AMW589855 AWR589855:AWS589855 BGN589855:BGO589855 BQJ589855:BQK589855 CAF589855:CAG589855 CKB589855:CKC589855 CTX589855:CTY589855 DDT589855:DDU589855 DNP589855:DNQ589855 DXL589855:DXM589855 EHH589855:EHI589855 ERD589855:ERE589855 FAZ589855:FBA589855 FKV589855:FKW589855 FUR589855:FUS589855 GEN589855:GEO589855 GOJ589855:GOK589855 GYF589855:GYG589855 HIB589855:HIC589855 HRX589855:HRY589855 IBT589855:IBU589855 ILP589855:ILQ589855 IVL589855:IVM589855 JFH589855:JFI589855 JPD589855:JPE589855 JYZ589855:JZA589855 KIV589855:KIW589855 KSR589855:KSS589855 LCN589855:LCO589855 LMJ589855:LMK589855 LWF589855:LWG589855 MGB589855:MGC589855 MPX589855:MPY589855 MZT589855:MZU589855 NJP589855:NJQ589855 NTL589855:NTM589855 ODH589855:ODI589855 OND589855:ONE589855 OWZ589855:OXA589855 PGV589855:PGW589855 PQR589855:PQS589855 QAN589855:QAO589855 QKJ589855:QKK589855 QUF589855:QUG589855 REB589855:REC589855 RNX589855:RNY589855 RXT589855:RXU589855 SHP589855:SHQ589855 SRL589855:SRM589855 TBH589855:TBI589855 TLD589855:TLE589855 TUZ589855:TVA589855 UEV589855:UEW589855 UOR589855:UOS589855 UYN589855:UYO589855 VIJ589855:VIK589855 VSF589855:VSG589855 WCB589855:WCC589855 WLX589855:WLY589855 WVT589855:WVU589855 Z655391:AA655391 JH655391:JI655391 TD655391:TE655391 ACZ655391:ADA655391 AMV655391:AMW655391 AWR655391:AWS655391 BGN655391:BGO655391 BQJ655391:BQK655391 CAF655391:CAG655391 CKB655391:CKC655391 CTX655391:CTY655391 DDT655391:DDU655391 DNP655391:DNQ655391 DXL655391:DXM655391 EHH655391:EHI655391 ERD655391:ERE655391 FAZ655391:FBA655391 FKV655391:FKW655391 FUR655391:FUS655391 GEN655391:GEO655391 GOJ655391:GOK655391 GYF655391:GYG655391 HIB655391:HIC655391 HRX655391:HRY655391 IBT655391:IBU655391 ILP655391:ILQ655391 IVL655391:IVM655391 JFH655391:JFI655391 JPD655391:JPE655391 JYZ655391:JZA655391 KIV655391:KIW655391 KSR655391:KSS655391 LCN655391:LCO655391 LMJ655391:LMK655391 LWF655391:LWG655391 MGB655391:MGC655391 MPX655391:MPY655391 MZT655391:MZU655391 NJP655391:NJQ655391 NTL655391:NTM655391 ODH655391:ODI655391 OND655391:ONE655391 OWZ655391:OXA655391 PGV655391:PGW655391 PQR655391:PQS655391 QAN655391:QAO655391 QKJ655391:QKK655391 QUF655391:QUG655391 REB655391:REC655391 RNX655391:RNY655391 RXT655391:RXU655391 SHP655391:SHQ655391 SRL655391:SRM655391 TBH655391:TBI655391 TLD655391:TLE655391 TUZ655391:TVA655391 UEV655391:UEW655391 UOR655391:UOS655391 UYN655391:UYO655391 VIJ655391:VIK655391 VSF655391:VSG655391 WCB655391:WCC655391 WLX655391:WLY655391 WVT655391:WVU655391 Z720927:AA720927 JH720927:JI720927 TD720927:TE720927 ACZ720927:ADA720927 AMV720927:AMW720927 AWR720927:AWS720927 BGN720927:BGO720927 BQJ720927:BQK720927 CAF720927:CAG720927 CKB720927:CKC720927 CTX720927:CTY720927 DDT720927:DDU720927 DNP720927:DNQ720927 DXL720927:DXM720927 EHH720927:EHI720927 ERD720927:ERE720927 FAZ720927:FBA720927 FKV720927:FKW720927 FUR720927:FUS720927 GEN720927:GEO720927 GOJ720927:GOK720927 GYF720927:GYG720927 HIB720927:HIC720927 HRX720927:HRY720927 IBT720927:IBU720927 ILP720927:ILQ720927 IVL720927:IVM720927 JFH720927:JFI720927 JPD720927:JPE720927 JYZ720927:JZA720927 KIV720927:KIW720927 KSR720927:KSS720927 LCN720927:LCO720927 LMJ720927:LMK720927 LWF720927:LWG720927 MGB720927:MGC720927 MPX720927:MPY720927 MZT720927:MZU720927 NJP720927:NJQ720927 NTL720927:NTM720927 ODH720927:ODI720927 OND720927:ONE720927 OWZ720927:OXA720927 PGV720927:PGW720927 PQR720927:PQS720927 QAN720927:QAO720927 QKJ720927:QKK720927 QUF720927:QUG720927 REB720927:REC720927 RNX720927:RNY720927 RXT720927:RXU720927 SHP720927:SHQ720927 SRL720927:SRM720927 TBH720927:TBI720927 TLD720927:TLE720927 TUZ720927:TVA720927 UEV720927:UEW720927 UOR720927:UOS720927 UYN720927:UYO720927 VIJ720927:VIK720927 VSF720927:VSG720927 WCB720927:WCC720927 WLX720927:WLY720927 WVT720927:WVU720927 Z786463:AA786463 JH786463:JI786463 TD786463:TE786463 ACZ786463:ADA786463 AMV786463:AMW786463 AWR786463:AWS786463 BGN786463:BGO786463 BQJ786463:BQK786463 CAF786463:CAG786463 CKB786463:CKC786463 CTX786463:CTY786463 DDT786463:DDU786463 DNP786463:DNQ786463 DXL786463:DXM786463 EHH786463:EHI786463 ERD786463:ERE786463 FAZ786463:FBA786463 FKV786463:FKW786463 FUR786463:FUS786463 GEN786463:GEO786463 GOJ786463:GOK786463 GYF786463:GYG786463 HIB786463:HIC786463 HRX786463:HRY786463 IBT786463:IBU786463 ILP786463:ILQ786463 IVL786463:IVM786463 JFH786463:JFI786463 JPD786463:JPE786463 JYZ786463:JZA786463 KIV786463:KIW786463 KSR786463:KSS786463 LCN786463:LCO786463 LMJ786463:LMK786463 LWF786463:LWG786463 MGB786463:MGC786463 MPX786463:MPY786463 MZT786463:MZU786463 NJP786463:NJQ786463 NTL786463:NTM786463 ODH786463:ODI786463 OND786463:ONE786463 OWZ786463:OXA786463 PGV786463:PGW786463 PQR786463:PQS786463 QAN786463:QAO786463 QKJ786463:QKK786463 QUF786463:QUG786463 REB786463:REC786463 RNX786463:RNY786463 RXT786463:RXU786463 SHP786463:SHQ786463 SRL786463:SRM786463 TBH786463:TBI786463 TLD786463:TLE786463 TUZ786463:TVA786463 UEV786463:UEW786463 UOR786463:UOS786463 UYN786463:UYO786463 VIJ786463:VIK786463 VSF786463:VSG786463 WCB786463:WCC786463 WLX786463:WLY786463 WVT786463:WVU786463 Z851999:AA851999 JH851999:JI851999 TD851999:TE851999 ACZ851999:ADA851999 AMV851999:AMW851999 AWR851999:AWS851999 BGN851999:BGO851999 BQJ851999:BQK851999 CAF851999:CAG851999 CKB851999:CKC851999 CTX851999:CTY851999 DDT851999:DDU851999 DNP851999:DNQ851999 DXL851999:DXM851999 EHH851999:EHI851999 ERD851999:ERE851999 FAZ851999:FBA851999 FKV851999:FKW851999 FUR851999:FUS851999 GEN851999:GEO851999 GOJ851999:GOK851999 GYF851999:GYG851999 HIB851999:HIC851999 HRX851999:HRY851999 IBT851999:IBU851999 ILP851999:ILQ851999 IVL851999:IVM851999 JFH851999:JFI851999 JPD851999:JPE851999 JYZ851999:JZA851999 KIV851999:KIW851999 KSR851999:KSS851999 LCN851999:LCO851999 LMJ851999:LMK851999 LWF851999:LWG851999 MGB851999:MGC851999 MPX851999:MPY851999 MZT851999:MZU851999 NJP851999:NJQ851999 NTL851999:NTM851999 ODH851999:ODI851999 OND851999:ONE851999 OWZ851999:OXA851999 PGV851999:PGW851999 PQR851999:PQS851999 QAN851999:QAO851999 QKJ851999:QKK851999 QUF851999:QUG851999 REB851999:REC851999 RNX851999:RNY851999 RXT851999:RXU851999 SHP851999:SHQ851999 SRL851999:SRM851999 TBH851999:TBI851999 TLD851999:TLE851999 TUZ851999:TVA851999 UEV851999:UEW851999 UOR851999:UOS851999 UYN851999:UYO851999 VIJ851999:VIK851999 VSF851999:VSG851999 WCB851999:WCC851999 WLX851999:WLY851999 WVT851999:WVU851999 Z917535:AA917535 JH917535:JI917535 TD917535:TE917535 ACZ917535:ADA917535 AMV917535:AMW917535 AWR917535:AWS917535 BGN917535:BGO917535 BQJ917535:BQK917535 CAF917535:CAG917535 CKB917535:CKC917535 CTX917535:CTY917535 DDT917535:DDU917535 DNP917535:DNQ917535 DXL917535:DXM917535 EHH917535:EHI917535 ERD917535:ERE917535 FAZ917535:FBA917535 FKV917535:FKW917535 FUR917535:FUS917535 GEN917535:GEO917535 GOJ917535:GOK917535 GYF917535:GYG917535 HIB917535:HIC917535 HRX917535:HRY917535 IBT917535:IBU917535 ILP917535:ILQ917535 IVL917535:IVM917535 JFH917535:JFI917535 JPD917535:JPE917535 JYZ917535:JZA917535 KIV917535:KIW917535 KSR917535:KSS917535 LCN917535:LCO917535 LMJ917535:LMK917535 LWF917535:LWG917535 MGB917535:MGC917535 MPX917535:MPY917535 MZT917535:MZU917535 NJP917535:NJQ917535 NTL917535:NTM917535 ODH917535:ODI917535 OND917535:ONE917535 OWZ917535:OXA917535 PGV917535:PGW917535 PQR917535:PQS917535 QAN917535:QAO917535 QKJ917535:QKK917535 QUF917535:QUG917535 REB917535:REC917535 RNX917535:RNY917535 RXT917535:RXU917535 SHP917535:SHQ917535 SRL917535:SRM917535 TBH917535:TBI917535 TLD917535:TLE917535 TUZ917535:TVA917535 UEV917535:UEW917535 UOR917535:UOS917535 UYN917535:UYO917535 VIJ917535:VIK917535 VSF917535:VSG917535 WCB917535:WCC917535 WLX917535:WLY917535 WVT917535:WVU917535 Z983071:AA983071 JH983071:JI983071 TD983071:TE983071 ACZ983071:ADA983071 AMV983071:AMW983071 AWR983071:AWS983071 BGN983071:BGO983071 BQJ983071:BQK983071 CAF983071:CAG983071 CKB983071:CKC983071 CTX983071:CTY983071 DDT983071:DDU983071 DNP983071:DNQ983071 DXL983071:DXM983071 EHH983071:EHI983071 ERD983071:ERE983071 FAZ983071:FBA983071 FKV983071:FKW983071 FUR983071:FUS983071 GEN983071:GEO983071 GOJ983071:GOK983071 GYF983071:GYG983071 HIB983071:HIC983071 HRX983071:HRY983071 IBT983071:IBU983071 ILP983071:ILQ983071 IVL983071:IVM983071 JFH983071:JFI983071 JPD983071:JPE983071 JYZ983071:JZA983071 KIV983071:KIW983071 KSR983071:KSS983071 LCN983071:LCO983071 LMJ983071:LMK983071 LWF983071:LWG983071 MGB983071:MGC983071 MPX983071:MPY983071 MZT983071:MZU983071 NJP983071:NJQ983071 NTL983071:NTM983071 ODH983071:ODI983071 OND983071:ONE983071 OWZ983071:OXA983071 PGV983071:PGW983071 PQR983071:PQS983071 QAN983071:QAO983071 QKJ983071:QKK983071 QUF983071:QUG983071 REB983071:REC983071 RNX983071:RNY983071 RXT983071:RXU983071 SHP983071:SHQ983071 SRL983071:SRM983071 TBH983071:TBI983071 TLD983071:TLE983071 TUZ983071:TVA983071 UEV983071:UEW983071 UOR983071:UOS983071 UYN983071:UYO983071 VIJ983071:VIK983071 VSF983071:VSG983071 WCB983071:WCC983071 WLX983071:WLY983071 WVT983071:WVU983071 UYN983080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Z65570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Z131106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Z196642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Z262178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Z327714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Z393250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Z458786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Z524322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Z589858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Z655394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Z720930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Z786466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Z852002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Z917538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Z983074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VIJ983080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Z65573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Z131109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Z196645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Z262181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Z327717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Z393253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Z458789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Z524325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Z589861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Z655397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Z720933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Z786469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Z852005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Z917541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Z983077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VSF983080 JH46:JJ46 TD46:TF46 ACZ46:ADB46 AMV46:AMX46 AWR46:AWT46 BGN46:BGP46 BQJ46:BQL46 CAF46:CAH46 CKB46:CKD46 CTX46:CTZ46 DDT46:DDV46 DNP46:DNR46 DXL46:DXN46 EHH46:EHJ46 ERD46:ERF46 FAZ46:FBB46 FKV46:FKX46 FUR46:FUT46 GEN46:GEP46 GOJ46:GOL46 GYF46:GYH46 HIB46:HID46 HRX46:HRZ46 IBT46:IBV46 ILP46:ILR46 IVL46:IVN46 JFH46:JFJ46 JPD46:JPF46 JYZ46:JZB46 KIV46:KIX46 KSR46:KST46 LCN46:LCP46 LMJ46:LML46 LWF46:LWH46 MGB46:MGD46 MPX46:MPZ46 MZT46:MZV46 NJP46:NJR46 NTL46:NTN46 ODH46:ODJ46 OND46:ONF46 OWZ46:OXB46 PGV46:PGX46 PQR46:PQT46 QAN46:QAP46 QKJ46:QKL46 QUF46:QUH46 REB46:RED46 RNX46:RNZ46 RXT46:RXV46 SHP46:SHR46 SRL46:SRN46 TBH46:TBJ46 TLD46:TLF46 TUZ46:TVB46 UEV46:UEX46 UOR46:UOT46 UYN46:UYP46 VIJ46:VIL46 VSF46:VSH46 WCB46:WCD46 WLX46:WLZ46 WVT46:WVV46 Z65582:AB65582 JH65582:JJ65582 TD65582:TF65582 ACZ65582:ADB65582 AMV65582:AMX65582 AWR65582:AWT65582 BGN65582:BGP65582 BQJ65582:BQL65582 CAF65582:CAH65582 CKB65582:CKD65582 CTX65582:CTZ65582 DDT65582:DDV65582 DNP65582:DNR65582 DXL65582:DXN65582 EHH65582:EHJ65582 ERD65582:ERF65582 FAZ65582:FBB65582 FKV65582:FKX65582 FUR65582:FUT65582 GEN65582:GEP65582 GOJ65582:GOL65582 GYF65582:GYH65582 HIB65582:HID65582 HRX65582:HRZ65582 IBT65582:IBV65582 ILP65582:ILR65582 IVL65582:IVN65582 JFH65582:JFJ65582 JPD65582:JPF65582 JYZ65582:JZB65582 KIV65582:KIX65582 KSR65582:KST65582 LCN65582:LCP65582 LMJ65582:LML65582 LWF65582:LWH65582 MGB65582:MGD65582 MPX65582:MPZ65582 MZT65582:MZV65582 NJP65582:NJR65582 NTL65582:NTN65582 ODH65582:ODJ65582 OND65582:ONF65582 OWZ65582:OXB65582 PGV65582:PGX65582 PQR65582:PQT65582 QAN65582:QAP65582 QKJ65582:QKL65582 QUF65582:QUH65582 REB65582:RED65582 RNX65582:RNZ65582 RXT65582:RXV65582 SHP65582:SHR65582 SRL65582:SRN65582 TBH65582:TBJ65582 TLD65582:TLF65582 TUZ65582:TVB65582 UEV65582:UEX65582 UOR65582:UOT65582 UYN65582:UYP65582 VIJ65582:VIL65582 VSF65582:VSH65582 WCB65582:WCD65582 WLX65582:WLZ65582 WVT65582:WVV65582 Z131118:AB131118 JH131118:JJ131118 TD131118:TF131118 ACZ131118:ADB131118 AMV131118:AMX131118 AWR131118:AWT131118 BGN131118:BGP131118 BQJ131118:BQL131118 CAF131118:CAH131118 CKB131118:CKD131118 CTX131118:CTZ131118 DDT131118:DDV131118 DNP131118:DNR131118 DXL131118:DXN131118 EHH131118:EHJ131118 ERD131118:ERF131118 FAZ131118:FBB131118 FKV131118:FKX131118 FUR131118:FUT131118 GEN131118:GEP131118 GOJ131118:GOL131118 GYF131118:GYH131118 HIB131118:HID131118 HRX131118:HRZ131118 IBT131118:IBV131118 ILP131118:ILR131118 IVL131118:IVN131118 JFH131118:JFJ131118 JPD131118:JPF131118 JYZ131118:JZB131118 KIV131118:KIX131118 KSR131118:KST131118 LCN131118:LCP131118 LMJ131118:LML131118 LWF131118:LWH131118 MGB131118:MGD131118 MPX131118:MPZ131118 MZT131118:MZV131118 NJP131118:NJR131118 NTL131118:NTN131118 ODH131118:ODJ131118 OND131118:ONF131118 OWZ131118:OXB131118 PGV131118:PGX131118 PQR131118:PQT131118 QAN131118:QAP131118 QKJ131118:QKL131118 QUF131118:QUH131118 REB131118:RED131118 RNX131118:RNZ131118 RXT131118:RXV131118 SHP131118:SHR131118 SRL131118:SRN131118 TBH131118:TBJ131118 TLD131118:TLF131118 TUZ131118:TVB131118 UEV131118:UEX131118 UOR131118:UOT131118 UYN131118:UYP131118 VIJ131118:VIL131118 VSF131118:VSH131118 WCB131118:WCD131118 WLX131118:WLZ131118 WVT131118:WVV131118 Z196654:AB196654 JH196654:JJ196654 TD196654:TF196654 ACZ196654:ADB196654 AMV196654:AMX196654 AWR196654:AWT196654 BGN196654:BGP196654 BQJ196654:BQL196654 CAF196654:CAH196654 CKB196654:CKD196654 CTX196654:CTZ196654 DDT196654:DDV196654 DNP196654:DNR196654 DXL196654:DXN196654 EHH196654:EHJ196654 ERD196654:ERF196654 FAZ196654:FBB196654 FKV196654:FKX196654 FUR196654:FUT196654 GEN196654:GEP196654 GOJ196654:GOL196654 GYF196654:GYH196654 HIB196654:HID196654 HRX196654:HRZ196654 IBT196654:IBV196654 ILP196654:ILR196654 IVL196654:IVN196654 JFH196654:JFJ196654 JPD196654:JPF196654 JYZ196654:JZB196654 KIV196654:KIX196654 KSR196654:KST196654 LCN196654:LCP196654 LMJ196654:LML196654 LWF196654:LWH196654 MGB196654:MGD196654 MPX196654:MPZ196654 MZT196654:MZV196654 NJP196654:NJR196654 NTL196654:NTN196654 ODH196654:ODJ196654 OND196654:ONF196654 OWZ196654:OXB196654 PGV196654:PGX196654 PQR196654:PQT196654 QAN196654:QAP196654 QKJ196654:QKL196654 QUF196654:QUH196654 REB196654:RED196654 RNX196654:RNZ196654 RXT196654:RXV196654 SHP196654:SHR196654 SRL196654:SRN196654 TBH196654:TBJ196654 TLD196654:TLF196654 TUZ196654:TVB196654 UEV196654:UEX196654 UOR196654:UOT196654 UYN196654:UYP196654 VIJ196654:VIL196654 VSF196654:VSH196654 WCB196654:WCD196654 WLX196654:WLZ196654 WVT196654:WVV196654 Z262190:AB262190 JH262190:JJ262190 TD262190:TF262190 ACZ262190:ADB262190 AMV262190:AMX262190 AWR262190:AWT262190 BGN262190:BGP262190 BQJ262190:BQL262190 CAF262190:CAH262190 CKB262190:CKD262190 CTX262190:CTZ262190 DDT262190:DDV262190 DNP262190:DNR262190 DXL262190:DXN262190 EHH262190:EHJ262190 ERD262190:ERF262190 FAZ262190:FBB262190 FKV262190:FKX262190 FUR262190:FUT262190 GEN262190:GEP262190 GOJ262190:GOL262190 GYF262190:GYH262190 HIB262190:HID262190 HRX262190:HRZ262190 IBT262190:IBV262190 ILP262190:ILR262190 IVL262190:IVN262190 JFH262190:JFJ262190 JPD262190:JPF262190 JYZ262190:JZB262190 KIV262190:KIX262190 KSR262190:KST262190 LCN262190:LCP262190 LMJ262190:LML262190 LWF262190:LWH262190 MGB262190:MGD262190 MPX262190:MPZ262190 MZT262190:MZV262190 NJP262190:NJR262190 NTL262190:NTN262190 ODH262190:ODJ262190 OND262190:ONF262190 OWZ262190:OXB262190 PGV262190:PGX262190 PQR262190:PQT262190 QAN262190:QAP262190 QKJ262190:QKL262190 QUF262190:QUH262190 REB262190:RED262190 RNX262190:RNZ262190 RXT262190:RXV262190 SHP262190:SHR262190 SRL262190:SRN262190 TBH262190:TBJ262190 TLD262190:TLF262190 TUZ262190:TVB262190 UEV262190:UEX262190 UOR262190:UOT262190 UYN262190:UYP262190 VIJ262190:VIL262190 VSF262190:VSH262190 WCB262190:WCD262190 WLX262190:WLZ262190 WVT262190:WVV262190 Z327726:AB327726 JH327726:JJ327726 TD327726:TF327726 ACZ327726:ADB327726 AMV327726:AMX327726 AWR327726:AWT327726 BGN327726:BGP327726 BQJ327726:BQL327726 CAF327726:CAH327726 CKB327726:CKD327726 CTX327726:CTZ327726 DDT327726:DDV327726 DNP327726:DNR327726 DXL327726:DXN327726 EHH327726:EHJ327726 ERD327726:ERF327726 FAZ327726:FBB327726 FKV327726:FKX327726 FUR327726:FUT327726 GEN327726:GEP327726 GOJ327726:GOL327726 GYF327726:GYH327726 HIB327726:HID327726 HRX327726:HRZ327726 IBT327726:IBV327726 ILP327726:ILR327726 IVL327726:IVN327726 JFH327726:JFJ327726 JPD327726:JPF327726 JYZ327726:JZB327726 KIV327726:KIX327726 KSR327726:KST327726 LCN327726:LCP327726 LMJ327726:LML327726 LWF327726:LWH327726 MGB327726:MGD327726 MPX327726:MPZ327726 MZT327726:MZV327726 NJP327726:NJR327726 NTL327726:NTN327726 ODH327726:ODJ327726 OND327726:ONF327726 OWZ327726:OXB327726 PGV327726:PGX327726 PQR327726:PQT327726 QAN327726:QAP327726 QKJ327726:QKL327726 QUF327726:QUH327726 REB327726:RED327726 RNX327726:RNZ327726 RXT327726:RXV327726 SHP327726:SHR327726 SRL327726:SRN327726 TBH327726:TBJ327726 TLD327726:TLF327726 TUZ327726:TVB327726 UEV327726:UEX327726 UOR327726:UOT327726 UYN327726:UYP327726 VIJ327726:VIL327726 VSF327726:VSH327726 WCB327726:WCD327726 WLX327726:WLZ327726 WVT327726:WVV327726 Z393262:AB393262 JH393262:JJ393262 TD393262:TF393262 ACZ393262:ADB393262 AMV393262:AMX393262 AWR393262:AWT393262 BGN393262:BGP393262 BQJ393262:BQL393262 CAF393262:CAH393262 CKB393262:CKD393262 CTX393262:CTZ393262 DDT393262:DDV393262 DNP393262:DNR393262 DXL393262:DXN393262 EHH393262:EHJ393262 ERD393262:ERF393262 FAZ393262:FBB393262 FKV393262:FKX393262 FUR393262:FUT393262 GEN393262:GEP393262 GOJ393262:GOL393262 GYF393262:GYH393262 HIB393262:HID393262 HRX393262:HRZ393262 IBT393262:IBV393262 ILP393262:ILR393262 IVL393262:IVN393262 JFH393262:JFJ393262 JPD393262:JPF393262 JYZ393262:JZB393262 KIV393262:KIX393262 KSR393262:KST393262 LCN393262:LCP393262 LMJ393262:LML393262 LWF393262:LWH393262 MGB393262:MGD393262 MPX393262:MPZ393262 MZT393262:MZV393262 NJP393262:NJR393262 NTL393262:NTN393262 ODH393262:ODJ393262 OND393262:ONF393262 OWZ393262:OXB393262 PGV393262:PGX393262 PQR393262:PQT393262 QAN393262:QAP393262 QKJ393262:QKL393262 QUF393262:QUH393262 REB393262:RED393262 RNX393262:RNZ393262 RXT393262:RXV393262 SHP393262:SHR393262 SRL393262:SRN393262 TBH393262:TBJ393262 TLD393262:TLF393262 TUZ393262:TVB393262 UEV393262:UEX393262 UOR393262:UOT393262 UYN393262:UYP393262 VIJ393262:VIL393262 VSF393262:VSH393262 WCB393262:WCD393262 WLX393262:WLZ393262 WVT393262:WVV393262 Z458798:AB458798 JH458798:JJ458798 TD458798:TF458798 ACZ458798:ADB458798 AMV458798:AMX458798 AWR458798:AWT458798 BGN458798:BGP458798 BQJ458798:BQL458798 CAF458798:CAH458798 CKB458798:CKD458798 CTX458798:CTZ458798 DDT458798:DDV458798 DNP458798:DNR458798 DXL458798:DXN458798 EHH458798:EHJ458798 ERD458798:ERF458798 FAZ458798:FBB458798 FKV458798:FKX458798 FUR458798:FUT458798 GEN458798:GEP458798 GOJ458798:GOL458798 GYF458798:GYH458798 HIB458798:HID458798 HRX458798:HRZ458798 IBT458798:IBV458798 ILP458798:ILR458798 IVL458798:IVN458798 JFH458798:JFJ458798 JPD458798:JPF458798 JYZ458798:JZB458798 KIV458798:KIX458798 KSR458798:KST458798 LCN458798:LCP458798 LMJ458798:LML458798 LWF458798:LWH458798 MGB458798:MGD458798 MPX458798:MPZ458798 MZT458798:MZV458798 NJP458798:NJR458798 NTL458798:NTN458798 ODH458798:ODJ458798 OND458798:ONF458798 OWZ458798:OXB458798 PGV458798:PGX458798 PQR458798:PQT458798 QAN458798:QAP458798 QKJ458798:QKL458798 QUF458798:QUH458798 REB458798:RED458798 RNX458798:RNZ458798 RXT458798:RXV458798 SHP458798:SHR458798 SRL458798:SRN458798 TBH458798:TBJ458798 TLD458798:TLF458798 TUZ458798:TVB458798 UEV458798:UEX458798 UOR458798:UOT458798 UYN458798:UYP458798 VIJ458798:VIL458798 VSF458798:VSH458798 WCB458798:WCD458798 WLX458798:WLZ458798 WVT458798:WVV458798 Z524334:AB524334 JH524334:JJ524334 TD524334:TF524334 ACZ524334:ADB524334 AMV524334:AMX524334 AWR524334:AWT524334 BGN524334:BGP524334 BQJ524334:BQL524334 CAF524334:CAH524334 CKB524334:CKD524334 CTX524334:CTZ524334 DDT524334:DDV524334 DNP524334:DNR524334 DXL524334:DXN524334 EHH524334:EHJ524334 ERD524334:ERF524334 FAZ524334:FBB524334 FKV524334:FKX524334 FUR524334:FUT524334 GEN524334:GEP524334 GOJ524334:GOL524334 GYF524334:GYH524334 HIB524334:HID524334 HRX524334:HRZ524334 IBT524334:IBV524334 ILP524334:ILR524334 IVL524334:IVN524334 JFH524334:JFJ524334 JPD524334:JPF524334 JYZ524334:JZB524334 KIV524334:KIX524334 KSR524334:KST524334 LCN524334:LCP524334 LMJ524334:LML524334 LWF524334:LWH524334 MGB524334:MGD524334 MPX524334:MPZ524334 MZT524334:MZV524334 NJP524334:NJR524334 NTL524334:NTN524334 ODH524334:ODJ524334 OND524334:ONF524334 OWZ524334:OXB524334 PGV524334:PGX524334 PQR524334:PQT524334 QAN524334:QAP524334 QKJ524334:QKL524334 QUF524334:QUH524334 REB524334:RED524334 RNX524334:RNZ524334 RXT524334:RXV524334 SHP524334:SHR524334 SRL524334:SRN524334 TBH524334:TBJ524334 TLD524334:TLF524334 TUZ524334:TVB524334 UEV524334:UEX524334 UOR524334:UOT524334 UYN524334:UYP524334 VIJ524334:VIL524334 VSF524334:VSH524334 WCB524334:WCD524334 WLX524334:WLZ524334 WVT524334:WVV524334 Z589870:AB589870 JH589870:JJ589870 TD589870:TF589870 ACZ589870:ADB589870 AMV589870:AMX589870 AWR589870:AWT589870 BGN589870:BGP589870 BQJ589870:BQL589870 CAF589870:CAH589870 CKB589870:CKD589870 CTX589870:CTZ589870 DDT589870:DDV589870 DNP589870:DNR589870 DXL589870:DXN589870 EHH589870:EHJ589870 ERD589870:ERF589870 FAZ589870:FBB589870 FKV589870:FKX589870 FUR589870:FUT589870 GEN589870:GEP589870 GOJ589870:GOL589870 GYF589870:GYH589870 HIB589870:HID589870 HRX589870:HRZ589870 IBT589870:IBV589870 ILP589870:ILR589870 IVL589870:IVN589870 JFH589870:JFJ589870 JPD589870:JPF589870 JYZ589870:JZB589870 KIV589870:KIX589870 KSR589870:KST589870 LCN589870:LCP589870 LMJ589870:LML589870 LWF589870:LWH589870 MGB589870:MGD589870 MPX589870:MPZ589870 MZT589870:MZV589870 NJP589870:NJR589870 NTL589870:NTN589870 ODH589870:ODJ589870 OND589870:ONF589870 OWZ589870:OXB589870 PGV589870:PGX589870 PQR589870:PQT589870 QAN589870:QAP589870 QKJ589870:QKL589870 QUF589870:QUH589870 REB589870:RED589870 RNX589870:RNZ589870 RXT589870:RXV589870 SHP589870:SHR589870 SRL589870:SRN589870 TBH589870:TBJ589870 TLD589870:TLF589870 TUZ589870:TVB589870 UEV589870:UEX589870 UOR589870:UOT589870 UYN589870:UYP589870 VIJ589870:VIL589870 VSF589870:VSH589870 WCB589870:WCD589870 WLX589870:WLZ589870 WVT589870:WVV589870 Z655406:AB655406 JH655406:JJ655406 TD655406:TF655406 ACZ655406:ADB655406 AMV655406:AMX655406 AWR655406:AWT655406 BGN655406:BGP655406 BQJ655406:BQL655406 CAF655406:CAH655406 CKB655406:CKD655406 CTX655406:CTZ655406 DDT655406:DDV655406 DNP655406:DNR655406 DXL655406:DXN655406 EHH655406:EHJ655406 ERD655406:ERF655406 FAZ655406:FBB655406 FKV655406:FKX655406 FUR655406:FUT655406 GEN655406:GEP655406 GOJ655406:GOL655406 GYF655406:GYH655406 HIB655406:HID655406 HRX655406:HRZ655406 IBT655406:IBV655406 ILP655406:ILR655406 IVL655406:IVN655406 JFH655406:JFJ655406 JPD655406:JPF655406 JYZ655406:JZB655406 KIV655406:KIX655406 KSR655406:KST655406 LCN655406:LCP655406 LMJ655406:LML655406 LWF655406:LWH655406 MGB655406:MGD655406 MPX655406:MPZ655406 MZT655406:MZV655406 NJP655406:NJR655406 NTL655406:NTN655406 ODH655406:ODJ655406 OND655406:ONF655406 OWZ655406:OXB655406 PGV655406:PGX655406 PQR655406:PQT655406 QAN655406:QAP655406 QKJ655406:QKL655406 QUF655406:QUH655406 REB655406:RED655406 RNX655406:RNZ655406 RXT655406:RXV655406 SHP655406:SHR655406 SRL655406:SRN655406 TBH655406:TBJ655406 TLD655406:TLF655406 TUZ655406:TVB655406 UEV655406:UEX655406 UOR655406:UOT655406 UYN655406:UYP655406 VIJ655406:VIL655406 VSF655406:VSH655406 WCB655406:WCD655406 WLX655406:WLZ655406 WVT655406:WVV655406 Z720942:AB720942 JH720942:JJ720942 TD720942:TF720942 ACZ720942:ADB720942 AMV720942:AMX720942 AWR720942:AWT720942 BGN720942:BGP720942 BQJ720942:BQL720942 CAF720942:CAH720942 CKB720942:CKD720942 CTX720942:CTZ720942 DDT720942:DDV720942 DNP720942:DNR720942 DXL720942:DXN720942 EHH720942:EHJ720942 ERD720942:ERF720942 FAZ720942:FBB720942 FKV720942:FKX720942 FUR720942:FUT720942 GEN720942:GEP720942 GOJ720942:GOL720942 GYF720942:GYH720942 HIB720942:HID720942 HRX720942:HRZ720942 IBT720942:IBV720942 ILP720942:ILR720942 IVL720942:IVN720942 JFH720942:JFJ720942 JPD720942:JPF720942 JYZ720942:JZB720942 KIV720942:KIX720942 KSR720942:KST720942 LCN720942:LCP720942 LMJ720942:LML720942 LWF720942:LWH720942 MGB720942:MGD720942 MPX720942:MPZ720942 MZT720942:MZV720942 NJP720942:NJR720942 NTL720942:NTN720942 ODH720942:ODJ720942 OND720942:ONF720942 OWZ720942:OXB720942 PGV720942:PGX720942 PQR720942:PQT720942 QAN720942:QAP720942 QKJ720942:QKL720942 QUF720942:QUH720942 REB720942:RED720942 RNX720942:RNZ720942 RXT720942:RXV720942 SHP720942:SHR720942 SRL720942:SRN720942 TBH720942:TBJ720942 TLD720942:TLF720942 TUZ720942:TVB720942 UEV720942:UEX720942 UOR720942:UOT720942 UYN720942:UYP720942 VIJ720942:VIL720942 VSF720942:VSH720942 WCB720942:WCD720942 WLX720942:WLZ720942 WVT720942:WVV720942 Z786478:AB786478 JH786478:JJ786478 TD786478:TF786478 ACZ786478:ADB786478 AMV786478:AMX786478 AWR786478:AWT786478 BGN786478:BGP786478 BQJ786478:BQL786478 CAF786478:CAH786478 CKB786478:CKD786478 CTX786478:CTZ786478 DDT786478:DDV786478 DNP786478:DNR786478 DXL786478:DXN786478 EHH786478:EHJ786478 ERD786478:ERF786478 FAZ786478:FBB786478 FKV786478:FKX786478 FUR786478:FUT786478 GEN786478:GEP786478 GOJ786478:GOL786478 GYF786478:GYH786478 HIB786478:HID786478 HRX786478:HRZ786478 IBT786478:IBV786478 ILP786478:ILR786478 IVL786478:IVN786478 JFH786478:JFJ786478 JPD786478:JPF786478 JYZ786478:JZB786478 KIV786478:KIX786478 KSR786478:KST786478 LCN786478:LCP786478 LMJ786478:LML786478 LWF786478:LWH786478 MGB786478:MGD786478 MPX786478:MPZ786478 MZT786478:MZV786478 NJP786478:NJR786478 NTL786478:NTN786478 ODH786478:ODJ786478 OND786478:ONF786478 OWZ786478:OXB786478 PGV786478:PGX786478 PQR786478:PQT786478 QAN786478:QAP786478 QKJ786478:QKL786478 QUF786478:QUH786478 REB786478:RED786478 RNX786478:RNZ786478 RXT786478:RXV786478 SHP786478:SHR786478 SRL786478:SRN786478 TBH786478:TBJ786478 TLD786478:TLF786478 TUZ786478:TVB786478 UEV786478:UEX786478 UOR786478:UOT786478 UYN786478:UYP786478 VIJ786478:VIL786478 VSF786478:VSH786478 WCB786478:WCD786478 WLX786478:WLZ786478 WVT786478:WVV786478 Z852014:AB852014 JH852014:JJ852014 TD852014:TF852014 ACZ852014:ADB852014 AMV852014:AMX852014 AWR852014:AWT852014 BGN852014:BGP852014 BQJ852014:BQL852014 CAF852014:CAH852014 CKB852014:CKD852014 CTX852014:CTZ852014 DDT852014:DDV852014 DNP852014:DNR852014 DXL852014:DXN852014 EHH852014:EHJ852014 ERD852014:ERF852014 FAZ852014:FBB852014 FKV852014:FKX852014 FUR852014:FUT852014 GEN852014:GEP852014 GOJ852014:GOL852014 GYF852014:GYH852014 HIB852014:HID852014 HRX852014:HRZ852014 IBT852014:IBV852014 ILP852014:ILR852014 IVL852014:IVN852014 JFH852014:JFJ852014 JPD852014:JPF852014 JYZ852014:JZB852014 KIV852014:KIX852014 KSR852014:KST852014 LCN852014:LCP852014 LMJ852014:LML852014 LWF852014:LWH852014 MGB852014:MGD852014 MPX852014:MPZ852014 MZT852014:MZV852014 NJP852014:NJR852014 NTL852014:NTN852014 ODH852014:ODJ852014 OND852014:ONF852014 OWZ852014:OXB852014 PGV852014:PGX852014 PQR852014:PQT852014 QAN852014:QAP852014 QKJ852014:QKL852014 QUF852014:QUH852014 REB852014:RED852014 RNX852014:RNZ852014 RXT852014:RXV852014 SHP852014:SHR852014 SRL852014:SRN852014 TBH852014:TBJ852014 TLD852014:TLF852014 TUZ852014:TVB852014 UEV852014:UEX852014 UOR852014:UOT852014 UYN852014:UYP852014 VIJ852014:VIL852014 VSF852014:VSH852014 WCB852014:WCD852014 WLX852014:WLZ852014 WVT852014:WVV852014 Z917550:AB917550 JH917550:JJ917550 TD917550:TF917550 ACZ917550:ADB917550 AMV917550:AMX917550 AWR917550:AWT917550 BGN917550:BGP917550 BQJ917550:BQL917550 CAF917550:CAH917550 CKB917550:CKD917550 CTX917550:CTZ917550 DDT917550:DDV917550 DNP917550:DNR917550 DXL917550:DXN917550 EHH917550:EHJ917550 ERD917550:ERF917550 FAZ917550:FBB917550 FKV917550:FKX917550 FUR917550:FUT917550 GEN917550:GEP917550 GOJ917550:GOL917550 GYF917550:GYH917550 HIB917550:HID917550 HRX917550:HRZ917550 IBT917550:IBV917550 ILP917550:ILR917550 IVL917550:IVN917550 JFH917550:JFJ917550 JPD917550:JPF917550 JYZ917550:JZB917550 KIV917550:KIX917550 KSR917550:KST917550 LCN917550:LCP917550 LMJ917550:LML917550 LWF917550:LWH917550 MGB917550:MGD917550 MPX917550:MPZ917550 MZT917550:MZV917550 NJP917550:NJR917550 NTL917550:NTN917550 ODH917550:ODJ917550 OND917550:ONF917550 OWZ917550:OXB917550 PGV917550:PGX917550 PQR917550:PQT917550 QAN917550:QAP917550 QKJ917550:QKL917550 QUF917550:QUH917550 REB917550:RED917550 RNX917550:RNZ917550 RXT917550:RXV917550 SHP917550:SHR917550 SRL917550:SRN917550 TBH917550:TBJ917550 TLD917550:TLF917550 TUZ917550:TVB917550 UEV917550:UEX917550 UOR917550:UOT917550 UYN917550:UYP917550 VIJ917550:VIL917550 VSF917550:VSH917550 WCB917550:WCD917550 WLX917550:WLZ917550 WVT917550:WVV917550 Z983086:AB983086 JH983086:JJ983086 TD983086:TF983086 ACZ983086:ADB983086 AMV983086:AMX983086 AWR983086:AWT983086 BGN983086:BGP983086 BQJ983086:BQL983086 CAF983086:CAH983086 CKB983086:CKD983086 CTX983086:CTZ983086 DDT983086:DDV983086 DNP983086:DNR983086 DXL983086:DXN983086 EHH983086:EHJ983086 ERD983086:ERF983086 FAZ983086:FBB983086 FKV983086:FKX983086 FUR983086:FUT983086 GEN983086:GEP983086 GOJ983086:GOL983086 GYF983086:GYH983086 HIB983086:HID983086 HRX983086:HRZ983086 IBT983086:IBV983086 ILP983086:ILR983086 IVL983086:IVN983086 JFH983086:JFJ983086 JPD983086:JPF983086 JYZ983086:JZB983086 KIV983086:KIX983086 KSR983086:KST983086 LCN983086:LCP983086 LMJ983086:LML983086 LWF983086:LWH983086 MGB983086:MGD983086 MPX983086:MPZ983086 MZT983086:MZV983086 NJP983086:NJR983086 NTL983086:NTN983086 ODH983086:ODJ983086 OND983086:ONF983086 OWZ983086:OXB983086 PGV983086:PGX983086 PQR983086:PQT983086 QAN983086:QAP983086 QKJ983086:QKL983086 QUF983086:QUH983086 REB983086:RED983086 RNX983086:RNZ983086 RXT983086:RXV983086 SHP983086:SHR983086 SRL983086:SRN983086 TBH983086:TBJ983086 TLD983086:TLF983086 TUZ983086:TVB983086 UEV983086:UEX983086 UOR983086:UOT983086 UYN983086:UYP983086 VIJ983086:VIL983086 VSF983086:VSH983086 WCB983086:WCD983086 WLX983086:WLZ983086 WVT983086:WVV983086 WCB983080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Z65579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Z131115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Z196651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Z262187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Z327723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Z393259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Z458795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Z524331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Z589867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Z655403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Z720939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Z786475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Z852011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Z917547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Z983083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WLX983080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Z65576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Z131112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Z196648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Z262184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Z327720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Z393256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Z458792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Z524328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Z589864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Z655400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Z720936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Z786472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Z852008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Z917544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Z983080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AA47:AL47 AC16 AB19:AC19 AA31:AB32 AA38 AA44 AA12:AB12 AA40 AA35:AK35 AB39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U224"/>
  <sheetViews>
    <sheetView tabSelected="1" topLeftCell="I1" zoomScale="90" zoomScaleNormal="90" workbookViewId="0">
      <selection activeCell="BV116" sqref="BV116"/>
    </sheetView>
  </sheetViews>
  <sheetFormatPr baseColWidth="10" defaultRowHeight="20.100000000000001" customHeight="1" outlineLevelCol="1" x14ac:dyDescent="0.25"/>
  <cols>
    <col min="1" max="1" width="69.5703125" style="107" customWidth="1"/>
    <col min="2" max="2" width="14.28515625" style="107" customWidth="1"/>
    <col min="3" max="3" width="11.140625" style="107" customWidth="1"/>
    <col min="4" max="4" width="18.42578125" style="107" customWidth="1"/>
    <col min="5" max="5" width="45.5703125" style="107" customWidth="1"/>
    <col min="6" max="6" width="24.28515625" style="107" customWidth="1"/>
    <col min="7" max="7" width="20.42578125" style="107" customWidth="1"/>
    <col min="8" max="8" width="19.42578125" style="107" customWidth="1"/>
    <col min="9" max="9" width="29" style="107" customWidth="1"/>
    <col min="10" max="10" width="10.28515625" style="107" hidden="1" customWidth="1" outlineLevel="1"/>
    <col min="11" max="11" width="8" style="107" hidden="1" customWidth="1" outlineLevel="1"/>
    <col min="12" max="15" width="11.5703125" style="107" hidden="1" customWidth="1" outlineLevel="1"/>
    <col min="16" max="16" width="11.5703125" style="618" hidden="1" customWidth="1" outlineLevel="1"/>
    <col min="17" max="17" width="25.5703125" style="377" customWidth="1" collapsed="1"/>
    <col min="18" max="18" width="29.42578125" style="107" hidden="1" customWidth="1"/>
    <col min="19" max="19" width="13.28515625" style="107" customWidth="1"/>
    <col min="20" max="20" width="11.140625" style="107" customWidth="1"/>
    <col min="21" max="21" width="8.7109375" style="380" hidden="1" customWidth="1" outlineLevel="1"/>
    <col min="22" max="22" width="8.140625" style="380" hidden="1" customWidth="1" outlineLevel="1"/>
    <col min="23" max="23" width="7.85546875" style="380" hidden="1" customWidth="1" outlineLevel="1"/>
    <col min="24" max="24" width="6.7109375" style="380" hidden="1" customWidth="1" outlineLevel="1"/>
    <col min="25" max="25" width="6.28515625" style="380" hidden="1" customWidth="1" outlineLevel="1"/>
    <col min="26" max="26" width="6.7109375" style="380" hidden="1" customWidth="1" collapsed="1"/>
    <col min="27" max="27" width="7" style="380" hidden="1" customWidth="1" outlineLevel="1"/>
    <col min="28" max="28" width="6.85546875" style="380" hidden="1" customWidth="1" outlineLevel="1"/>
    <col min="29" max="29" width="7.5703125" style="380" hidden="1" customWidth="1" outlineLevel="1" collapsed="1"/>
    <col min="30" max="30" width="6.42578125" style="380" hidden="1" customWidth="1" outlineLevel="1"/>
    <col min="31" max="31" width="6.140625" style="380" hidden="1" customWidth="1" outlineLevel="1"/>
    <col min="32" max="32" width="7.28515625" style="380" hidden="1" customWidth="1" outlineLevel="1"/>
    <col min="33" max="33" width="9.140625" style="358" customWidth="1" collapsed="1"/>
    <col min="34" max="34" width="8.7109375" style="358" hidden="1" customWidth="1" outlineLevel="1"/>
    <col min="35" max="35" width="7.85546875" style="358" hidden="1" customWidth="1" outlineLevel="1"/>
    <col min="36" max="36" width="7.85546875" style="625" hidden="1" customWidth="1" outlineLevel="1"/>
    <col min="37" max="38" width="7.85546875" style="358" hidden="1" customWidth="1" outlineLevel="1"/>
    <col min="39" max="39" width="7.85546875" style="358" customWidth="1" collapsed="1"/>
    <col min="40" max="41" width="7.85546875" style="358" hidden="1" customWidth="1" outlineLevel="1"/>
    <col min="42" max="42" width="10" style="358" hidden="1" customWidth="1" outlineLevel="1"/>
    <col min="43" max="43" width="8.140625" style="358" hidden="1" customWidth="1" outlineLevel="1" collapsed="1"/>
    <col min="44" max="44" width="8.85546875" style="358" hidden="1" customWidth="1" outlineLevel="1"/>
    <col min="45" max="45" width="8.28515625" style="358" hidden="1" customWidth="1" outlineLevel="1"/>
    <col min="46" max="46" width="10.42578125" style="107" hidden="1" customWidth="1" outlineLevel="1" collapsed="1"/>
    <col min="47" max="47" width="10" style="107" hidden="1" customWidth="1" outlineLevel="1"/>
    <col min="48" max="48" width="10.42578125" style="107" hidden="1" customWidth="1" outlineLevel="1"/>
    <col min="49" max="49" width="10" style="107" hidden="1" customWidth="1" outlineLevel="1"/>
    <col min="50" max="50" width="12.140625" style="107" hidden="1" customWidth="1" outlineLevel="1" collapsed="1"/>
    <col min="51" max="51" width="10.85546875" style="107" hidden="1" customWidth="1" outlineLevel="1"/>
    <col min="52" max="52" width="12.140625" style="107" hidden="1" customWidth="1" outlineLevel="1"/>
    <col min="53" max="53" width="10.85546875" style="107" hidden="1" customWidth="1" outlineLevel="1"/>
    <col min="54" max="54" width="12.140625" style="652" hidden="1" customWidth="1" outlineLevel="1"/>
    <col min="55" max="55" width="10.85546875" style="652" hidden="1" customWidth="1" outlineLevel="1"/>
    <col min="56" max="56" width="12.140625" style="107" hidden="1" customWidth="1" outlineLevel="1"/>
    <col min="57" max="57" width="10.85546875" style="107" hidden="1" customWidth="1" outlineLevel="1"/>
    <col min="58" max="58" width="12.140625" style="107" hidden="1" customWidth="1" outlineLevel="1"/>
    <col min="59" max="59" width="10.85546875" style="107" hidden="1" customWidth="1" outlineLevel="1"/>
    <col min="60" max="60" width="12.140625" style="107" hidden="1" customWidth="1" outlineLevel="1"/>
    <col min="61" max="61" width="10.85546875" style="107" hidden="1" customWidth="1" outlineLevel="1"/>
    <col min="62" max="62" width="12.140625" style="107" hidden="1" customWidth="1" outlineLevel="1"/>
    <col min="63" max="63" width="10.85546875" style="107" hidden="1" customWidth="1" outlineLevel="1"/>
    <col min="64" max="64" width="12.140625" style="107" hidden="1" customWidth="1" outlineLevel="1"/>
    <col min="65" max="65" width="10.85546875" style="107" hidden="1" customWidth="1" outlineLevel="1"/>
    <col min="66" max="66" width="12.140625" style="107" hidden="1" customWidth="1" outlineLevel="1"/>
    <col min="67" max="67" width="10.85546875" style="107" hidden="1" customWidth="1" outlineLevel="1"/>
    <col min="68" max="68" width="12.140625" style="107" hidden="1" customWidth="1" outlineLevel="1"/>
    <col min="69" max="69" width="10.85546875" style="107" hidden="1" customWidth="1" outlineLevel="1"/>
    <col min="70" max="70" width="11.42578125" style="107" hidden="1" customWidth="1" outlineLevel="1"/>
    <col min="71" max="71" width="29.5703125" style="107" hidden="1" customWidth="1" outlineLevel="1"/>
    <col min="72" max="72" width="33.5703125" style="107" hidden="1" customWidth="1" outlineLevel="1"/>
    <col min="73" max="73" width="11.42578125" style="107" collapsed="1"/>
    <col min="74" max="237" width="11.42578125" style="107"/>
    <col min="238" max="238" width="1.42578125" style="107" customWidth="1"/>
    <col min="239" max="239" width="24.7109375" style="107" customWidth="1"/>
    <col min="240" max="240" width="14.28515625" style="107" customWidth="1"/>
    <col min="241" max="241" width="11.140625" style="107" customWidth="1"/>
    <col min="242" max="242" width="12.5703125" style="107" customWidth="1"/>
    <col min="243" max="243" width="17.7109375" style="107" customWidth="1"/>
    <col min="244" max="244" width="17.140625" style="107" customWidth="1"/>
    <col min="245" max="245" width="11.5703125" style="107" customWidth="1"/>
    <col min="246" max="246" width="22.5703125" style="107" customWidth="1"/>
    <col min="247" max="247" width="9.7109375" style="107" customWidth="1"/>
    <col min="248" max="248" width="21.7109375" style="107" customWidth="1"/>
    <col min="249" max="249" width="24.42578125" style="107" customWidth="1"/>
    <col min="250" max="250" width="20.5703125" style="107" customWidth="1"/>
    <col min="251" max="251" width="10.5703125" style="107" customWidth="1"/>
    <col min="252" max="252" width="6.28515625" style="107" customWidth="1"/>
    <col min="253" max="256" width="8.5703125" style="107" customWidth="1"/>
    <col min="257" max="257" width="9.85546875" style="107" customWidth="1"/>
    <col min="258" max="258" width="15.140625" style="107" customWidth="1"/>
    <col min="259" max="259" width="19.85546875" style="107" customWidth="1"/>
    <col min="260" max="260" width="11.85546875" style="107" customWidth="1"/>
    <col min="261" max="261" width="10.85546875" style="107" customWidth="1"/>
    <col min="262" max="262" width="8.5703125" style="107" customWidth="1"/>
    <col min="263" max="274" width="6.7109375" style="107" customWidth="1"/>
    <col min="275" max="275" width="9.42578125" style="107" customWidth="1"/>
    <col min="276" max="276" width="6.7109375" style="107" customWidth="1"/>
    <col min="277" max="277" width="14.140625" style="107" customWidth="1"/>
    <col min="278" max="278" width="10" style="107" customWidth="1"/>
    <col min="279" max="279" width="6.140625" style="107" customWidth="1"/>
    <col min="280" max="281" width="8.5703125" style="107" customWidth="1"/>
    <col min="282" max="282" width="9.140625" style="107" customWidth="1"/>
    <col min="283" max="283" width="105" style="107" customWidth="1"/>
    <col min="284" max="284" width="10.42578125" style="107" customWidth="1"/>
    <col min="285" max="285" width="13.28515625" style="107" customWidth="1"/>
    <col min="286" max="286" width="11.28515625" style="107" customWidth="1"/>
    <col min="287" max="287" width="13.28515625" style="107" customWidth="1"/>
    <col min="288" max="493" width="11.42578125" style="107"/>
    <col min="494" max="494" width="1.42578125" style="107" customWidth="1"/>
    <col min="495" max="495" width="24.7109375" style="107" customWidth="1"/>
    <col min="496" max="496" width="14.28515625" style="107" customWidth="1"/>
    <col min="497" max="497" width="11.140625" style="107" customWidth="1"/>
    <col min="498" max="498" width="12.5703125" style="107" customWidth="1"/>
    <col min="499" max="499" width="17.7109375" style="107" customWidth="1"/>
    <col min="500" max="500" width="17.140625" style="107" customWidth="1"/>
    <col min="501" max="501" width="11.5703125" style="107" customWidth="1"/>
    <col min="502" max="502" width="22.5703125" style="107" customWidth="1"/>
    <col min="503" max="503" width="9.7109375" style="107" customWidth="1"/>
    <col min="504" max="504" width="21.7109375" style="107" customWidth="1"/>
    <col min="505" max="505" width="24.42578125" style="107" customWidth="1"/>
    <col min="506" max="506" width="20.5703125" style="107" customWidth="1"/>
    <col min="507" max="507" width="10.5703125" style="107" customWidth="1"/>
    <col min="508" max="508" width="6.28515625" style="107" customWidth="1"/>
    <col min="509" max="512" width="8.5703125" style="107" customWidth="1"/>
    <col min="513" max="513" width="9.85546875" style="107" customWidth="1"/>
    <col min="514" max="514" width="15.140625" style="107" customWidth="1"/>
    <col min="515" max="515" width="19.85546875" style="107" customWidth="1"/>
    <col min="516" max="516" width="11.85546875" style="107" customWidth="1"/>
    <col min="517" max="517" width="10.85546875" style="107" customWidth="1"/>
    <col min="518" max="518" width="8.5703125" style="107" customWidth="1"/>
    <col min="519" max="530" width="6.7109375" style="107" customWidth="1"/>
    <col min="531" max="531" width="9.42578125" style="107" customWidth="1"/>
    <col min="532" max="532" width="6.7109375" style="107" customWidth="1"/>
    <col min="533" max="533" width="14.140625" style="107" customWidth="1"/>
    <col min="534" max="534" width="10" style="107" customWidth="1"/>
    <col min="535" max="535" width="6.140625" style="107" customWidth="1"/>
    <col min="536" max="537" width="8.5703125" style="107" customWidth="1"/>
    <col min="538" max="538" width="9.140625" style="107" customWidth="1"/>
    <col min="539" max="539" width="105" style="107" customWidth="1"/>
    <col min="540" max="540" width="10.42578125" style="107" customWidth="1"/>
    <col min="541" max="541" width="13.28515625" style="107" customWidth="1"/>
    <col min="542" max="542" width="11.28515625" style="107" customWidth="1"/>
    <col min="543" max="543" width="13.28515625" style="107" customWidth="1"/>
    <col min="544" max="749" width="11.42578125" style="107"/>
    <col min="750" max="750" width="1.42578125" style="107" customWidth="1"/>
    <col min="751" max="751" width="24.7109375" style="107" customWidth="1"/>
    <col min="752" max="752" width="14.28515625" style="107" customWidth="1"/>
    <col min="753" max="753" width="11.140625" style="107" customWidth="1"/>
    <col min="754" max="754" width="12.5703125" style="107" customWidth="1"/>
    <col min="755" max="755" width="17.7109375" style="107" customWidth="1"/>
    <col min="756" max="756" width="17.140625" style="107" customWidth="1"/>
    <col min="757" max="757" width="11.5703125" style="107" customWidth="1"/>
    <col min="758" max="758" width="22.5703125" style="107" customWidth="1"/>
    <col min="759" max="759" width="9.7109375" style="107" customWidth="1"/>
    <col min="760" max="760" width="21.7109375" style="107" customWidth="1"/>
    <col min="761" max="761" width="24.42578125" style="107" customWidth="1"/>
    <col min="762" max="762" width="20.5703125" style="107" customWidth="1"/>
    <col min="763" max="763" width="10.5703125" style="107" customWidth="1"/>
    <col min="764" max="764" width="6.28515625" style="107" customWidth="1"/>
    <col min="765" max="768" width="8.5703125" style="107" customWidth="1"/>
    <col min="769" max="769" width="9.85546875" style="107" customWidth="1"/>
    <col min="770" max="770" width="15.140625" style="107" customWidth="1"/>
    <col min="771" max="771" width="19.85546875" style="107" customWidth="1"/>
    <col min="772" max="772" width="11.85546875" style="107" customWidth="1"/>
    <col min="773" max="773" width="10.85546875" style="107" customWidth="1"/>
    <col min="774" max="774" width="8.5703125" style="107" customWidth="1"/>
    <col min="775" max="786" width="6.7109375" style="107" customWidth="1"/>
    <col min="787" max="787" width="9.42578125" style="107" customWidth="1"/>
    <col min="788" max="788" width="6.7109375" style="107" customWidth="1"/>
    <col min="789" max="789" width="14.140625" style="107" customWidth="1"/>
    <col min="790" max="790" width="10" style="107" customWidth="1"/>
    <col min="791" max="791" width="6.140625" style="107" customWidth="1"/>
    <col min="792" max="793" width="8.5703125" style="107" customWidth="1"/>
    <col min="794" max="794" width="9.140625" style="107" customWidth="1"/>
    <col min="795" max="795" width="105" style="107" customWidth="1"/>
    <col min="796" max="796" width="10.42578125" style="107" customWidth="1"/>
    <col min="797" max="797" width="13.28515625" style="107" customWidth="1"/>
    <col min="798" max="798" width="11.28515625" style="107" customWidth="1"/>
    <col min="799" max="799" width="13.28515625" style="107" customWidth="1"/>
    <col min="800" max="1005" width="11.42578125" style="107"/>
    <col min="1006" max="1006" width="1.42578125" style="107" customWidth="1"/>
    <col min="1007" max="1007" width="24.7109375" style="107" customWidth="1"/>
    <col min="1008" max="1008" width="14.28515625" style="107" customWidth="1"/>
    <col min="1009" max="1009" width="11.140625" style="107" customWidth="1"/>
    <col min="1010" max="1010" width="12.5703125" style="107" customWidth="1"/>
    <col min="1011" max="1011" width="17.7109375" style="107" customWidth="1"/>
    <col min="1012" max="1012" width="17.140625" style="107" customWidth="1"/>
    <col min="1013" max="1013" width="11.5703125" style="107" customWidth="1"/>
    <col min="1014" max="1014" width="22.5703125" style="107" customWidth="1"/>
    <col min="1015" max="1015" width="9.7109375" style="107" customWidth="1"/>
    <col min="1016" max="1016" width="21.7109375" style="107" customWidth="1"/>
    <col min="1017" max="1017" width="24.42578125" style="107" customWidth="1"/>
    <col min="1018" max="1018" width="20.5703125" style="107" customWidth="1"/>
    <col min="1019" max="1019" width="10.5703125" style="107" customWidth="1"/>
    <col min="1020" max="1020" width="6.28515625" style="107" customWidth="1"/>
    <col min="1021" max="1024" width="8.5703125" style="107" customWidth="1"/>
    <col min="1025" max="1025" width="9.85546875" style="107" customWidth="1"/>
    <col min="1026" max="1026" width="15.140625" style="107" customWidth="1"/>
    <col min="1027" max="1027" width="19.85546875" style="107" customWidth="1"/>
    <col min="1028" max="1028" width="11.85546875" style="107" customWidth="1"/>
    <col min="1029" max="1029" width="10.85546875" style="107" customWidth="1"/>
    <col min="1030" max="1030" width="8.5703125" style="107" customWidth="1"/>
    <col min="1031" max="1042" width="6.7109375" style="107" customWidth="1"/>
    <col min="1043" max="1043" width="9.42578125" style="107" customWidth="1"/>
    <col min="1044" max="1044" width="6.7109375" style="107" customWidth="1"/>
    <col min="1045" max="1045" width="14.140625" style="107" customWidth="1"/>
    <col min="1046" max="1046" width="10" style="107" customWidth="1"/>
    <col min="1047" max="1047" width="6.140625" style="107" customWidth="1"/>
    <col min="1048" max="1049" width="8.5703125" style="107" customWidth="1"/>
    <col min="1050" max="1050" width="9.140625" style="107" customWidth="1"/>
    <col min="1051" max="1051" width="105" style="107" customWidth="1"/>
    <col min="1052" max="1052" width="10.42578125" style="107" customWidth="1"/>
    <col min="1053" max="1053" width="13.28515625" style="107" customWidth="1"/>
    <col min="1054" max="1054" width="11.28515625" style="107" customWidth="1"/>
    <col min="1055" max="1055" width="13.28515625" style="107" customWidth="1"/>
    <col min="1056" max="1261" width="11.42578125" style="107"/>
    <col min="1262" max="1262" width="1.42578125" style="107" customWidth="1"/>
    <col min="1263" max="1263" width="24.7109375" style="107" customWidth="1"/>
    <col min="1264" max="1264" width="14.28515625" style="107" customWidth="1"/>
    <col min="1265" max="1265" width="11.140625" style="107" customWidth="1"/>
    <col min="1266" max="1266" width="12.5703125" style="107" customWidth="1"/>
    <col min="1267" max="1267" width="17.7109375" style="107" customWidth="1"/>
    <col min="1268" max="1268" width="17.140625" style="107" customWidth="1"/>
    <col min="1269" max="1269" width="11.5703125" style="107" customWidth="1"/>
    <col min="1270" max="1270" width="22.5703125" style="107" customWidth="1"/>
    <col min="1271" max="1271" width="9.7109375" style="107" customWidth="1"/>
    <col min="1272" max="1272" width="21.7109375" style="107" customWidth="1"/>
    <col min="1273" max="1273" width="24.42578125" style="107" customWidth="1"/>
    <col min="1274" max="1274" width="20.5703125" style="107" customWidth="1"/>
    <col min="1275" max="1275" width="10.5703125" style="107" customWidth="1"/>
    <col min="1276" max="1276" width="6.28515625" style="107" customWidth="1"/>
    <col min="1277" max="1280" width="8.5703125" style="107" customWidth="1"/>
    <col min="1281" max="1281" width="9.85546875" style="107" customWidth="1"/>
    <col min="1282" max="1282" width="15.140625" style="107" customWidth="1"/>
    <col min="1283" max="1283" width="19.85546875" style="107" customWidth="1"/>
    <col min="1284" max="1284" width="11.85546875" style="107" customWidth="1"/>
    <col min="1285" max="1285" width="10.85546875" style="107" customWidth="1"/>
    <col min="1286" max="1286" width="8.5703125" style="107" customWidth="1"/>
    <col min="1287" max="1298" width="6.7109375" style="107" customWidth="1"/>
    <col min="1299" max="1299" width="9.42578125" style="107" customWidth="1"/>
    <col min="1300" max="1300" width="6.7109375" style="107" customWidth="1"/>
    <col min="1301" max="1301" width="14.140625" style="107" customWidth="1"/>
    <col min="1302" max="1302" width="10" style="107" customWidth="1"/>
    <col min="1303" max="1303" width="6.140625" style="107" customWidth="1"/>
    <col min="1304" max="1305" width="8.5703125" style="107" customWidth="1"/>
    <col min="1306" max="1306" width="9.140625" style="107" customWidth="1"/>
    <col min="1307" max="1307" width="105" style="107" customWidth="1"/>
    <col min="1308" max="1308" width="10.42578125" style="107" customWidth="1"/>
    <col min="1309" max="1309" width="13.28515625" style="107" customWidth="1"/>
    <col min="1310" max="1310" width="11.28515625" style="107" customWidth="1"/>
    <col min="1311" max="1311" width="13.28515625" style="107" customWidth="1"/>
    <col min="1312" max="1517" width="11.42578125" style="107"/>
    <col min="1518" max="1518" width="1.42578125" style="107" customWidth="1"/>
    <col min="1519" max="1519" width="24.7109375" style="107" customWidth="1"/>
    <col min="1520" max="1520" width="14.28515625" style="107" customWidth="1"/>
    <col min="1521" max="1521" width="11.140625" style="107" customWidth="1"/>
    <col min="1522" max="1522" width="12.5703125" style="107" customWidth="1"/>
    <col min="1523" max="1523" width="17.7109375" style="107" customWidth="1"/>
    <col min="1524" max="1524" width="17.140625" style="107" customWidth="1"/>
    <col min="1525" max="1525" width="11.5703125" style="107" customWidth="1"/>
    <col min="1526" max="1526" width="22.5703125" style="107" customWidth="1"/>
    <col min="1527" max="1527" width="9.7109375" style="107" customWidth="1"/>
    <col min="1528" max="1528" width="21.7109375" style="107" customWidth="1"/>
    <col min="1529" max="1529" width="24.42578125" style="107" customWidth="1"/>
    <col min="1530" max="1530" width="20.5703125" style="107" customWidth="1"/>
    <col min="1531" max="1531" width="10.5703125" style="107" customWidth="1"/>
    <col min="1532" max="1532" width="6.28515625" style="107" customWidth="1"/>
    <col min="1533" max="1536" width="8.5703125" style="107" customWidth="1"/>
    <col min="1537" max="1537" width="9.85546875" style="107" customWidth="1"/>
    <col min="1538" max="1538" width="15.140625" style="107" customWidth="1"/>
    <col min="1539" max="1539" width="19.85546875" style="107" customWidth="1"/>
    <col min="1540" max="1540" width="11.85546875" style="107" customWidth="1"/>
    <col min="1541" max="1541" width="10.85546875" style="107" customWidth="1"/>
    <col min="1542" max="1542" width="8.5703125" style="107" customWidth="1"/>
    <col min="1543" max="1554" width="6.7109375" style="107" customWidth="1"/>
    <col min="1555" max="1555" width="9.42578125" style="107" customWidth="1"/>
    <col min="1556" max="1556" width="6.7109375" style="107" customWidth="1"/>
    <col min="1557" max="1557" width="14.140625" style="107" customWidth="1"/>
    <col min="1558" max="1558" width="10" style="107" customWidth="1"/>
    <col min="1559" max="1559" width="6.140625" style="107" customWidth="1"/>
    <col min="1560" max="1561" width="8.5703125" style="107" customWidth="1"/>
    <col min="1562" max="1562" width="9.140625" style="107" customWidth="1"/>
    <col min="1563" max="1563" width="105" style="107" customWidth="1"/>
    <col min="1564" max="1564" width="10.42578125" style="107" customWidth="1"/>
    <col min="1565" max="1565" width="13.28515625" style="107" customWidth="1"/>
    <col min="1566" max="1566" width="11.28515625" style="107" customWidth="1"/>
    <col min="1567" max="1567" width="13.28515625" style="107" customWidth="1"/>
    <col min="1568" max="1773" width="11.42578125" style="107"/>
    <col min="1774" max="1774" width="1.42578125" style="107" customWidth="1"/>
    <col min="1775" max="1775" width="24.7109375" style="107" customWidth="1"/>
    <col min="1776" max="1776" width="14.28515625" style="107" customWidth="1"/>
    <col min="1777" max="1777" width="11.140625" style="107" customWidth="1"/>
    <col min="1778" max="1778" width="12.5703125" style="107" customWidth="1"/>
    <col min="1779" max="1779" width="17.7109375" style="107" customWidth="1"/>
    <col min="1780" max="1780" width="17.140625" style="107" customWidth="1"/>
    <col min="1781" max="1781" width="11.5703125" style="107" customWidth="1"/>
    <col min="1782" max="1782" width="22.5703125" style="107" customWidth="1"/>
    <col min="1783" max="1783" width="9.7109375" style="107" customWidth="1"/>
    <col min="1784" max="1784" width="21.7109375" style="107" customWidth="1"/>
    <col min="1785" max="1785" width="24.42578125" style="107" customWidth="1"/>
    <col min="1786" max="1786" width="20.5703125" style="107" customWidth="1"/>
    <col min="1787" max="1787" width="10.5703125" style="107" customWidth="1"/>
    <col min="1788" max="1788" width="6.28515625" style="107" customWidth="1"/>
    <col min="1789" max="1792" width="8.5703125" style="107" customWidth="1"/>
    <col min="1793" max="1793" width="9.85546875" style="107" customWidth="1"/>
    <col min="1794" max="1794" width="15.140625" style="107" customWidth="1"/>
    <col min="1795" max="1795" width="19.85546875" style="107" customWidth="1"/>
    <col min="1796" max="1796" width="11.85546875" style="107" customWidth="1"/>
    <col min="1797" max="1797" width="10.85546875" style="107" customWidth="1"/>
    <col min="1798" max="1798" width="8.5703125" style="107" customWidth="1"/>
    <col min="1799" max="1810" width="6.7109375" style="107" customWidth="1"/>
    <col min="1811" max="1811" width="9.42578125" style="107" customWidth="1"/>
    <col min="1812" max="1812" width="6.7109375" style="107" customWidth="1"/>
    <col min="1813" max="1813" width="14.140625" style="107" customWidth="1"/>
    <col min="1814" max="1814" width="10" style="107" customWidth="1"/>
    <col min="1815" max="1815" width="6.140625" style="107" customWidth="1"/>
    <col min="1816" max="1817" width="8.5703125" style="107" customWidth="1"/>
    <col min="1818" max="1818" width="9.140625" style="107" customWidth="1"/>
    <col min="1819" max="1819" width="105" style="107" customWidth="1"/>
    <col min="1820" max="1820" width="10.42578125" style="107" customWidth="1"/>
    <col min="1821" max="1821" width="13.28515625" style="107" customWidth="1"/>
    <col min="1822" max="1822" width="11.28515625" style="107" customWidth="1"/>
    <col min="1823" max="1823" width="13.28515625" style="107" customWidth="1"/>
    <col min="1824" max="2029" width="11.42578125" style="107"/>
    <col min="2030" max="2030" width="1.42578125" style="107" customWidth="1"/>
    <col min="2031" max="2031" width="24.7109375" style="107" customWidth="1"/>
    <col min="2032" max="2032" width="14.28515625" style="107" customWidth="1"/>
    <col min="2033" max="2033" width="11.140625" style="107" customWidth="1"/>
    <col min="2034" max="2034" width="12.5703125" style="107" customWidth="1"/>
    <col min="2035" max="2035" width="17.7109375" style="107" customWidth="1"/>
    <col min="2036" max="2036" width="17.140625" style="107" customWidth="1"/>
    <col min="2037" max="2037" width="11.5703125" style="107" customWidth="1"/>
    <col min="2038" max="2038" width="22.5703125" style="107" customWidth="1"/>
    <col min="2039" max="2039" width="9.7109375" style="107" customWidth="1"/>
    <col min="2040" max="2040" width="21.7109375" style="107" customWidth="1"/>
    <col min="2041" max="2041" width="24.42578125" style="107" customWidth="1"/>
    <col min="2042" max="2042" width="20.5703125" style="107" customWidth="1"/>
    <col min="2043" max="2043" width="10.5703125" style="107" customWidth="1"/>
    <col min="2044" max="2044" width="6.28515625" style="107" customWidth="1"/>
    <col min="2045" max="2048" width="8.5703125" style="107" customWidth="1"/>
    <col min="2049" max="2049" width="9.85546875" style="107" customWidth="1"/>
    <col min="2050" max="2050" width="15.140625" style="107" customWidth="1"/>
    <col min="2051" max="2051" width="19.85546875" style="107" customWidth="1"/>
    <col min="2052" max="2052" width="11.85546875" style="107" customWidth="1"/>
    <col min="2053" max="2053" width="10.85546875" style="107" customWidth="1"/>
    <col min="2054" max="2054" width="8.5703125" style="107" customWidth="1"/>
    <col min="2055" max="2066" width="6.7109375" style="107" customWidth="1"/>
    <col min="2067" max="2067" width="9.42578125" style="107" customWidth="1"/>
    <col min="2068" max="2068" width="6.7109375" style="107" customWidth="1"/>
    <col min="2069" max="2069" width="14.140625" style="107" customWidth="1"/>
    <col min="2070" max="2070" width="10" style="107" customWidth="1"/>
    <col min="2071" max="2071" width="6.140625" style="107" customWidth="1"/>
    <col min="2072" max="2073" width="8.5703125" style="107" customWidth="1"/>
    <col min="2074" max="2074" width="9.140625" style="107" customWidth="1"/>
    <col min="2075" max="2075" width="105" style="107" customWidth="1"/>
    <col min="2076" max="2076" width="10.42578125" style="107" customWidth="1"/>
    <col min="2077" max="2077" width="13.28515625" style="107" customWidth="1"/>
    <col min="2078" max="2078" width="11.28515625" style="107" customWidth="1"/>
    <col min="2079" max="2079" width="13.28515625" style="107" customWidth="1"/>
    <col min="2080" max="2285" width="11.42578125" style="107"/>
    <col min="2286" max="2286" width="1.42578125" style="107" customWidth="1"/>
    <col min="2287" max="2287" width="24.7109375" style="107" customWidth="1"/>
    <col min="2288" max="2288" width="14.28515625" style="107" customWidth="1"/>
    <col min="2289" max="2289" width="11.140625" style="107" customWidth="1"/>
    <col min="2290" max="2290" width="12.5703125" style="107" customWidth="1"/>
    <col min="2291" max="2291" width="17.7109375" style="107" customWidth="1"/>
    <col min="2292" max="2292" width="17.140625" style="107" customWidth="1"/>
    <col min="2293" max="2293" width="11.5703125" style="107" customWidth="1"/>
    <col min="2294" max="2294" width="22.5703125" style="107" customWidth="1"/>
    <col min="2295" max="2295" width="9.7109375" style="107" customWidth="1"/>
    <col min="2296" max="2296" width="21.7109375" style="107" customWidth="1"/>
    <col min="2297" max="2297" width="24.42578125" style="107" customWidth="1"/>
    <col min="2298" max="2298" width="20.5703125" style="107" customWidth="1"/>
    <col min="2299" max="2299" width="10.5703125" style="107" customWidth="1"/>
    <col min="2300" max="2300" width="6.28515625" style="107" customWidth="1"/>
    <col min="2301" max="2304" width="8.5703125" style="107" customWidth="1"/>
    <col min="2305" max="2305" width="9.85546875" style="107" customWidth="1"/>
    <col min="2306" max="2306" width="15.140625" style="107" customWidth="1"/>
    <col min="2307" max="2307" width="19.85546875" style="107" customWidth="1"/>
    <col min="2308" max="2308" width="11.85546875" style="107" customWidth="1"/>
    <col min="2309" max="2309" width="10.85546875" style="107" customWidth="1"/>
    <col min="2310" max="2310" width="8.5703125" style="107" customWidth="1"/>
    <col min="2311" max="2322" width="6.7109375" style="107" customWidth="1"/>
    <col min="2323" max="2323" width="9.42578125" style="107" customWidth="1"/>
    <col min="2324" max="2324" width="6.7109375" style="107" customWidth="1"/>
    <col min="2325" max="2325" width="14.140625" style="107" customWidth="1"/>
    <col min="2326" max="2326" width="10" style="107" customWidth="1"/>
    <col min="2327" max="2327" width="6.140625" style="107" customWidth="1"/>
    <col min="2328" max="2329" width="8.5703125" style="107" customWidth="1"/>
    <col min="2330" max="2330" width="9.140625" style="107" customWidth="1"/>
    <col min="2331" max="2331" width="105" style="107" customWidth="1"/>
    <col min="2332" max="2332" width="10.42578125" style="107" customWidth="1"/>
    <col min="2333" max="2333" width="13.28515625" style="107" customWidth="1"/>
    <col min="2334" max="2334" width="11.28515625" style="107" customWidth="1"/>
    <col min="2335" max="2335" width="13.28515625" style="107" customWidth="1"/>
    <col min="2336" max="2541" width="11.42578125" style="107"/>
    <col min="2542" max="2542" width="1.42578125" style="107" customWidth="1"/>
    <col min="2543" max="2543" width="24.7109375" style="107" customWidth="1"/>
    <col min="2544" max="2544" width="14.28515625" style="107" customWidth="1"/>
    <col min="2545" max="2545" width="11.140625" style="107" customWidth="1"/>
    <col min="2546" max="2546" width="12.5703125" style="107" customWidth="1"/>
    <col min="2547" max="2547" width="17.7109375" style="107" customWidth="1"/>
    <col min="2548" max="2548" width="17.140625" style="107" customWidth="1"/>
    <col min="2549" max="2549" width="11.5703125" style="107" customWidth="1"/>
    <col min="2550" max="2550" width="22.5703125" style="107" customWidth="1"/>
    <col min="2551" max="2551" width="9.7109375" style="107" customWidth="1"/>
    <col min="2552" max="2552" width="21.7109375" style="107" customWidth="1"/>
    <col min="2553" max="2553" width="24.42578125" style="107" customWidth="1"/>
    <col min="2554" max="2554" width="20.5703125" style="107" customWidth="1"/>
    <col min="2555" max="2555" width="10.5703125" style="107" customWidth="1"/>
    <col min="2556" max="2556" width="6.28515625" style="107" customWidth="1"/>
    <col min="2557" max="2560" width="8.5703125" style="107" customWidth="1"/>
    <col min="2561" max="2561" width="9.85546875" style="107" customWidth="1"/>
    <col min="2562" max="2562" width="15.140625" style="107" customWidth="1"/>
    <col min="2563" max="2563" width="19.85546875" style="107" customWidth="1"/>
    <col min="2564" max="2564" width="11.85546875" style="107" customWidth="1"/>
    <col min="2565" max="2565" width="10.85546875" style="107" customWidth="1"/>
    <col min="2566" max="2566" width="8.5703125" style="107" customWidth="1"/>
    <col min="2567" max="2578" width="6.7109375" style="107" customWidth="1"/>
    <col min="2579" max="2579" width="9.42578125" style="107" customWidth="1"/>
    <col min="2580" max="2580" width="6.7109375" style="107" customWidth="1"/>
    <col min="2581" max="2581" width="14.140625" style="107" customWidth="1"/>
    <col min="2582" max="2582" width="10" style="107" customWidth="1"/>
    <col min="2583" max="2583" width="6.140625" style="107" customWidth="1"/>
    <col min="2584" max="2585" width="8.5703125" style="107" customWidth="1"/>
    <col min="2586" max="2586" width="9.140625" style="107" customWidth="1"/>
    <col min="2587" max="2587" width="105" style="107" customWidth="1"/>
    <col min="2588" max="2588" width="10.42578125" style="107" customWidth="1"/>
    <col min="2589" max="2589" width="13.28515625" style="107" customWidth="1"/>
    <col min="2590" max="2590" width="11.28515625" style="107" customWidth="1"/>
    <col min="2591" max="2591" width="13.28515625" style="107" customWidth="1"/>
    <col min="2592" max="2797" width="11.42578125" style="107"/>
    <col min="2798" max="2798" width="1.42578125" style="107" customWidth="1"/>
    <col min="2799" max="2799" width="24.7109375" style="107" customWidth="1"/>
    <col min="2800" max="2800" width="14.28515625" style="107" customWidth="1"/>
    <col min="2801" max="2801" width="11.140625" style="107" customWidth="1"/>
    <col min="2802" max="2802" width="12.5703125" style="107" customWidth="1"/>
    <col min="2803" max="2803" width="17.7109375" style="107" customWidth="1"/>
    <col min="2804" max="2804" width="17.140625" style="107" customWidth="1"/>
    <col min="2805" max="2805" width="11.5703125" style="107" customWidth="1"/>
    <col min="2806" max="2806" width="22.5703125" style="107" customWidth="1"/>
    <col min="2807" max="2807" width="9.7109375" style="107" customWidth="1"/>
    <col min="2808" max="2808" width="21.7109375" style="107" customWidth="1"/>
    <col min="2809" max="2809" width="24.42578125" style="107" customWidth="1"/>
    <col min="2810" max="2810" width="20.5703125" style="107" customWidth="1"/>
    <col min="2811" max="2811" width="10.5703125" style="107" customWidth="1"/>
    <col min="2812" max="2812" width="6.28515625" style="107" customWidth="1"/>
    <col min="2813" max="2816" width="8.5703125" style="107" customWidth="1"/>
    <col min="2817" max="2817" width="9.85546875" style="107" customWidth="1"/>
    <col min="2818" max="2818" width="15.140625" style="107" customWidth="1"/>
    <col min="2819" max="2819" width="19.85546875" style="107" customWidth="1"/>
    <col min="2820" max="2820" width="11.85546875" style="107" customWidth="1"/>
    <col min="2821" max="2821" width="10.85546875" style="107" customWidth="1"/>
    <col min="2822" max="2822" width="8.5703125" style="107" customWidth="1"/>
    <col min="2823" max="2834" width="6.7109375" style="107" customWidth="1"/>
    <col min="2835" max="2835" width="9.42578125" style="107" customWidth="1"/>
    <col min="2836" max="2836" width="6.7109375" style="107" customWidth="1"/>
    <col min="2837" max="2837" width="14.140625" style="107" customWidth="1"/>
    <col min="2838" max="2838" width="10" style="107" customWidth="1"/>
    <col min="2839" max="2839" width="6.140625" style="107" customWidth="1"/>
    <col min="2840" max="2841" width="8.5703125" style="107" customWidth="1"/>
    <col min="2842" max="2842" width="9.140625" style="107" customWidth="1"/>
    <col min="2843" max="2843" width="105" style="107" customWidth="1"/>
    <col min="2844" max="2844" width="10.42578125" style="107" customWidth="1"/>
    <col min="2845" max="2845" width="13.28515625" style="107" customWidth="1"/>
    <col min="2846" max="2846" width="11.28515625" style="107" customWidth="1"/>
    <col min="2847" max="2847" width="13.28515625" style="107" customWidth="1"/>
    <col min="2848" max="3053" width="11.42578125" style="107"/>
    <col min="3054" max="3054" width="1.42578125" style="107" customWidth="1"/>
    <col min="3055" max="3055" width="24.7109375" style="107" customWidth="1"/>
    <col min="3056" max="3056" width="14.28515625" style="107" customWidth="1"/>
    <col min="3057" max="3057" width="11.140625" style="107" customWidth="1"/>
    <col min="3058" max="3058" width="12.5703125" style="107" customWidth="1"/>
    <col min="3059" max="3059" width="17.7109375" style="107" customWidth="1"/>
    <col min="3060" max="3060" width="17.140625" style="107" customWidth="1"/>
    <col min="3061" max="3061" width="11.5703125" style="107" customWidth="1"/>
    <col min="3062" max="3062" width="22.5703125" style="107" customWidth="1"/>
    <col min="3063" max="3063" width="9.7109375" style="107" customWidth="1"/>
    <col min="3064" max="3064" width="21.7109375" style="107" customWidth="1"/>
    <col min="3065" max="3065" width="24.42578125" style="107" customWidth="1"/>
    <col min="3066" max="3066" width="20.5703125" style="107" customWidth="1"/>
    <col min="3067" max="3067" width="10.5703125" style="107" customWidth="1"/>
    <col min="3068" max="3068" width="6.28515625" style="107" customWidth="1"/>
    <col min="3069" max="3072" width="8.5703125" style="107" customWidth="1"/>
    <col min="3073" max="3073" width="9.85546875" style="107" customWidth="1"/>
    <col min="3074" max="3074" width="15.140625" style="107" customWidth="1"/>
    <col min="3075" max="3075" width="19.85546875" style="107" customWidth="1"/>
    <col min="3076" max="3076" width="11.85546875" style="107" customWidth="1"/>
    <col min="3077" max="3077" width="10.85546875" style="107" customWidth="1"/>
    <col min="3078" max="3078" width="8.5703125" style="107" customWidth="1"/>
    <col min="3079" max="3090" width="6.7109375" style="107" customWidth="1"/>
    <col min="3091" max="3091" width="9.42578125" style="107" customWidth="1"/>
    <col min="3092" max="3092" width="6.7109375" style="107" customWidth="1"/>
    <col min="3093" max="3093" width="14.140625" style="107" customWidth="1"/>
    <col min="3094" max="3094" width="10" style="107" customWidth="1"/>
    <col min="3095" max="3095" width="6.140625" style="107" customWidth="1"/>
    <col min="3096" max="3097" width="8.5703125" style="107" customWidth="1"/>
    <col min="3098" max="3098" width="9.140625" style="107" customWidth="1"/>
    <col min="3099" max="3099" width="105" style="107" customWidth="1"/>
    <col min="3100" max="3100" width="10.42578125" style="107" customWidth="1"/>
    <col min="3101" max="3101" width="13.28515625" style="107" customWidth="1"/>
    <col min="3102" max="3102" width="11.28515625" style="107" customWidth="1"/>
    <col min="3103" max="3103" width="13.28515625" style="107" customWidth="1"/>
    <col min="3104" max="3309" width="11.42578125" style="107"/>
    <col min="3310" max="3310" width="1.42578125" style="107" customWidth="1"/>
    <col min="3311" max="3311" width="24.7109375" style="107" customWidth="1"/>
    <col min="3312" max="3312" width="14.28515625" style="107" customWidth="1"/>
    <col min="3313" max="3313" width="11.140625" style="107" customWidth="1"/>
    <col min="3314" max="3314" width="12.5703125" style="107" customWidth="1"/>
    <col min="3315" max="3315" width="17.7109375" style="107" customWidth="1"/>
    <col min="3316" max="3316" width="17.140625" style="107" customWidth="1"/>
    <col min="3317" max="3317" width="11.5703125" style="107" customWidth="1"/>
    <col min="3318" max="3318" width="22.5703125" style="107" customWidth="1"/>
    <col min="3319" max="3319" width="9.7109375" style="107" customWidth="1"/>
    <col min="3320" max="3320" width="21.7109375" style="107" customWidth="1"/>
    <col min="3321" max="3321" width="24.42578125" style="107" customWidth="1"/>
    <col min="3322" max="3322" width="20.5703125" style="107" customWidth="1"/>
    <col min="3323" max="3323" width="10.5703125" style="107" customWidth="1"/>
    <col min="3324" max="3324" width="6.28515625" style="107" customWidth="1"/>
    <col min="3325" max="3328" width="8.5703125" style="107" customWidth="1"/>
    <col min="3329" max="3329" width="9.85546875" style="107" customWidth="1"/>
    <col min="3330" max="3330" width="15.140625" style="107" customWidth="1"/>
    <col min="3331" max="3331" width="19.85546875" style="107" customWidth="1"/>
    <col min="3332" max="3332" width="11.85546875" style="107" customWidth="1"/>
    <col min="3333" max="3333" width="10.85546875" style="107" customWidth="1"/>
    <col min="3334" max="3334" width="8.5703125" style="107" customWidth="1"/>
    <col min="3335" max="3346" width="6.7109375" style="107" customWidth="1"/>
    <col min="3347" max="3347" width="9.42578125" style="107" customWidth="1"/>
    <col min="3348" max="3348" width="6.7109375" style="107" customWidth="1"/>
    <col min="3349" max="3349" width="14.140625" style="107" customWidth="1"/>
    <col min="3350" max="3350" width="10" style="107" customWidth="1"/>
    <col min="3351" max="3351" width="6.140625" style="107" customWidth="1"/>
    <col min="3352" max="3353" width="8.5703125" style="107" customWidth="1"/>
    <col min="3354" max="3354" width="9.140625" style="107" customWidth="1"/>
    <col min="3355" max="3355" width="105" style="107" customWidth="1"/>
    <col min="3356" max="3356" width="10.42578125" style="107" customWidth="1"/>
    <col min="3357" max="3357" width="13.28515625" style="107" customWidth="1"/>
    <col min="3358" max="3358" width="11.28515625" style="107" customWidth="1"/>
    <col min="3359" max="3359" width="13.28515625" style="107" customWidth="1"/>
    <col min="3360" max="3565" width="11.42578125" style="107"/>
    <col min="3566" max="3566" width="1.42578125" style="107" customWidth="1"/>
    <col min="3567" max="3567" width="24.7109375" style="107" customWidth="1"/>
    <col min="3568" max="3568" width="14.28515625" style="107" customWidth="1"/>
    <col min="3569" max="3569" width="11.140625" style="107" customWidth="1"/>
    <col min="3570" max="3570" width="12.5703125" style="107" customWidth="1"/>
    <col min="3571" max="3571" width="17.7109375" style="107" customWidth="1"/>
    <col min="3572" max="3572" width="17.140625" style="107" customWidth="1"/>
    <col min="3573" max="3573" width="11.5703125" style="107" customWidth="1"/>
    <col min="3574" max="3574" width="22.5703125" style="107" customWidth="1"/>
    <col min="3575" max="3575" width="9.7109375" style="107" customWidth="1"/>
    <col min="3576" max="3576" width="21.7109375" style="107" customWidth="1"/>
    <col min="3577" max="3577" width="24.42578125" style="107" customWidth="1"/>
    <col min="3578" max="3578" width="20.5703125" style="107" customWidth="1"/>
    <col min="3579" max="3579" width="10.5703125" style="107" customWidth="1"/>
    <col min="3580" max="3580" width="6.28515625" style="107" customWidth="1"/>
    <col min="3581" max="3584" width="8.5703125" style="107" customWidth="1"/>
    <col min="3585" max="3585" width="9.85546875" style="107" customWidth="1"/>
    <col min="3586" max="3586" width="15.140625" style="107" customWidth="1"/>
    <col min="3587" max="3587" width="19.85546875" style="107" customWidth="1"/>
    <col min="3588" max="3588" width="11.85546875" style="107" customWidth="1"/>
    <col min="3589" max="3589" width="10.85546875" style="107" customWidth="1"/>
    <col min="3590" max="3590" width="8.5703125" style="107" customWidth="1"/>
    <col min="3591" max="3602" width="6.7109375" style="107" customWidth="1"/>
    <col min="3603" max="3603" width="9.42578125" style="107" customWidth="1"/>
    <col min="3604" max="3604" width="6.7109375" style="107" customWidth="1"/>
    <col min="3605" max="3605" width="14.140625" style="107" customWidth="1"/>
    <col min="3606" max="3606" width="10" style="107" customWidth="1"/>
    <col min="3607" max="3607" width="6.140625" style="107" customWidth="1"/>
    <col min="3608" max="3609" width="8.5703125" style="107" customWidth="1"/>
    <col min="3610" max="3610" width="9.140625" style="107" customWidth="1"/>
    <col min="3611" max="3611" width="105" style="107" customWidth="1"/>
    <col min="3612" max="3612" width="10.42578125" style="107" customWidth="1"/>
    <col min="3613" max="3613" width="13.28515625" style="107" customWidth="1"/>
    <col min="3614" max="3614" width="11.28515625" style="107" customWidth="1"/>
    <col min="3615" max="3615" width="13.28515625" style="107" customWidth="1"/>
    <col min="3616" max="3821" width="11.42578125" style="107"/>
    <col min="3822" max="3822" width="1.42578125" style="107" customWidth="1"/>
    <col min="3823" max="3823" width="24.7109375" style="107" customWidth="1"/>
    <col min="3824" max="3824" width="14.28515625" style="107" customWidth="1"/>
    <col min="3825" max="3825" width="11.140625" style="107" customWidth="1"/>
    <col min="3826" max="3826" width="12.5703125" style="107" customWidth="1"/>
    <col min="3827" max="3827" width="17.7109375" style="107" customWidth="1"/>
    <col min="3828" max="3828" width="17.140625" style="107" customWidth="1"/>
    <col min="3829" max="3829" width="11.5703125" style="107" customWidth="1"/>
    <col min="3830" max="3830" width="22.5703125" style="107" customWidth="1"/>
    <col min="3831" max="3831" width="9.7109375" style="107" customWidth="1"/>
    <col min="3832" max="3832" width="21.7109375" style="107" customWidth="1"/>
    <col min="3833" max="3833" width="24.42578125" style="107" customWidth="1"/>
    <col min="3834" max="3834" width="20.5703125" style="107" customWidth="1"/>
    <col min="3835" max="3835" width="10.5703125" style="107" customWidth="1"/>
    <col min="3836" max="3836" width="6.28515625" style="107" customWidth="1"/>
    <col min="3837" max="3840" width="8.5703125" style="107" customWidth="1"/>
    <col min="3841" max="3841" width="9.85546875" style="107" customWidth="1"/>
    <col min="3842" max="3842" width="15.140625" style="107" customWidth="1"/>
    <col min="3843" max="3843" width="19.85546875" style="107" customWidth="1"/>
    <col min="3844" max="3844" width="11.85546875" style="107" customWidth="1"/>
    <col min="3845" max="3845" width="10.85546875" style="107" customWidth="1"/>
    <col min="3846" max="3846" width="8.5703125" style="107" customWidth="1"/>
    <col min="3847" max="3858" width="6.7109375" style="107" customWidth="1"/>
    <col min="3859" max="3859" width="9.42578125" style="107" customWidth="1"/>
    <col min="3860" max="3860" width="6.7109375" style="107" customWidth="1"/>
    <col min="3861" max="3861" width="14.140625" style="107" customWidth="1"/>
    <col min="3862" max="3862" width="10" style="107" customWidth="1"/>
    <col min="3863" max="3863" width="6.140625" style="107" customWidth="1"/>
    <col min="3864" max="3865" width="8.5703125" style="107" customWidth="1"/>
    <col min="3866" max="3866" width="9.140625" style="107" customWidth="1"/>
    <col min="3867" max="3867" width="105" style="107" customWidth="1"/>
    <col min="3868" max="3868" width="10.42578125" style="107" customWidth="1"/>
    <col min="3869" max="3869" width="13.28515625" style="107" customWidth="1"/>
    <col min="3870" max="3870" width="11.28515625" style="107" customWidth="1"/>
    <col min="3871" max="3871" width="13.28515625" style="107" customWidth="1"/>
    <col min="3872" max="4077" width="11.42578125" style="107"/>
    <col min="4078" max="4078" width="1.42578125" style="107" customWidth="1"/>
    <col min="4079" max="4079" width="24.7109375" style="107" customWidth="1"/>
    <col min="4080" max="4080" width="14.28515625" style="107" customWidth="1"/>
    <col min="4081" max="4081" width="11.140625" style="107" customWidth="1"/>
    <col min="4082" max="4082" width="12.5703125" style="107" customWidth="1"/>
    <col min="4083" max="4083" width="17.7109375" style="107" customWidth="1"/>
    <col min="4084" max="4084" width="17.140625" style="107" customWidth="1"/>
    <col min="4085" max="4085" width="11.5703125" style="107" customWidth="1"/>
    <col min="4086" max="4086" width="22.5703125" style="107" customWidth="1"/>
    <col min="4087" max="4087" width="9.7109375" style="107" customWidth="1"/>
    <col min="4088" max="4088" width="21.7109375" style="107" customWidth="1"/>
    <col min="4089" max="4089" width="24.42578125" style="107" customWidth="1"/>
    <col min="4090" max="4090" width="20.5703125" style="107" customWidth="1"/>
    <col min="4091" max="4091" width="10.5703125" style="107" customWidth="1"/>
    <col min="4092" max="4092" width="6.28515625" style="107" customWidth="1"/>
    <col min="4093" max="4096" width="8.5703125" style="107" customWidth="1"/>
    <col min="4097" max="4097" width="9.85546875" style="107" customWidth="1"/>
    <col min="4098" max="4098" width="15.140625" style="107" customWidth="1"/>
    <col min="4099" max="4099" width="19.85546875" style="107" customWidth="1"/>
    <col min="4100" max="4100" width="11.85546875" style="107" customWidth="1"/>
    <col min="4101" max="4101" width="10.85546875" style="107" customWidth="1"/>
    <col min="4102" max="4102" width="8.5703125" style="107" customWidth="1"/>
    <col min="4103" max="4114" width="6.7109375" style="107" customWidth="1"/>
    <col min="4115" max="4115" width="9.42578125" style="107" customWidth="1"/>
    <col min="4116" max="4116" width="6.7109375" style="107" customWidth="1"/>
    <col min="4117" max="4117" width="14.140625" style="107" customWidth="1"/>
    <col min="4118" max="4118" width="10" style="107" customWidth="1"/>
    <col min="4119" max="4119" width="6.140625" style="107" customWidth="1"/>
    <col min="4120" max="4121" width="8.5703125" style="107" customWidth="1"/>
    <col min="4122" max="4122" width="9.140625" style="107" customWidth="1"/>
    <col min="4123" max="4123" width="105" style="107" customWidth="1"/>
    <col min="4124" max="4124" width="10.42578125" style="107" customWidth="1"/>
    <col min="4125" max="4125" width="13.28515625" style="107" customWidth="1"/>
    <col min="4126" max="4126" width="11.28515625" style="107" customWidth="1"/>
    <col min="4127" max="4127" width="13.28515625" style="107" customWidth="1"/>
    <col min="4128" max="4333" width="11.42578125" style="107"/>
    <col min="4334" max="4334" width="1.42578125" style="107" customWidth="1"/>
    <col min="4335" max="4335" width="24.7109375" style="107" customWidth="1"/>
    <col min="4336" max="4336" width="14.28515625" style="107" customWidth="1"/>
    <col min="4337" max="4337" width="11.140625" style="107" customWidth="1"/>
    <col min="4338" max="4338" width="12.5703125" style="107" customWidth="1"/>
    <col min="4339" max="4339" width="17.7109375" style="107" customWidth="1"/>
    <col min="4340" max="4340" width="17.140625" style="107" customWidth="1"/>
    <col min="4341" max="4341" width="11.5703125" style="107" customWidth="1"/>
    <col min="4342" max="4342" width="22.5703125" style="107" customWidth="1"/>
    <col min="4343" max="4343" width="9.7109375" style="107" customWidth="1"/>
    <col min="4344" max="4344" width="21.7109375" style="107" customWidth="1"/>
    <col min="4345" max="4345" width="24.42578125" style="107" customWidth="1"/>
    <col min="4346" max="4346" width="20.5703125" style="107" customWidth="1"/>
    <col min="4347" max="4347" width="10.5703125" style="107" customWidth="1"/>
    <col min="4348" max="4348" width="6.28515625" style="107" customWidth="1"/>
    <col min="4349" max="4352" width="8.5703125" style="107" customWidth="1"/>
    <col min="4353" max="4353" width="9.85546875" style="107" customWidth="1"/>
    <col min="4354" max="4354" width="15.140625" style="107" customWidth="1"/>
    <col min="4355" max="4355" width="19.85546875" style="107" customWidth="1"/>
    <col min="4356" max="4356" width="11.85546875" style="107" customWidth="1"/>
    <col min="4357" max="4357" width="10.85546875" style="107" customWidth="1"/>
    <col min="4358" max="4358" width="8.5703125" style="107" customWidth="1"/>
    <col min="4359" max="4370" width="6.7109375" style="107" customWidth="1"/>
    <col min="4371" max="4371" width="9.42578125" style="107" customWidth="1"/>
    <col min="4372" max="4372" width="6.7109375" style="107" customWidth="1"/>
    <col min="4373" max="4373" width="14.140625" style="107" customWidth="1"/>
    <col min="4374" max="4374" width="10" style="107" customWidth="1"/>
    <col min="4375" max="4375" width="6.140625" style="107" customWidth="1"/>
    <col min="4376" max="4377" width="8.5703125" style="107" customWidth="1"/>
    <col min="4378" max="4378" width="9.140625" style="107" customWidth="1"/>
    <col min="4379" max="4379" width="105" style="107" customWidth="1"/>
    <col min="4380" max="4380" width="10.42578125" style="107" customWidth="1"/>
    <col min="4381" max="4381" width="13.28515625" style="107" customWidth="1"/>
    <col min="4382" max="4382" width="11.28515625" style="107" customWidth="1"/>
    <col min="4383" max="4383" width="13.28515625" style="107" customWidth="1"/>
    <col min="4384" max="4589" width="11.42578125" style="107"/>
    <col min="4590" max="4590" width="1.42578125" style="107" customWidth="1"/>
    <col min="4591" max="4591" width="24.7109375" style="107" customWidth="1"/>
    <col min="4592" max="4592" width="14.28515625" style="107" customWidth="1"/>
    <col min="4593" max="4593" width="11.140625" style="107" customWidth="1"/>
    <col min="4594" max="4594" width="12.5703125" style="107" customWidth="1"/>
    <col min="4595" max="4595" width="17.7109375" style="107" customWidth="1"/>
    <col min="4596" max="4596" width="17.140625" style="107" customWidth="1"/>
    <col min="4597" max="4597" width="11.5703125" style="107" customWidth="1"/>
    <col min="4598" max="4598" width="22.5703125" style="107" customWidth="1"/>
    <col min="4599" max="4599" width="9.7109375" style="107" customWidth="1"/>
    <col min="4600" max="4600" width="21.7109375" style="107" customWidth="1"/>
    <col min="4601" max="4601" width="24.42578125" style="107" customWidth="1"/>
    <col min="4602" max="4602" width="20.5703125" style="107" customWidth="1"/>
    <col min="4603" max="4603" width="10.5703125" style="107" customWidth="1"/>
    <col min="4604" max="4604" width="6.28515625" style="107" customWidth="1"/>
    <col min="4605" max="4608" width="8.5703125" style="107" customWidth="1"/>
    <col min="4609" max="4609" width="9.85546875" style="107" customWidth="1"/>
    <col min="4610" max="4610" width="15.140625" style="107" customWidth="1"/>
    <col min="4611" max="4611" width="19.85546875" style="107" customWidth="1"/>
    <col min="4612" max="4612" width="11.85546875" style="107" customWidth="1"/>
    <col min="4613" max="4613" width="10.85546875" style="107" customWidth="1"/>
    <col min="4614" max="4614" width="8.5703125" style="107" customWidth="1"/>
    <col min="4615" max="4626" width="6.7109375" style="107" customWidth="1"/>
    <col min="4627" max="4627" width="9.42578125" style="107" customWidth="1"/>
    <col min="4628" max="4628" width="6.7109375" style="107" customWidth="1"/>
    <col min="4629" max="4629" width="14.140625" style="107" customWidth="1"/>
    <col min="4630" max="4630" width="10" style="107" customWidth="1"/>
    <col min="4631" max="4631" width="6.140625" style="107" customWidth="1"/>
    <col min="4632" max="4633" width="8.5703125" style="107" customWidth="1"/>
    <col min="4634" max="4634" width="9.140625" style="107" customWidth="1"/>
    <col min="4635" max="4635" width="105" style="107" customWidth="1"/>
    <col min="4636" max="4636" width="10.42578125" style="107" customWidth="1"/>
    <col min="4637" max="4637" width="13.28515625" style="107" customWidth="1"/>
    <col min="4638" max="4638" width="11.28515625" style="107" customWidth="1"/>
    <col min="4639" max="4639" width="13.28515625" style="107" customWidth="1"/>
    <col min="4640" max="4845" width="11.42578125" style="107"/>
    <col min="4846" max="4846" width="1.42578125" style="107" customWidth="1"/>
    <col min="4847" max="4847" width="24.7109375" style="107" customWidth="1"/>
    <col min="4848" max="4848" width="14.28515625" style="107" customWidth="1"/>
    <col min="4849" max="4849" width="11.140625" style="107" customWidth="1"/>
    <col min="4850" max="4850" width="12.5703125" style="107" customWidth="1"/>
    <col min="4851" max="4851" width="17.7109375" style="107" customWidth="1"/>
    <col min="4852" max="4852" width="17.140625" style="107" customWidth="1"/>
    <col min="4853" max="4853" width="11.5703125" style="107" customWidth="1"/>
    <col min="4854" max="4854" width="22.5703125" style="107" customWidth="1"/>
    <col min="4855" max="4855" width="9.7109375" style="107" customWidth="1"/>
    <col min="4856" max="4856" width="21.7109375" style="107" customWidth="1"/>
    <col min="4857" max="4857" width="24.42578125" style="107" customWidth="1"/>
    <col min="4858" max="4858" width="20.5703125" style="107" customWidth="1"/>
    <col min="4859" max="4859" width="10.5703125" style="107" customWidth="1"/>
    <col min="4860" max="4860" width="6.28515625" style="107" customWidth="1"/>
    <col min="4861" max="4864" width="8.5703125" style="107" customWidth="1"/>
    <col min="4865" max="4865" width="9.85546875" style="107" customWidth="1"/>
    <col min="4866" max="4866" width="15.140625" style="107" customWidth="1"/>
    <col min="4867" max="4867" width="19.85546875" style="107" customWidth="1"/>
    <col min="4868" max="4868" width="11.85546875" style="107" customWidth="1"/>
    <col min="4869" max="4869" width="10.85546875" style="107" customWidth="1"/>
    <col min="4870" max="4870" width="8.5703125" style="107" customWidth="1"/>
    <col min="4871" max="4882" width="6.7109375" style="107" customWidth="1"/>
    <col min="4883" max="4883" width="9.42578125" style="107" customWidth="1"/>
    <col min="4884" max="4884" width="6.7109375" style="107" customWidth="1"/>
    <col min="4885" max="4885" width="14.140625" style="107" customWidth="1"/>
    <col min="4886" max="4886" width="10" style="107" customWidth="1"/>
    <col min="4887" max="4887" width="6.140625" style="107" customWidth="1"/>
    <col min="4888" max="4889" width="8.5703125" style="107" customWidth="1"/>
    <col min="4890" max="4890" width="9.140625" style="107" customWidth="1"/>
    <col min="4891" max="4891" width="105" style="107" customWidth="1"/>
    <col min="4892" max="4892" width="10.42578125" style="107" customWidth="1"/>
    <col min="4893" max="4893" width="13.28515625" style="107" customWidth="1"/>
    <col min="4894" max="4894" width="11.28515625" style="107" customWidth="1"/>
    <col min="4895" max="4895" width="13.28515625" style="107" customWidth="1"/>
    <col min="4896" max="5101" width="11.42578125" style="107"/>
    <col min="5102" max="5102" width="1.42578125" style="107" customWidth="1"/>
    <col min="5103" max="5103" width="24.7109375" style="107" customWidth="1"/>
    <col min="5104" max="5104" width="14.28515625" style="107" customWidth="1"/>
    <col min="5105" max="5105" width="11.140625" style="107" customWidth="1"/>
    <col min="5106" max="5106" width="12.5703125" style="107" customWidth="1"/>
    <col min="5107" max="5107" width="17.7109375" style="107" customWidth="1"/>
    <col min="5108" max="5108" width="17.140625" style="107" customWidth="1"/>
    <col min="5109" max="5109" width="11.5703125" style="107" customWidth="1"/>
    <col min="5110" max="5110" width="22.5703125" style="107" customWidth="1"/>
    <col min="5111" max="5111" width="9.7109375" style="107" customWidth="1"/>
    <col min="5112" max="5112" width="21.7109375" style="107" customWidth="1"/>
    <col min="5113" max="5113" width="24.42578125" style="107" customWidth="1"/>
    <col min="5114" max="5114" width="20.5703125" style="107" customWidth="1"/>
    <col min="5115" max="5115" width="10.5703125" style="107" customWidth="1"/>
    <col min="5116" max="5116" width="6.28515625" style="107" customWidth="1"/>
    <col min="5117" max="5120" width="8.5703125" style="107" customWidth="1"/>
    <col min="5121" max="5121" width="9.85546875" style="107" customWidth="1"/>
    <col min="5122" max="5122" width="15.140625" style="107" customWidth="1"/>
    <col min="5123" max="5123" width="19.85546875" style="107" customWidth="1"/>
    <col min="5124" max="5124" width="11.85546875" style="107" customWidth="1"/>
    <col min="5125" max="5125" width="10.85546875" style="107" customWidth="1"/>
    <col min="5126" max="5126" width="8.5703125" style="107" customWidth="1"/>
    <col min="5127" max="5138" width="6.7109375" style="107" customWidth="1"/>
    <col min="5139" max="5139" width="9.42578125" style="107" customWidth="1"/>
    <col min="5140" max="5140" width="6.7109375" style="107" customWidth="1"/>
    <col min="5141" max="5141" width="14.140625" style="107" customWidth="1"/>
    <col min="5142" max="5142" width="10" style="107" customWidth="1"/>
    <col min="5143" max="5143" width="6.140625" style="107" customWidth="1"/>
    <col min="5144" max="5145" width="8.5703125" style="107" customWidth="1"/>
    <col min="5146" max="5146" width="9.140625" style="107" customWidth="1"/>
    <col min="5147" max="5147" width="105" style="107" customWidth="1"/>
    <col min="5148" max="5148" width="10.42578125" style="107" customWidth="1"/>
    <col min="5149" max="5149" width="13.28515625" style="107" customWidth="1"/>
    <col min="5150" max="5150" width="11.28515625" style="107" customWidth="1"/>
    <col min="5151" max="5151" width="13.28515625" style="107" customWidth="1"/>
    <col min="5152" max="5357" width="11.42578125" style="107"/>
    <col min="5358" max="5358" width="1.42578125" style="107" customWidth="1"/>
    <col min="5359" max="5359" width="24.7109375" style="107" customWidth="1"/>
    <col min="5360" max="5360" width="14.28515625" style="107" customWidth="1"/>
    <col min="5361" max="5361" width="11.140625" style="107" customWidth="1"/>
    <col min="5362" max="5362" width="12.5703125" style="107" customWidth="1"/>
    <col min="5363" max="5363" width="17.7109375" style="107" customWidth="1"/>
    <col min="5364" max="5364" width="17.140625" style="107" customWidth="1"/>
    <col min="5365" max="5365" width="11.5703125" style="107" customWidth="1"/>
    <col min="5366" max="5366" width="22.5703125" style="107" customWidth="1"/>
    <col min="5367" max="5367" width="9.7109375" style="107" customWidth="1"/>
    <col min="5368" max="5368" width="21.7109375" style="107" customWidth="1"/>
    <col min="5369" max="5369" width="24.42578125" style="107" customWidth="1"/>
    <col min="5370" max="5370" width="20.5703125" style="107" customWidth="1"/>
    <col min="5371" max="5371" width="10.5703125" style="107" customWidth="1"/>
    <col min="5372" max="5372" width="6.28515625" style="107" customWidth="1"/>
    <col min="5373" max="5376" width="8.5703125" style="107" customWidth="1"/>
    <col min="5377" max="5377" width="9.85546875" style="107" customWidth="1"/>
    <col min="5378" max="5378" width="15.140625" style="107" customWidth="1"/>
    <col min="5379" max="5379" width="19.85546875" style="107" customWidth="1"/>
    <col min="5380" max="5380" width="11.85546875" style="107" customWidth="1"/>
    <col min="5381" max="5381" width="10.85546875" style="107" customWidth="1"/>
    <col min="5382" max="5382" width="8.5703125" style="107" customWidth="1"/>
    <col min="5383" max="5394" width="6.7109375" style="107" customWidth="1"/>
    <col min="5395" max="5395" width="9.42578125" style="107" customWidth="1"/>
    <col min="5396" max="5396" width="6.7109375" style="107" customWidth="1"/>
    <col min="5397" max="5397" width="14.140625" style="107" customWidth="1"/>
    <col min="5398" max="5398" width="10" style="107" customWidth="1"/>
    <col min="5399" max="5399" width="6.140625" style="107" customWidth="1"/>
    <col min="5400" max="5401" width="8.5703125" style="107" customWidth="1"/>
    <col min="5402" max="5402" width="9.140625" style="107" customWidth="1"/>
    <col min="5403" max="5403" width="105" style="107" customWidth="1"/>
    <col min="5404" max="5404" width="10.42578125" style="107" customWidth="1"/>
    <col min="5405" max="5405" width="13.28515625" style="107" customWidth="1"/>
    <col min="5406" max="5406" width="11.28515625" style="107" customWidth="1"/>
    <col min="5407" max="5407" width="13.28515625" style="107" customWidth="1"/>
    <col min="5408" max="5613" width="11.42578125" style="107"/>
    <col min="5614" max="5614" width="1.42578125" style="107" customWidth="1"/>
    <col min="5615" max="5615" width="24.7109375" style="107" customWidth="1"/>
    <col min="5616" max="5616" width="14.28515625" style="107" customWidth="1"/>
    <col min="5617" max="5617" width="11.140625" style="107" customWidth="1"/>
    <col min="5618" max="5618" width="12.5703125" style="107" customWidth="1"/>
    <col min="5619" max="5619" width="17.7109375" style="107" customWidth="1"/>
    <col min="5620" max="5620" width="17.140625" style="107" customWidth="1"/>
    <col min="5621" max="5621" width="11.5703125" style="107" customWidth="1"/>
    <col min="5622" max="5622" width="22.5703125" style="107" customWidth="1"/>
    <col min="5623" max="5623" width="9.7109375" style="107" customWidth="1"/>
    <col min="5624" max="5624" width="21.7109375" style="107" customWidth="1"/>
    <col min="5625" max="5625" width="24.42578125" style="107" customWidth="1"/>
    <col min="5626" max="5626" width="20.5703125" style="107" customWidth="1"/>
    <col min="5627" max="5627" width="10.5703125" style="107" customWidth="1"/>
    <col min="5628" max="5628" width="6.28515625" style="107" customWidth="1"/>
    <col min="5629" max="5632" width="8.5703125" style="107" customWidth="1"/>
    <col min="5633" max="5633" width="9.85546875" style="107" customWidth="1"/>
    <col min="5634" max="5634" width="15.140625" style="107" customWidth="1"/>
    <col min="5635" max="5635" width="19.85546875" style="107" customWidth="1"/>
    <col min="5636" max="5636" width="11.85546875" style="107" customWidth="1"/>
    <col min="5637" max="5637" width="10.85546875" style="107" customWidth="1"/>
    <col min="5638" max="5638" width="8.5703125" style="107" customWidth="1"/>
    <col min="5639" max="5650" width="6.7109375" style="107" customWidth="1"/>
    <col min="5651" max="5651" width="9.42578125" style="107" customWidth="1"/>
    <col min="5652" max="5652" width="6.7109375" style="107" customWidth="1"/>
    <col min="5653" max="5653" width="14.140625" style="107" customWidth="1"/>
    <col min="5654" max="5654" width="10" style="107" customWidth="1"/>
    <col min="5655" max="5655" width="6.140625" style="107" customWidth="1"/>
    <col min="5656" max="5657" width="8.5703125" style="107" customWidth="1"/>
    <col min="5658" max="5658" width="9.140625" style="107" customWidth="1"/>
    <col min="5659" max="5659" width="105" style="107" customWidth="1"/>
    <col min="5660" max="5660" width="10.42578125" style="107" customWidth="1"/>
    <col min="5661" max="5661" width="13.28515625" style="107" customWidth="1"/>
    <col min="5662" max="5662" width="11.28515625" style="107" customWidth="1"/>
    <col min="5663" max="5663" width="13.28515625" style="107" customWidth="1"/>
    <col min="5664" max="5869" width="11.42578125" style="107"/>
    <col min="5870" max="5870" width="1.42578125" style="107" customWidth="1"/>
    <col min="5871" max="5871" width="24.7109375" style="107" customWidth="1"/>
    <col min="5872" max="5872" width="14.28515625" style="107" customWidth="1"/>
    <col min="5873" max="5873" width="11.140625" style="107" customWidth="1"/>
    <col min="5874" max="5874" width="12.5703125" style="107" customWidth="1"/>
    <col min="5875" max="5875" width="17.7109375" style="107" customWidth="1"/>
    <col min="5876" max="5876" width="17.140625" style="107" customWidth="1"/>
    <col min="5877" max="5877" width="11.5703125" style="107" customWidth="1"/>
    <col min="5878" max="5878" width="22.5703125" style="107" customWidth="1"/>
    <col min="5879" max="5879" width="9.7109375" style="107" customWidth="1"/>
    <col min="5880" max="5880" width="21.7109375" style="107" customWidth="1"/>
    <col min="5881" max="5881" width="24.42578125" style="107" customWidth="1"/>
    <col min="5882" max="5882" width="20.5703125" style="107" customWidth="1"/>
    <col min="5883" max="5883" width="10.5703125" style="107" customWidth="1"/>
    <col min="5884" max="5884" width="6.28515625" style="107" customWidth="1"/>
    <col min="5885" max="5888" width="8.5703125" style="107" customWidth="1"/>
    <col min="5889" max="5889" width="9.85546875" style="107" customWidth="1"/>
    <col min="5890" max="5890" width="15.140625" style="107" customWidth="1"/>
    <col min="5891" max="5891" width="19.85546875" style="107" customWidth="1"/>
    <col min="5892" max="5892" width="11.85546875" style="107" customWidth="1"/>
    <col min="5893" max="5893" width="10.85546875" style="107" customWidth="1"/>
    <col min="5894" max="5894" width="8.5703125" style="107" customWidth="1"/>
    <col min="5895" max="5906" width="6.7109375" style="107" customWidth="1"/>
    <col min="5907" max="5907" width="9.42578125" style="107" customWidth="1"/>
    <col min="5908" max="5908" width="6.7109375" style="107" customWidth="1"/>
    <col min="5909" max="5909" width="14.140625" style="107" customWidth="1"/>
    <col min="5910" max="5910" width="10" style="107" customWidth="1"/>
    <col min="5911" max="5911" width="6.140625" style="107" customWidth="1"/>
    <col min="5912" max="5913" width="8.5703125" style="107" customWidth="1"/>
    <col min="5914" max="5914" width="9.140625" style="107" customWidth="1"/>
    <col min="5915" max="5915" width="105" style="107" customWidth="1"/>
    <col min="5916" max="5916" width="10.42578125" style="107" customWidth="1"/>
    <col min="5917" max="5917" width="13.28515625" style="107" customWidth="1"/>
    <col min="5918" max="5918" width="11.28515625" style="107" customWidth="1"/>
    <col min="5919" max="5919" width="13.28515625" style="107" customWidth="1"/>
    <col min="5920" max="6125" width="11.42578125" style="107"/>
    <col min="6126" max="6126" width="1.42578125" style="107" customWidth="1"/>
    <col min="6127" max="6127" width="24.7109375" style="107" customWidth="1"/>
    <col min="6128" max="6128" width="14.28515625" style="107" customWidth="1"/>
    <col min="6129" max="6129" width="11.140625" style="107" customWidth="1"/>
    <col min="6130" max="6130" width="12.5703125" style="107" customWidth="1"/>
    <col min="6131" max="6131" width="17.7109375" style="107" customWidth="1"/>
    <col min="6132" max="6132" width="17.140625" style="107" customWidth="1"/>
    <col min="6133" max="6133" width="11.5703125" style="107" customWidth="1"/>
    <col min="6134" max="6134" width="22.5703125" style="107" customWidth="1"/>
    <col min="6135" max="6135" width="9.7109375" style="107" customWidth="1"/>
    <col min="6136" max="6136" width="21.7109375" style="107" customWidth="1"/>
    <col min="6137" max="6137" width="24.42578125" style="107" customWidth="1"/>
    <col min="6138" max="6138" width="20.5703125" style="107" customWidth="1"/>
    <col min="6139" max="6139" width="10.5703125" style="107" customWidth="1"/>
    <col min="6140" max="6140" width="6.28515625" style="107" customWidth="1"/>
    <col min="6141" max="6144" width="8.5703125" style="107" customWidth="1"/>
    <col min="6145" max="6145" width="9.85546875" style="107" customWidth="1"/>
    <col min="6146" max="6146" width="15.140625" style="107" customWidth="1"/>
    <col min="6147" max="6147" width="19.85546875" style="107" customWidth="1"/>
    <col min="6148" max="6148" width="11.85546875" style="107" customWidth="1"/>
    <col min="6149" max="6149" width="10.85546875" style="107" customWidth="1"/>
    <col min="6150" max="6150" width="8.5703125" style="107" customWidth="1"/>
    <col min="6151" max="6162" width="6.7109375" style="107" customWidth="1"/>
    <col min="6163" max="6163" width="9.42578125" style="107" customWidth="1"/>
    <col min="6164" max="6164" width="6.7109375" style="107" customWidth="1"/>
    <col min="6165" max="6165" width="14.140625" style="107" customWidth="1"/>
    <col min="6166" max="6166" width="10" style="107" customWidth="1"/>
    <col min="6167" max="6167" width="6.140625" style="107" customWidth="1"/>
    <col min="6168" max="6169" width="8.5703125" style="107" customWidth="1"/>
    <col min="6170" max="6170" width="9.140625" style="107" customWidth="1"/>
    <col min="6171" max="6171" width="105" style="107" customWidth="1"/>
    <col min="6172" max="6172" width="10.42578125" style="107" customWidth="1"/>
    <col min="6173" max="6173" width="13.28515625" style="107" customWidth="1"/>
    <col min="6174" max="6174" width="11.28515625" style="107" customWidth="1"/>
    <col min="6175" max="6175" width="13.28515625" style="107" customWidth="1"/>
    <col min="6176" max="6381" width="11.42578125" style="107"/>
    <col min="6382" max="6382" width="1.42578125" style="107" customWidth="1"/>
    <col min="6383" max="6383" width="24.7109375" style="107" customWidth="1"/>
    <col min="6384" max="6384" width="14.28515625" style="107" customWidth="1"/>
    <col min="6385" max="6385" width="11.140625" style="107" customWidth="1"/>
    <col min="6386" max="6386" width="12.5703125" style="107" customWidth="1"/>
    <col min="6387" max="6387" width="17.7109375" style="107" customWidth="1"/>
    <col min="6388" max="6388" width="17.140625" style="107" customWidth="1"/>
    <col min="6389" max="6389" width="11.5703125" style="107" customWidth="1"/>
    <col min="6390" max="6390" width="22.5703125" style="107" customWidth="1"/>
    <col min="6391" max="6391" width="9.7109375" style="107" customWidth="1"/>
    <col min="6392" max="6392" width="21.7109375" style="107" customWidth="1"/>
    <col min="6393" max="6393" width="24.42578125" style="107" customWidth="1"/>
    <col min="6394" max="6394" width="20.5703125" style="107" customWidth="1"/>
    <col min="6395" max="6395" width="10.5703125" style="107" customWidth="1"/>
    <col min="6396" max="6396" width="6.28515625" style="107" customWidth="1"/>
    <col min="6397" max="6400" width="8.5703125" style="107" customWidth="1"/>
    <col min="6401" max="6401" width="9.85546875" style="107" customWidth="1"/>
    <col min="6402" max="6402" width="15.140625" style="107" customWidth="1"/>
    <col min="6403" max="6403" width="19.85546875" style="107" customWidth="1"/>
    <col min="6404" max="6404" width="11.85546875" style="107" customWidth="1"/>
    <col min="6405" max="6405" width="10.85546875" style="107" customWidth="1"/>
    <col min="6406" max="6406" width="8.5703125" style="107" customWidth="1"/>
    <col min="6407" max="6418" width="6.7109375" style="107" customWidth="1"/>
    <col min="6419" max="6419" width="9.42578125" style="107" customWidth="1"/>
    <col min="6420" max="6420" width="6.7109375" style="107" customWidth="1"/>
    <col min="6421" max="6421" width="14.140625" style="107" customWidth="1"/>
    <col min="6422" max="6422" width="10" style="107" customWidth="1"/>
    <col min="6423" max="6423" width="6.140625" style="107" customWidth="1"/>
    <col min="6424" max="6425" width="8.5703125" style="107" customWidth="1"/>
    <col min="6426" max="6426" width="9.140625" style="107" customWidth="1"/>
    <col min="6427" max="6427" width="105" style="107" customWidth="1"/>
    <col min="6428" max="6428" width="10.42578125" style="107" customWidth="1"/>
    <col min="6429" max="6429" width="13.28515625" style="107" customWidth="1"/>
    <col min="6430" max="6430" width="11.28515625" style="107" customWidth="1"/>
    <col min="6431" max="6431" width="13.28515625" style="107" customWidth="1"/>
    <col min="6432" max="6637" width="11.42578125" style="107"/>
    <col min="6638" max="6638" width="1.42578125" style="107" customWidth="1"/>
    <col min="6639" max="6639" width="24.7109375" style="107" customWidth="1"/>
    <col min="6640" max="6640" width="14.28515625" style="107" customWidth="1"/>
    <col min="6641" max="6641" width="11.140625" style="107" customWidth="1"/>
    <col min="6642" max="6642" width="12.5703125" style="107" customWidth="1"/>
    <col min="6643" max="6643" width="17.7109375" style="107" customWidth="1"/>
    <col min="6644" max="6644" width="17.140625" style="107" customWidth="1"/>
    <col min="6645" max="6645" width="11.5703125" style="107" customWidth="1"/>
    <col min="6646" max="6646" width="22.5703125" style="107" customWidth="1"/>
    <col min="6647" max="6647" width="9.7109375" style="107" customWidth="1"/>
    <col min="6648" max="6648" width="21.7109375" style="107" customWidth="1"/>
    <col min="6649" max="6649" width="24.42578125" style="107" customWidth="1"/>
    <col min="6650" max="6650" width="20.5703125" style="107" customWidth="1"/>
    <col min="6651" max="6651" width="10.5703125" style="107" customWidth="1"/>
    <col min="6652" max="6652" width="6.28515625" style="107" customWidth="1"/>
    <col min="6653" max="6656" width="8.5703125" style="107" customWidth="1"/>
    <col min="6657" max="6657" width="9.85546875" style="107" customWidth="1"/>
    <col min="6658" max="6658" width="15.140625" style="107" customWidth="1"/>
    <col min="6659" max="6659" width="19.85546875" style="107" customWidth="1"/>
    <col min="6660" max="6660" width="11.85546875" style="107" customWidth="1"/>
    <col min="6661" max="6661" width="10.85546875" style="107" customWidth="1"/>
    <col min="6662" max="6662" width="8.5703125" style="107" customWidth="1"/>
    <col min="6663" max="6674" width="6.7109375" style="107" customWidth="1"/>
    <col min="6675" max="6675" width="9.42578125" style="107" customWidth="1"/>
    <col min="6676" max="6676" width="6.7109375" style="107" customWidth="1"/>
    <col min="6677" max="6677" width="14.140625" style="107" customWidth="1"/>
    <col min="6678" max="6678" width="10" style="107" customWidth="1"/>
    <col min="6679" max="6679" width="6.140625" style="107" customWidth="1"/>
    <col min="6680" max="6681" width="8.5703125" style="107" customWidth="1"/>
    <col min="6682" max="6682" width="9.140625" style="107" customWidth="1"/>
    <col min="6683" max="6683" width="105" style="107" customWidth="1"/>
    <col min="6684" max="6684" width="10.42578125" style="107" customWidth="1"/>
    <col min="6685" max="6685" width="13.28515625" style="107" customWidth="1"/>
    <col min="6686" max="6686" width="11.28515625" style="107" customWidth="1"/>
    <col min="6687" max="6687" width="13.28515625" style="107" customWidth="1"/>
    <col min="6688" max="6893" width="11.42578125" style="107"/>
    <col min="6894" max="6894" width="1.42578125" style="107" customWidth="1"/>
    <col min="6895" max="6895" width="24.7109375" style="107" customWidth="1"/>
    <col min="6896" max="6896" width="14.28515625" style="107" customWidth="1"/>
    <col min="6897" max="6897" width="11.140625" style="107" customWidth="1"/>
    <col min="6898" max="6898" width="12.5703125" style="107" customWidth="1"/>
    <col min="6899" max="6899" width="17.7109375" style="107" customWidth="1"/>
    <col min="6900" max="6900" width="17.140625" style="107" customWidth="1"/>
    <col min="6901" max="6901" width="11.5703125" style="107" customWidth="1"/>
    <col min="6902" max="6902" width="22.5703125" style="107" customWidth="1"/>
    <col min="6903" max="6903" width="9.7109375" style="107" customWidth="1"/>
    <col min="6904" max="6904" width="21.7109375" style="107" customWidth="1"/>
    <col min="6905" max="6905" width="24.42578125" style="107" customWidth="1"/>
    <col min="6906" max="6906" width="20.5703125" style="107" customWidth="1"/>
    <col min="6907" max="6907" width="10.5703125" style="107" customWidth="1"/>
    <col min="6908" max="6908" width="6.28515625" style="107" customWidth="1"/>
    <col min="6909" max="6912" width="8.5703125" style="107" customWidth="1"/>
    <col min="6913" max="6913" width="9.85546875" style="107" customWidth="1"/>
    <col min="6914" max="6914" width="15.140625" style="107" customWidth="1"/>
    <col min="6915" max="6915" width="19.85546875" style="107" customWidth="1"/>
    <col min="6916" max="6916" width="11.85546875" style="107" customWidth="1"/>
    <col min="6917" max="6917" width="10.85546875" style="107" customWidth="1"/>
    <col min="6918" max="6918" width="8.5703125" style="107" customWidth="1"/>
    <col min="6919" max="6930" width="6.7109375" style="107" customWidth="1"/>
    <col min="6931" max="6931" width="9.42578125" style="107" customWidth="1"/>
    <col min="6932" max="6932" width="6.7109375" style="107" customWidth="1"/>
    <col min="6933" max="6933" width="14.140625" style="107" customWidth="1"/>
    <col min="6934" max="6934" width="10" style="107" customWidth="1"/>
    <col min="6935" max="6935" width="6.140625" style="107" customWidth="1"/>
    <col min="6936" max="6937" width="8.5703125" style="107" customWidth="1"/>
    <col min="6938" max="6938" width="9.140625" style="107" customWidth="1"/>
    <col min="6939" max="6939" width="105" style="107" customWidth="1"/>
    <col min="6940" max="6940" width="10.42578125" style="107" customWidth="1"/>
    <col min="6941" max="6941" width="13.28515625" style="107" customWidth="1"/>
    <col min="6942" max="6942" width="11.28515625" style="107" customWidth="1"/>
    <col min="6943" max="6943" width="13.28515625" style="107" customWidth="1"/>
    <col min="6944" max="7149" width="11.42578125" style="107"/>
    <col min="7150" max="7150" width="1.42578125" style="107" customWidth="1"/>
    <col min="7151" max="7151" width="24.7109375" style="107" customWidth="1"/>
    <col min="7152" max="7152" width="14.28515625" style="107" customWidth="1"/>
    <col min="7153" max="7153" width="11.140625" style="107" customWidth="1"/>
    <col min="7154" max="7154" width="12.5703125" style="107" customWidth="1"/>
    <col min="7155" max="7155" width="17.7109375" style="107" customWidth="1"/>
    <col min="7156" max="7156" width="17.140625" style="107" customWidth="1"/>
    <col min="7157" max="7157" width="11.5703125" style="107" customWidth="1"/>
    <col min="7158" max="7158" width="22.5703125" style="107" customWidth="1"/>
    <col min="7159" max="7159" width="9.7109375" style="107" customWidth="1"/>
    <col min="7160" max="7160" width="21.7109375" style="107" customWidth="1"/>
    <col min="7161" max="7161" width="24.42578125" style="107" customWidth="1"/>
    <col min="7162" max="7162" width="20.5703125" style="107" customWidth="1"/>
    <col min="7163" max="7163" width="10.5703125" style="107" customWidth="1"/>
    <col min="7164" max="7164" width="6.28515625" style="107" customWidth="1"/>
    <col min="7165" max="7168" width="8.5703125" style="107" customWidth="1"/>
    <col min="7169" max="7169" width="9.85546875" style="107" customWidth="1"/>
    <col min="7170" max="7170" width="15.140625" style="107" customWidth="1"/>
    <col min="7171" max="7171" width="19.85546875" style="107" customWidth="1"/>
    <col min="7172" max="7172" width="11.85546875" style="107" customWidth="1"/>
    <col min="7173" max="7173" width="10.85546875" style="107" customWidth="1"/>
    <col min="7174" max="7174" width="8.5703125" style="107" customWidth="1"/>
    <col min="7175" max="7186" width="6.7109375" style="107" customWidth="1"/>
    <col min="7187" max="7187" width="9.42578125" style="107" customWidth="1"/>
    <col min="7188" max="7188" width="6.7109375" style="107" customWidth="1"/>
    <col min="7189" max="7189" width="14.140625" style="107" customWidth="1"/>
    <col min="7190" max="7190" width="10" style="107" customWidth="1"/>
    <col min="7191" max="7191" width="6.140625" style="107" customWidth="1"/>
    <col min="7192" max="7193" width="8.5703125" style="107" customWidth="1"/>
    <col min="7194" max="7194" width="9.140625" style="107" customWidth="1"/>
    <col min="7195" max="7195" width="105" style="107" customWidth="1"/>
    <col min="7196" max="7196" width="10.42578125" style="107" customWidth="1"/>
    <col min="7197" max="7197" width="13.28515625" style="107" customWidth="1"/>
    <col min="7198" max="7198" width="11.28515625" style="107" customWidth="1"/>
    <col min="7199" max="7199" width="13.28515625" style="107" customWidth="1"/>
    <col min="7200" max="7405" width="11.42578125" style="107"/>
    <col min="7406" max="7406" width="1.42578125" style="107" customWidth="1"/>
    <col min="7407" max="7407" width="24.7109375" style="107" customWidth="1"/>
    <col min="7408" max="7408" width="14.28515625" style="107" customWidth="1"/>
    <col min="7409" max="7409" width="11.140625" style="107" customWidth="1"/>
    <col min="7410" max="7410" width="12.5703125" style="107" customWidth="1"/>
    <col min="7411" max="7411" width="17.7109375" style="107" customWidth="1"/>
    <col min="7412" max="7412" width="17.140625" style="107" customWidth="1"/>
    <col min="7413" max="7413" width="11.5703125" style="107" customWidth="1"/>
    <col min="7414" max="7414" width="22.5703125" style="107" customWidth="1"/>
    <col min="7415" max="7415" width="9.7109375" style="107" customWidth="1"/>
    <col min="7416" max="7416" width="21.7109375" style="107" customWidth="1"/>
    <col min="7417" max="7417" width="24.42578125" style="107" customWidth="1"/>
    <col min="7418" max="7418" width="20.5703125" style="107" customWidth="1"/>
    <col min="7419" max="7419" width="10.5703125" style="107" customWidth="1"/>
    <col min="7420" max="7420" width="6.28515625" style="107" customWidth="1"/>
    <col min="7421" max="7424" width="8.5703125" style="107" customWidth="1"/>
    <col min="7425" max="7425" width="9.85546875" style="107" customWidth="1"/>
    <col min="7426" max="7426" width="15.140625" style="107" customWidth="1"/>
    <col min="7427" max="7427" width="19.85546875" style="107" customWidth="1"/>
    <col min="7428" max="7428" width="11.85546875" style="107" customWidth="1"/>
    <col min="7429" max="7429" width="10.85546875" style="107" customWidth="1"/>
    <col min="7430" max="7430" width="8.5703125" style="107" customWidth="1"/>
    <col min="7431" max="7442" width="6.7109375" style="107" customWidth="1"/>
    <col min="7443" max="7443" width="9.42578125" style="107" customWidth="1"/>
    <col min="7444" max="7444" width="6.7109375" style="107" customWidth="1"/>
    <col min="7445" max="7445" width="14.140625" style="107" customWidth="1"/>
    <col min="7446" max="7446" width="10" style="107" customWidth="1"/>
    <col min="7447" max="7447" width="6.140625" style="107" customWidth="1"/>
    <col min="7448" max="7449" width="8.5703125" style="107" customWidth="1"/>
    <col min="7450" max="7450" width="9.140625" style="107" customWidth="1"/>
    <col min="7451" max="7451" width="105" style="107" customWidth="1"/>
    <col min="7452" max="7452" width="10.42578125" style="107" customWidth="1"/>
    <col min="7453" max="7453" width="13.28515625" style="107" customWidth="1"/>
    <col min="7454" max="7454" width="11.28515625" style="107" customWidth="1"/>
    <col min="7455" max="7455" width="13.28515625" style="107" customWidth="1"/>
    <col min="7456" max="7661" width="11.42578125" style="107"/>
    <col min="7662" max="7662" width="1.42578125" style="107" customWidth="1"/>
    <col min="7663" max="7663" width="24.7109375" style="107" customWidth="1"/>
    <col min="7664" max="7664" width="14.28515625" style="107" customWidth="1"/>
    <col min="7665" max="7665" width="11.140625" style="107" customWidth="1"/>
    <col min="7666" max="7666" width="12.5703125" style="107" customWidth="1"/>
    <col min="7667" max="7667" width="17.7109375" style="107" customWidth="1"/>
    <col min="7668" max="7668" width="17.140625" style="107" customWidth="1"/>
    <col min="7669" max="7669" width="11.5703125" style="107" customWidth="1"/>
    <col min="7670" max="7670" width="22.5703125" style="107" customWidth="1"/>
    <col min="7671" max="7671" width="9.7109375" style="107" customWidth="1"/>
    <col min="7672" max="7672" width="21.7109375" style="107" customWidth="1"/>
    <col min="7673" max="7673" width="24.42578125" style="107" customWidth="1"/>
    <col min="7674" max="7674" width="20.5703125" style="107" customWidth="1"/>
    <col min="7675" max="7675" width="10.5703125" style="107" customWidth="1"/>
    <col min="7676" max="7676" width="6.28515625" style="107" customWidth="1"/>
    <col min="7677" max="7680" width="8.5703125" style="107" customWidth="1"/>
    <col min="7681" max="7681" width="9.85546875" style="107" customWidth="1"/>
    <col min="7682" max="7682" width="15.140625" style="107" customWidth="1"/>
    <col min="7683" max="7683" width="19.85546875" style="107" customWidth="1"/>
    <col min="7684" max="7684" width="11.85546875" style="107" customWidth="1"/>
    <col min="7685" max="7685" width="10.85546875" style="107" customWidth="1"/>
    <col min="7686" max="7686" width="8.5703125" style="107" customWidth="1"/>
    <col min="7687" max="7698" width="6.7109375" style="107" customWidth="1"/>
    <col min="7699" max="7699" width="9.42578125" style="107" customWidth="1"/>
    <col min="7700" max="7700" width="6.7109375" style="107" customWidth="1"/>
    <col min="7701" max="7701" width="14.140625" style="107" customWidth="1"/>
    <col min="7702" max="7702" width="10" style="107" customWidth="1"/>
    <col min="7703" max="7703" width="6.140625" style="107" customWidth="1"/>
    <col min="7704" max="7705" width="8.5703125" style="107" customWidth="1"/>
    <col min="7706" max="7706" width="9.140625" style="107" customWidth="1"/>
    <col min="7707" max="7707" width="105" style="107" customWidth="1"/>
    <col min="7708" max="7708" width="10.42578125" style="107" customWidth="1"/>
    <col min="7709" max="7709" width="13.28515625" style="107" customWidth="1"/>
    <col min="7710" max="7710" width="11.28515625" style="107" customWidth="1"/>
    <col min="7711" max="7711" width="13.28515625" style="107" customWidth="1"/>
    <col min="7712" max="7917" width="11.42578125" style="107"/>
    <col min="7918" max="7918" width="1.42578125" style="107" customWidth="1"/>
    <col min="7919" max="7919" width="24.7109375" style="107" customWidth="1"/>
    <col min="7920" max="7920" width="14.28515625" style="107" customWidth="1"/>
    <col min="7921" max="7921" width="11.140625" style="107" customWidth="1"/>
    <col min="7922" max="7922" width="12.5703125" style="107" customWidth="1"/>
    <col min="7923" max="7923" width="17.7109375" style="107" customWidth="1"/>
    <col min="7924" max="7924" width="17.140625" style="107" customWidth="1"/>
    <col min="7925" max="7925" width="11.5703125" style="107" customWidth="1"/>
    <col min="7926" max="7926" width="22.5703125" style="107" customWidth="1"/>
    <col min="7927" max="7927" width="9.7109375" style="107" customWidth="1"/>
    <col min="7928" max="7928" width="21.7109375" style="107" customWidth="1"/>
    <col min="7929" max="7929" width="24.42578125" style="107" customWidth="1"/>
    <col min="7930" max="7930" width="20.5703125" style="107" customWidth="1"/>
    <col min="7931" max="7931" width="10.5703125" style="107" customWidth="1"/>
    <col min="7932" max="7932" width="6.28515625" style="107" customWidth="1"/>
    <col min="7933" max="7936" width="8.5703125" style="107" customWidth="1"/>
    <col min="7937" max="7937" width="9.85546875" style="107" customWidth="1"/>
    <col min="7938" max="7938" width="15.140625" style="107" customWidth="1"/>
    <col min="7939" max="7939" width="19.85546875" style="107" customWidth="1"/>
    <col min="7940" max="7940" width="11.85546875" style="107" customWidth="1"/>
    <col min="7941" max="7941" width="10.85546875" style="107" customWidth="1"/>
    <col min="7942" max="7942" width="8.5703125" style="107" customWidth="1"/>
    <col min="7943" max="7954" width="6.7109375" style="107" customWidth="1"/>
    <col min="7955" max="7955" width="9.42578125" style="107" customWidth="1"/>
    <col min="7956" max="7956" width="6.7109375" style="107" customWidth="1"/>
    <col min="7957" max="7957" width="14.140625" style="107" customWidth="1"/>
    <col min="7958" max="7958" width="10" style="107" customWidth="1"/>
    <col min="7959" max="7959" width="6.140625" style="107" customWidth="1"/>
    <col min="7960" max="7961" width="8.5703125" style="107" customWidth="1"/>
    <col min="7962" max="7962" width="9.140625" style="107" customWidth="1"/>
    <col min="7963" max="7963" width="105" style="107" customWidth="1"/>
    <col min="7964" max="7964" width="10.42578125" style="107" customWidth="1"/>
    <col min="7965" max="7965" width="13.28515625" style="107" customWidth="1"/>
    <col min="7966" max="7966" width="11.28515625" style="107" customWidth="1"/>
    <col min="7967" max="7967" width="13.28515625" style="107" customWidth="1"/>
    <col min="7968" max="8173" width="11.42578125" style="107"/>
    <col min="8174" max="8174" width="1.42578125" style="107" customWidth="1"/>
    <col min="8175" max="8175" width="24.7109375" style="107" customWidth="1"/>
    <col min="8176" max="8176" width="14.28515625" style="107" customWidth="1"/>
    <col min="8177" max="8177" width="11.140625" style="107" customWidth="1"/>
    <col min="8178" max="8178" width="12.5703125" style="107" customWidth="1"/>
    <col min="8179" max="8179" width="17.7109375" style="107" customWidth="1"/>
    <col min="8180" max="8180" width="17.140625" style="107" customWidth="1"/>
    <col min="8181" max="8181" width="11.5703125" style="107" customWidth="1"/>
    <col min="8182" max="8182" width="22.5703125" style="107" customWidth="1"/>
    <col min="8183" max="8183" width="9.7109375" style="107" customWidth="1"/>
    <col min="8184" max="8184" width="21.7109375" style="107" customWidth="1"/>
    <col min="8185" max="8185" width="24.42578125" style="107" customWidth="1"/>
    <col min="8186" max="8186" width="20.5703125" style="107" customWidth="1"/>
    <col min="8187" max="8187" width="10.5703125" style="107" customWidth="1"/>
    <col min="8188" max="8188" width="6.28515625" style="107" customWidth="1"/>
    <col min="8189" max="8192" width="8.5703125" style="107" customWidth="1"/>
    <col min="8193" max="8193" width="9.85546875" style="107" customWidth="1"/>
    <col min="8194" max="8194" width="15.140625" style="107" customWidth="1"/>
    <col min="8195" max="8195" width="19.85546875" style="107" customWidth="1"/>
    <col min="8196" max="8196" width="11.85546875" style="107" customWidth="1"/>
    <col min="8197" max="8197" width="10.85546875" style="107" customWidth="1"/>
    <col min="8198" max="8198" width="8.5703125" style="107" customWidth="1"/>
    <col min="8199" max="8210" width="6.7109375" style="107" customWidth="1"/>
    <col min="8211" max="8211" width="9.42578125" style="107" customWidth="1"/>
    <col min="8212" max="8212" width="6.7109375" style="107" customWidth="1"/>
    <col min="8213" max="8213" width="14.140625" style="107" customWidth="1"/>
    <col min="8214" max="8214" width="10" style="107" customWidth="1"/>
    <col min="8215" max="8215" width="6.140625" style="107" customWidth="1"/>
    <col min="8216" max="8217" width="8.5703125" style="107" customWidth="1"/>
    <col min="8218" max="8218" width="9.140625" style="107" customWidth="1"/>
    <col min="8219" max="8219" width="105" style="107" customWidth="1"/>
    <col min="8220" max="8220" width="10.42578125" style="107" customWidth="1"/>
    <col min="8221" max="8221" width="13.28515625" style="107" customWidth="1"/>
    <col min="8222" max="8222" width="11.28515625" style="107" customWidth="1"/>
    <col min="8223" max="8223" width="13.28515625" style="107" customWidth="1"/>
    <col min="8224" max="8429" width="11.42578125" style="107"/>
    <col min="8430" max="8430" width="1.42578125" style="107" customWidth="1"/>
    <col min="8431" max="8431" width="24.7109375" style="107" customWidth="1"/>
    <col min="8432" max="8432" width="14.28515625" style="107" customWidth="1"/>
    <col min="8433" max="8433" width="11.140625" style="107" customWidth="1"/>
    <col min="8434" max="8434" width="12.5703125" style="107" customWidth="1"/>
    <col min="8435" max="8435" width="17.7109375" style="107" customWidth="1"/>
    <col min="8436" max="8436" width="17.140625" style="107" customWidth="1"/>
    <col min="8437" max="8437" width="11.5703125" style="107" customWidth="1"/>
    <col min="8438" max="8438" width="22.5703125" style="107" customWidth="1"/>
    <col min="8439" max="8439" width="9.7109375" style="107" customWidth="1"/>
    <col min="8440" max="8440" width="21.7109375" style="107" customWidth="1"/>
    <col min="8441" max="8441" width="24.42578125" style="107" customWidth="1"/>
    <col min="8442" max="8442" width="20.5703125" style="107" customWidth="1"/>
    <col min="8443" max="8443" width="10.5703125" style="107" customWidth="1"/>
    <col min="8444" max="8444" width="6.28515625" style="107" customWidth="1"/>
    <col min="8445" max="8448" width="8.5703125" style="107" customWidth="1"/>
    <col min="8449" max="8449" width="9.85546875" style="107" customWidth="1"/>
    <col min="8450" max="8450" width="15.140625" style="107" customWidth="1"/>
    <col min="8451" max="8451" width="19.85546875" style="107" customWidth="1"/>
    <col min="8452" max="8452" width="11.85546875" style="107" customWidth="1"/>
    <col min="8453" max="8453" width="10.85546875" style="107" customWidth="1"/>
    <col min="8454" max="8454" width="8.5703125" style="107" customWidth="1"/>
    <col min="8455" max="8466" width="6.7109375" style="107" customWidth="1"/>
    <col min="8467" max="8467" width="9.42578125" style="107" customWidth="1"/>
    <col min="8468" max="8468" width="6.7109375" style="107" customWidth="1"/>
    <col min="8469" max="8469" width="14.140625" style="107" customWidth="1"/>
    <col min="8470" max="8470" width="10" style="107" customWidth="1"/>
    <col min="8471" max="8471" width="6.140625" style="107" customWidth="1"/>
    <col min="8472" max="8473" width="8.5703125" style="107" customWidth="1"/>
    <col min="8474" max="8474" width="9.140625" style="107" customWidth="1"/>
    <col min="8475" max="8475" width="105" style="107" customWidth="1"/>
    <col min="8476" max="8476" width="10.42578125" style="107" customWidth="1"/>
    <col min="8477" max="8477" width="13.28515625" style="107" customWidth="1"/>
    <col min="8478" max="8478" width="11.28515625" style="107" customWidth="1"/>
    <col min="8479" max="8479" width="13.28515625" style="107" customWidth="1"/>
    <col min="8480" max="8685" width="11.42578125" style="107"/>
    <col min="8686" max="8686" width="1.42578125" style="107" customWidth="1"/>
    <col min="8687" max="8687" width="24.7109375" style="107" customWidth="1"/>
    <col min="8688" max="8688" width="14.28515625" style="107" customWidth="1"/>
    <col min="8689" max="8689" width="11.140625" style="107" customWidth="1"/>
    <col min="8690" max="8690" width="12.5703125" style="107" customWidth="1"/>
    <col min="8691" max="8691" width="17.7109375" style="107" customWidth="1"/>
    <col min="8692" max="8692" width="17.140625" style="107" customWidth="1"/>
    <col min="8693" max="8693" width="11.5703125" style="107" customWidth="1"/>
    <col min="8694" max="8694" width="22.5703125" style="107" customWidth="1"/>
    <col min="8695" max="8695" width="9.7109375" style="107" customWidth="1"/>
    <col min="8696" max="8696" width="21.7109375" style="107" customWidth="1"/>
    <col min="8697" max="8697" width="24.42578125" style="107" customWidth="1"/>
    <col min="8698" max="8698" width="20.5703125" style="107" customWidth="1"/>
    <col min="8699" max="8699" width="10.5703125" style="107" customWidth="1"/>
    <col min="8700" max="8700" width="6.28515625" style="107" customWidth="1"/>
    <col min="8701" max="8704" width="8.5703125" style="107" customWidth="1"/>
    <col min="8705" max="8705" width="9.85546875" style="107" customWidth="1"/>
    <col min="8706" max="8706" width="15.140625" style="107" customWidth="1"/>
    <col min="8707" max="8707" width="19.85546875" style="107" customWidth="1"/>
    <col min="8708" max="8708" width="11.85546875" style="107" customWidth="1"/>
    <col min="8709" max="8709" width="10.85546875" style="107" customWidth="1"/>
    <col min="8710" max="8710" width="8.5703125" style="107" customWidth="1"/>
    <col min="8711" max="8722" width="6.7109375" style="107" customWidth="1"/>
    <col min="8723" max="8723" width="9.42578125" style="107" customWidth="1"/>
    <col min="8724" max="8724" width="6.7109375" style="107" customWidth="1"/>
    <col min="8725" max="8725" width="14.140625" style="107" customWidth="1"/>
    <col min="8726" max="8726" width="10" style="107" customWidth="1"/>
    <col min="8727" max="8727" width="6.140625" style="107" customWidth="1"/>
    <col min="8728" max="8729" width="8.5703125" style="107" customWidth="1"/>
    <col min="8730" max="8730" width="9.140625" style="107" customWidth="1"/>
    <col min="8731" max="8731" width="105" style="107" customWidth="1"/>
    <col min="8732" max="8732" width="10.42578125" style="107" customWidth="1"/>
    <col min="8733" max="8733" width="13.28515625" style="107" customWidth="1"/>
    <col min="8734" max="8734" width="11.28515625" style="107" customWidth="1"/>
    <col min="8735" max="8735" width="13.28515625" style="107" customWidth="1"/>
    <col min="8736" max="8941" width="11.42578125" style="107"/>
    <col min="8942" max="8942" width="1.42578125" style="107" customWidth="1"/>
    <col min="8943" max="8943" width="24.7109375" style="107" customWidth="1"/>
    <col min="8944" max="8944" width="14.28515625" style="107" customWidth="1"/>
    <col min="8945" max="8945" width="11.140625" style="107" customWidth="1"/>
    <col min="8946" max="8946" width="12.5703125" style="107" customWidth="1"/>
    <col min="8947" max="8947" width="17.7109375" style="107" customWidth="1"/>
    <col min="8948" max="8948" width="17.140625" style="107" customWidth="1"/>
    <col min="8949" max="8949" width="11.5703125" style="107" customWidth="1"/>
    <col min="8950" max="8950" width="22.5703125" style="107" customWidth="1"/>
    <col min="8951" max="8951" width="9.7109375" style="107" customWidth="1"/>
    <col min="8952" max="8952" width="21.7109375" style="107" customWidth="1"/>
    <col min="8953" max="8953" width="24.42578125" style="107" customWidth="1"/>
    <col min="8954" max="8954" width="20.5703125" style="107" customWidth="1"/>
    <col min="8955" max="8955" width="10.5703125" style="107" customWidth="1"/>
    <col min="8956" max="8956" width="6.28515625" style="107" customWidth="1"/>
    <col min="8957" max="8960" width="8.5703125" style="107" customWidth="1"/>
    <col min="8961" max="8961" width="9.85546875" style="107" customWidth="1"/>
    <col min="8962" max="8962" width="15.140625" style="107" customWidth="1"/>
    <col min="8963" max="8963" width="19.85546875" style="107" customWidth="1"/>
    <col min="8964" max="8964" width="11.85546875" style="107" customWidth="1"/>
    <col min="8965" max="8965" width="10.85546875" style="107" customWidth="1"/>
    <col min="8966" max="8966" width="8.5703125" style="107" customWidth="1"/>
    <col min="8967" max="8978" width="6.7109375" style="107" customWidth="1"/>
    <col min="8979" max="8979" width="9.42578125" style="107" customWidth="1"/>
    <col min="8980" max="8980" width="6.7109375" style="107" customWidth="1"/>
    <col min="8981" max="8981" width="14.140625" style="107" customWidth="1"/>
    <col min="8982" max="8982" width="10" style="107" customWidth="1"/>
    <col min="8983" max="8983" width="6.140625" style="107" customWidth="1"/>
    <col min="8984" max="8985" width="8.5703125" style="107" customWidth="1"/>
    <col min="8986" max="8986" width="9.140625" style="107" customWidth="1"/>
    <col min="8987" max="8987" width="105" style="107" customWidth="1"/>
    <col min="8988" max="8988" width="10.42578125" style="107" customWidth="1"/>
    <col min="8989" max="8989" width="13.28515625" style="107" customWidth="1"/>
    <col min="8990" max="8990" width="11.28515625" style="107" customWidth="1"/>
    <col min="8991" max="8991" width="13.28515625" style="107" customWidth="1"/>
    <col min="8992" max="9197" width="11.42578125" style="107"/>
    <col min="9198" max="9198" width="1.42578125" style="107" customWidth="1"/>
    <col min="9199" max="9199" width="24.7109375" style="107" customWidth="1"/>
    <col min="9200" max="9200" width="14.28515625" style="107" customWidth="1"/>
    <col min="9201" max="9201" width="11.140625" style="107" customWidth="1"/>
    <col min="9202" max="9202" width="12.5703125" style="107" customWidth="1"/>
    <col min="9203" max="9203" width="17.7109375" style="107" customWidth="1"/>
    <col min="9204" max="9204" width="17.140625" style="107" customWidth="1"/>
    <col min="9205" max="9205" width="11.5703125" style="107" customWidth="1"/>
    <col min="9206" max="9206" width="22.5703125" style="107" customWidth="1"/>
    <col min="9207" max="9207" width="9.7109375" style="107" customWidth="1"/>
    <col min="9208" max="9208" width="21.7109375" style="107" customWidth="1"/>
    <col min="9209" max="9209" width="24.42578125" style="107" customWidth="1"/>
    <col min="9210" max="9210" width="20.5703125" style="107" customWidth="1"/>
    <col min="9211" max="9211" width="10.5703125" style="107" customWidth="1"/>
    <col min="9212" max="9212" width="6.28515625" style="107" customWidth="1"/>
    <col min="9213" max="9216" width="8.5703125" style="107" customWidth="1"/>
    <col min="9217" max="9217" width="9.85546875" style="107" customWidth="1"/>
    <col min="9218" max="9218" width="15.140625" style="107" customWidth="1"/>
    <col min="9219" max="9219" width="19.85546875" style="107" customWidth="1"/>
    <col min="9220" max="9220" width="11.85546875" style="107" customWidth="1"/>
    <col min="9221" max="9221" width="10.85546875" style="107" customWidth="1"/>
    <col min="9222" max="9222" width="8.5703125" style="107" customWidth="1"/>
    <col min="9223" max="9234" width="6.7109375" style="107" customWidth="1"/>
    <col min="9235" max="9235" width="9.42578125" style="107" customWidth="1"/>
    <col min="9236" max="9236" width="6.7109375" style="107" customWidth="1"/>
    <col min="9237" max="9237" width="14.140625" style="107" customWidth="1"/>
    <col min="9238" max="9238" width="10" style="107" customWidth="1"/>
    <col min="9239" max="9239" width="6.140625" style="107" customWidth="1"/>
    <col min="9240" max="9241" width="8.5703125" style="107" customWidth="1"/>
    <col min="9242" max="9242" width="9.140625" style="107" customWidth="1"/>
    <col min="9243" max="9243" width="105" style="107" customWidth="1"/>
    <col min="9244" max="9244" width="10.42578125" style="107" customWidth="1"/>
    <col min="9245" max="9245" width="13.28515625" style="107" customWidth="1"/>
    <col min="9246" max="9246" width="11.28515625" style="107" customWidth="1"/>
    <col min="9247" max="9247" width="13.28515625" style="107" customWidth="1"/>
    <col min="9248" max="9453" width="11.42578125" style="107"/>
    <col min="9454" max="9454" width="1.42578125" style="107" customWidth="1"/>
    <col min="9455" max="9455" width="24.7109375" style="107" customWidth="1"/>
    <col min="9456" max="9456" width="14.28515625" style="107" customWidth="1"/>
    <col min="9457" max="9457" width="11.140625" style="107" customWidth="1"/>
    <col min="9458" max="9458" width="12.5703125" style="107" customWidth="1"/>
    <col min="9459" max="9459" width="17.7109375" style="107" customWidth="1"/>
    <col min="9460" max="9460" width="17.140625" style="107" customWidth="1"/>
    <col min="9461" max="9461" width="11.5703125" style="107" customWidth="1"/>
    <col min="9462" max="9462" width="22.5703125" style="107" customWidth="1"/>
    <col min="9463" max="9463" width="9.7109375" style="107" customWidth="1"/>
    <col min="9464" max="9464" width="21.7109375" style="107" customWidth="1"/>
    <col min="9465" max="9465" width="24.42578125" style="107" customWidth="1"/>
    <col min="9466" max="9466" width="20.5703125" style="107" customWidth="1"/>
    <col min="9467" max="9467" width="10.5703125" style="107" customWidth="1"/>
    <col min="9468" max="9468" width="6.28515625" style="107" customWidth="1"/>
    <col min="9469" max="9472" width="8.5703125" style="107" customWidth="1"/>
    <col min="9473" max="9473" width="9.85546875" style="107" customWidth="1"/>
    <col min="9474" max="9474" width="15.140625" style="107" customWidth="1"/>
    <col min="9475" max="9475" width="19.85546875" style="107" customWidth="1"/>
    <col min="9476" max="9476" width="11.85546875" style="107" customWidth="1"/>
    <col min="9477" max="9477" width="10.85546875" style="107" customWidth="1"/>
    <col min="9478" max="9478" width="8.5703125" style="107" customWidth="1"/>
    <col min="9479" max="9490" width="6.7109375" style="107" customWidth="1"/>
    <col min="9491" max="9491" width="9.42578125" style="107" customWidth="1"/>
    <col min="9492" max="9492" width="6.7109375" style="107" customWidth="1"/>
    <col min="9493" max="9493" width="14.140625" style="107" customWidth="1"/>
    <col min="9494" max="9494" width="10" style="107" customWidth="1"/>
    <col min="9495" max="9495" width="6.140625" style="107" customWidth="1"/>
    <col min="9496" max="9497" width="8.5703125" style="107" customWidth="1"/>
    <col min="9498" max="9498" width="9.140625" style="107" customWidth="1"/>
    <col min="9499" max="9499" width="105" style="107" customWidth="1"/>
    <col min="9500" max="9500" width="10.42578125" style="107" customWidth="1"/>
    <col min="9501" max="9501" width="13.28515625" style="107" customWidth="1"/>
    <col min="9502" max="9502" width="11.28515625" style="107" customWidth="1"/>
    <col min="9503" max="9503" width="13.28515625" style="107" customWidth="1"/>
    <col min="9504" max="9709" width="11.42578125" style="107"/>
    <col min="9710" max="9710" width="1.42578125" style="107" customWidth="1"/>
    <col min="9711" max="9711" width="24.7109375" style="107" customWidth="1"/>
    <col min="9712" max="9712" width="14.28515625" style="107" customWidth="1"/>
    <col min="9713" max="9713" width="11.140625" style="107" customWidth="1"/>
    <col min="9714" max="9714" width="12.5703125" style="107" customWidth="1"/>
    <col min="9715" max="9715" width="17.7109375" style="107" customWidth="1"/>
    <col min="9716" max="9716" width="17.140625" style="107" customWidth="1"/>
    <col min="9717" max="9717" width="11.5703125" style="107" customWidth="1"/>
    <col min="9718" max="9718" width="22.5703125" style="107" customWidth="1"/>
    <col min="9719" max="9719" width="9.7109375" style="107" customWidth="1"/>
    <col min="9720" max="9720" width="21.7109375" style="107" customWidth="1"/>
    <col min="9721" max="9721" width="24.42578125" style="107" customWidth="1"/>
    <col min="9722" max="9722" width="20.5703125" style="107" customWidth="1"/>
    <col min="9723" max="9723" width="10.5703125" style="107" customWidth="1"/>
    <col min="9724" max="9724" width="6.28515625" style="107" customWidth="1"/>
    <col min="9725" max="9728" width="8.5703125" style="107" customWidth="1"/>
    <col min="9729" max="9729" width="9.85546875" style="107" customWidth="1"/>
    <col min="9730" max="9730" width="15.140625" style="107" customWidth="1"/>
    <col min="9731" max="9731" width="19.85546875" style="107" customWidth="1"/>
    <col min="9732" max="9732" width="11.85546875" style="107" customWidth="1"/>
    <col min="9733" max="9733" width="10.85546875" style="107" customWidth="1"/>
    <col min="9734" max="9734" width="8.5703125" style="107" customWidth="1"/>
    <col min="9735" max="9746" width="6.7109375" style="107" customWidth="1"/>
    <col min="9747" max="9747" width="9.42578125" style="107" customWidth="1"/>
    <col min="9748" max="9748" width="6.7109375" style="107" customWidth="1"/>
    <col min="9749" max="9749" width="14.140625" style="107" customWidth="1"/>
    <col min="9750" max="9750" width="10" style="107" customWidth="1"/>
    <col min="9751" max="9751" width="6.140625" style="107" customWidth="1"/>
    <col min="9752" max="9753" width="8.5703125" style="107" customWidth="1"/>
    <col min="9754" max="9754" width="9.140625" style="107" customWidth="1"/>
    <col min="9755" max="9755" width="105" style="107" customWidth="1"/>
    <col min="9756" max="9756" width="10.42578125" style="107" customWidth="1"/>
    <col min="9757" max="9757" width="13.28515625" style="107" customWidth="1"/>
    <col min="9758" max="9758" width="11.28515625" style="107" customWidth="1"/>
    <col min="9759" max="9759" width="13.28515625" style="107" customWidth="1"/>
    <col min="9760" max="9965" width="11.42578125" style="107"/>
    <col min="9966" max="9966" width="1.42578125" style="107" customWidth="1"/>
    <col min="9967" max="9967" width="24.7109375" style="107" customWidth="1"/>
    <col min="9968" max="9968" width="14.28515625" style="107" customWidth="1"/>
    <col min="9969" max="9969" width="11.140625" style="107" customWidth="1"/>
    <col min="9970" max="9970" width="12.5703125" style="107" customWidth="1"/>
    <col min="9971" max="9971" width="17.7109375" style="107" customWidth="1"/>
    <col min="9972" max="9972" width="17.140625" style="107" customWidth="1"/>
    <col min="9973" max="9973" width="11.5703125" style="107" customWidth="1"/>
    <col min="9974" max="9974" width="22.5703125" style="107" customWidth="1"/>
    <col min="9975" max="9975" width="9.7109375" style="107" customWidth="1"/>
    <col min="9976" max="9976" width="21.7109375" style="107" customWidth="1"/>
    <col min="9977" max="9977" width="24.42578125" style="107" customWidth="1"/>
    <col min="9978" max="9978" width="20.5703125" style="107" customWidth="1"/>
    <col min="9979" max="9979" width="10.5703125" style="107" customWidth="1"/>
    <col min="9980" max="9980" width="6.28515625" style="107" customWidth="1"/>
    <col min="9981" max="9984" width="8.5703125" style="107" customWidth="1"/>
    <col min="9985" max="9985" width="9.85546875" style="107" customWidth="1"/>
    <col min="9986" max="9986" width="15.140625" style="107" customWidth="1"/>
    <col min="9987" max="9987" width="19.85546875" style="107" customWidth="1"/>
    <col min="9988" max="9988" width="11.85546875" style="107" customWidth="1"/>
    <col min="9989" max="9989" width="10.85546875" style="107" customWidth="1"/>
    <col min="9990" max="9990" width="8.5703125" style="107" customWidth="1"/>
    <col min="9991" max="10002" width="6.7109375" style="107" customWidth="1"/>
    <col min="10003" max="10003" width="9.42578125" style="107" customWidth="1"/>
    <col min="10004" max="10004" width="6.7109375" style="107" customWidth="1"/>
    <col min="10005" max="10005" width="14.140625" style="107" customWidth="1"/>
    <col min="10006" max="10006" width="10" style="107" customWidth="1"/>
    <col min="10007" max="10007" width="6.140625" style="107" customWidth="1"/>
    <col min="10008" max="10009" width="8.5703125" style="107" customWidth="1"/>
    <col min="10010" max="10010" width="9.140625" style="107" customWidth="1"/>
    <col min="10011" max="10011" width="105" style="107" customWidth="1"/>
    <col min="10012" max="10012" width="10.42578125" style="107" customWidth="1"/>
    <col min="10013" max="10013" width="13.28515625" style="107" customWidth="1"/>
    <col min="10014" max="10014" width="11.28515625" style="107" customWidth="1"/>
    <col min="10015" max="10015" width="13.28515625" style="107" customWidth="1"/>
    <col min="10016" max="10221" width="11.42578125" style="107"/>
    <col min="10222" max="10222" width="1.42578125" style="107" customWidth="1"/>
    <col min="10223" max="10223" width="24.7109375" style="107" customWidth="1"/>
    <col min="10224" max="10224" width="14.28515625" style="107" customWidth="1"/>
    <col min="10225" max="10225" width="11.140625" style="107" customWidth="1"/>
    <col min="10226" max="10226" width="12.5703125" style="107" customWidth="1"/>
    <col min="10227" max="10227" width="17.7109375" style="107" customWidth="1"/>
    <col min="10228" max="10228" width="17.140625" style="107" customWidth="1"/>
    <col min="10229" max="10229" width="11.5703125" style="107" customWidth="1"/>
    <col min="10230" max="10230" width="22.5703125" style="107" customWidth="1"/>
    <col min="10231" max="10231" width="9.7109375" style="107" customWidth="1"/>
    <col min="10232" max="10232" width="21.7109375" style="107" customWidth="1"/>
    <col min="10233" max="10233" width="24.42578125" style="107" customWidth="1"/>
    <col min="10234" max="10234" width="20.5703125" style="107" customWidth="1"/>
    <col min="10235" max="10235" width="10.5703125" style="107" customWidth="1"/>
    <col min="10236" max="10236" width="6.28515625" style="107" customWidth="1"/>
    <col min="10237" max="10240" width="8.5703125" style="107" customWidth="1"/>
    <col min="10241" max="10241" width="9.85546875" style="107" customWidth="1"/>
    <col min="10242" max="10242" width="15.140625" style="107" customWidth="1"/>
    <col min="10243" max="10243" width="19.85546875" style="107" customWidth="1"/>
    <col min="10244" max="10244" width="11.85546875" style="107" customWidth="1"/>
    <col min="10245" max="10245" width="10.85546875" style="107" customWidth="1"/>
    <col min="10246" max="10246" width="8.5703125" style="107" customWidth="1"/>
    <col min="10247" max="10258" width="6.7109375" style="107" customWidth="1"/>
    <col min="10259" max="10259" width="9.42578125" style="107" customWidth="1"/>
    <col min="10260" max="10260" width="6.7109375" style="107" customWidth="1"/>
    <col min="10261" max="10261" width="14.140625" style="107" customWidth="1"/>
    <col min="10262" max="10262" width="10" style="107" customWidth="1"/>
    <col min="10263" max="10263" width="6.140625" style="107" customWidth="1"/>
    <col min="10264" max="10265" width="8.5703125" style="107" customWidth="1"/>
    <col min="10266" max="10266" width="9.140625" style="107" customWidth="1"/>
    <col min="10267" max="10267" width="105" style="107" customWidth="1"/>
    <col min="10268" max="10268" width="10.42578125" style="107" customWidth="1"/>
    <col min="10269" max="10269" width="13.28515625" style="107" customWidth="1"/>
    <col min="10270" max="10270" width="11.28515625" style="107" customWidth="1"/>
    <col min="10271" max="10271" width="13.28515625" style="107" customWidth="1"/>
    <col min="10272" max="10477" width="11.42578125" style="107"/>
    <col min="10478" max="10478" width="1.42578125" style="107" customWidth="1"/>
    <col min="10479" max="10479" width="24.7109375" style="107" customWidth="1"/>
    <col min="10480" max="10480" width="14.28515625" style="107" customWidth="1"/>
    <col min="10481" max="10481" width="11.140625" style="107" customWidth="1"/>
    <col min="10482" max="10482" width="12.5703125" style="107" customWidth="1"/>
    <col min="10483" max="10483" width="17.7109375" style="107" customWidth="1"/>
    <col min="10484" max="10484" width="17.140625" style="107" customWidth="1"/>
    <col min="10485" max="10485" width="11.5703125" style="107" customWidth="1"/>
    <col min="10486" max="10486" width="22.5703125" style="107" customWidth="1"/>
    <col min="10487" max="10487" width="9.7109375" style="107" customWidth="1"/>
    <col min="10488" max="10488" width="21.7109375" style="107" customWidth="1"/>
    <col min="10489" max="10489" width="24.42578125" style="107" customWidth="1"/>
    <col min="10490" max="10490" width="20.5703125" style="107" customWidth="1"/>
    <col min="10491" max="10491" width="10.5703125" style="107" customWidth="1"/>
    <col min="10492" max="10492" width="6.28515625" style="107" customWidth="1"/>
    <col min="10493" max="10496" width="8.5703125" style="107" customWidth="1"/>
    <col min="10497" max="10497" width="9.85546875" style="107" customWidth="1"/>
    <col min="10498" max="10498" width="15.140625" style="107" customWidth="1"/>
    <col min="10499" max="10499" width="19.85546875" style="107" customWidth="1"/>
    <col min="10500" max="10500" width="11.85546875" style="107" customWidth="1"/>
    <col min="10501" max="10501" width="10.85546875" style="107" customWidth="1"/>
    <col min="10502" max="10502" width="8.5703125" style="107" customWidth="1"/>
    <col min="10503" max="10514" width="6.7109375" style="107" customWidth="1"/>
    <col min="10515" max="10515" width="9.42578125" style="107" customWidth="1"/>
    <col min="10516" max="10516" width="6.7109375" style="107" customWidth="1"/>
    <col min="10517" max="10517" width="14.140625" style="107" customWidth="1"/>
    <col min="10518" max="10518" width="10" style="107" customWidth="1"/>
    <col min="10519" max="10519" width="6.140625" style="107" customWidth="1"/>
    <col min="10520" max="10521" width="8.5703125" style="107" customWidth="1"/>
    <col min="10522" max="10522" width="9.140625" style="107" customWidth="1"/>
    <col min="10523" max="10523" width="105" style="107" customWidth="1"/>
    <col min="10524" max="10524" width="10.42578125" style="107" customWidth="1"/>
    <col min="10525" max="10525" width="13.28515625" style="107" customWidth="1"/>
    <col min="10526" max="10526" width="11.28515625" style="107" customWidth="1"/>
    <col min="10527" max="10527" width="13.28515625" style="107" customWidth="1"/>
    <col min="10528" max="10733" width="11.42578125" style="107"/>
    <col min="10734" max="10734" width="1.42578125" style="107" customWidth="1"/>
    <col min="10735" max="10735" width="24.7109375" style="107" customWidth="1"/>
    <col min="10736" max="10736" width="14.28515625" style="107" customWidth="1"/>
    <col min="10737" max="10737" width="11.140625" style="107" customWidth="1"/>
    <col min="10738" max="10738" width="12.5703125" style="107" customWidth="1"/>
    <col min="10739" max="10739" width="17.7109375" style="107" customWidth="1"/>
    <col min="10740" max="10740" width="17.140625" style="107" customWidth="1"/>
    <col min="10741" max="10741" width="11.5703125" style="107" customWidth="1"/>
    <col min="10742" max="10742" width="22.5703125" style="107" customWidth="1"/>
    <col min="10743" max="10743" width="9.7109375" style="107" customWidth="1"/>
    <col min="10744" max="10744" width="21.7109375" style="107" customWidth="1"/>
    <col min="10745" max="10745" width="24.42578125" style="107" customWidth="1"/>
    <col min="10746" max="10746" width="20.5703125" style="107" customWidth="1"/>
    <col min="10747" max="10747" width="10.5703125" style="107" customWidth="1"/>
    <col min="10748" max="10748" width="6.28515625" style="107" customWidth="1"/>
    <col min="10749" max="10752" width="8.5703125" style="107" customWidth="1"/>
    <col min="10753" max="10753" width="9.85546875" style="107" customWidth="1"/>
    <col min="10754" max="10754" width="15.140625" style="107" customWidth="1"/>
    <col min="10755" max="10755" width="19.85546875" style="107" customWidth="1"/>
    <col min="10756" max="10756" width="11.85546875" style="107" customWidth="1"/>
    <col min="10757" max="10757" width="10.85546875" style="107" customWidth="1"/>
    <col min="10758" max="10758" width="8.5703125" style="107" customWidth="1"/>
    <col min="10759" max="10770" width="6.7109375" style="107" customWidth="1"/>
    <col min="10771" max="10771" width="9.42578125" style="107" customWidth="1"/>
    <col min="10772" max="10772" width="6.7109375" style="107" customWidth="1"/>
    <col min="10773" max="10773" width="14.140625" style="107" customWidth="1"/>
    <col min="10774" max="10774" width="10" style="107" customWidth="1"/>
    <col min="10775" max="10775" width="6.140625" style="107" customWidth="1"/>
    <col min="10776" max="10777" width="8.5703125" style="107" customWidth="1"/>
    <col min="10778" max="10778" width="9.140625" style="107" customWidth="1"/>
    <col min="10779" max="10779" width="105" style="107" customWidth="1"/>
    <col min="10780" max="10780" width="10.42578125" style="107" customWidth="1"/>
    <col min="10781" max="10781" width="13.28515625" style="107" customWidth="1"/>
    <col min="10782" max="10782" width="11.28515625" style="107" customWidth="1"/>
    <col min="10783" max="10783" width="13.28515625" style="107" customWidth="1"/>
    <col min="10784" max="10989" width="11.42578125" style="107"/>
    <col min="10990" max="10990" width="1.42578125" style="107" customWidth="1"/>
    <col min="10991" max="10991" width="24.7109375" style="107" customWidth="1"/>
    <col min="10992" max="10992" width="14.28515625" style="107" customWidth="1"/>
    <col min="10993" max="10993" width="11.140625" style="107" customWidth="1"/>
    <col min="10994" max="10994" width="12.5703125" style="107" customWidth="1"/>
    <col min="10995" max="10995" width="17.7109375" style="107" customWidth="1"/>
    <col min="10996" max="10996" width="17.140625" style="107" customWidth="1"/>
    <col min="10997" max="10997" width="11.5703125" style="107" customWidth="1"/>
    <col min="10998" max="10998" width="22.5703125" style="107" customWidth="1"/>
    <col min="10999" max="10999" width="9.7109375" style="107" customWidth="1"/>
    <col min="11000" max="11000" width="21.7109375" style="107" customWidth="1"/>
    <col min="11001" max="11001" width="24.42578125" style="107" customWidth="1"/>
    <col min="11002" max="11002" width="20.5703125" style="107" customWidth="1"/>
    <col min="11003" max="11003" width="10.5703125" style="107" customWidth="1"/>
    <col min="11004" max="11004" width="6.28515625" style="107" customWidth="1"/>
    <col min="11005" max="11008" width="8.5703125" style="107" customWidth="1"/>
    <col min="11009" max="11009" width="9.85546875" style="107" customWidth="1"/>
    <col min="11010" max="11010" width="15.140625" style="107" customWidth="1"/>
    <col min="11011" max="11011" width="19.85546875" style="107" customWidth="1"/>
    <col min="11012" max="11012" width="11.85546875" style="107" customWidth="1"/>
    <col min="11013" max="11013" width="10.85546875" style="107" customWidth="1"/>
    <col min="11014" max="11014" width="8.5703125" style="107" customWidth="1"/>
    <col min="11015" max="11026" width="6.7109375" style="107" customWidth="1"/>
    <col min="11027" max="11027" width="9.42578125" style="107" customWidth="1"/>
    <col min="11028" max="11028" width="6.7109375" style="107" customWidth="1"/>
    <col min="11029" max="11029" width="14.140625" style="107" customWidth="1"/>
    <col min="11030" max="11030" width="10" style="107" customWidth="1"/>
    <col min="11031" max="11031" width="6.140625" style="107" customWidth="1"/>
    <col min="11032" max="11033" width="8.5703125" style="107" customWidth="1"/>
    <col min="11034" max="11034" width="9.140625" style="107" customWidth="1"/>
    <col min="11035" max="11035" width="105" style="107" customWidth="1"/>
    <col min="11036" max="11036" width="10.42578125" style="107" customWidth="1"/>
    <col min="11037" max="11037" width="13.28515625" style="107" customWidth="1"/>
    <col min="11038" max="11038" width="11.28515625" style="107" customWidth="1"/>
    <col min="11039" max="11039" width="13.28515625" style="107" customWidth="1"/>
    <col min="11040" max="11245" width="11.42578125" style="107"/>
    <col min="11246" max="11246" width="1.42578125" style="107" customWidth="1"/>
    <col min="11247" max="11247" width="24.7109375" style="107" customWidth="1"/>
    <col min="11248" max="11248" width="14.28515625" style="107" customWidth="1"/>
    <col min="11249" max="11249" width="11.140625" style="107" customWidth="1"/>
    <col min="11250" max="11250" width="12.5703125" style="107" customWidth="1"/>
    <col min="11251" max="11251" width="17.7109375" style="107" customWidth="1"/>
    <col min="11252" max="11252" width="17.140625" style="107" customWidth="1"/>
    <col min="11253" max="11253" width="11.5703125" style="107" customWidth="1"/>
    <col min="11254" max="11254" width="22.5703125" style="107" customWidth="1"/>
    <col min="11255" max="11255" width="9.7109375" style="107" customWidth="1"/>
    <col min="11256" max="11256" width="21.7109375" style="107" customWidth="1"/>
    <col min="11257" max="11257" width="24.42578125" style="107" customWidth="1"/>
    <col min="11258" max="11258" width="20.5703125" style="107" customWidth="1"/>
    <col min="11259" max="11259" width="10.5703125" style="107" customWidth="1"/>
    <col min="11260" max="11260" width="6.28515625" style="107" customWidth="1"/>
    <col min="11261" max="11264" width="8.5703125" style="107" customWidth="1"/>
    <col min="11265" max="11265" width="9.85546875" style="107" customWidth="1"/>
    <col min="11266" max="11266" width="15.140625" style="107" customWidth="1"/>
    <col min="11267" max="11267" width="19.85546875" style="107" customWidth="1"/>
    <col min="11268" max="11268" width="11.85546875" style="107" customWidth="1"/>
    <col min="11269" max="11269" width="10.85546875" style="107" customWidth="1"/>
    <col min="11270" max="11270" width="8.5703125" style="107" customWidth="1"/>
    <col min="11271" max="11282" width="6.7109375" style="107" customWidth="1"/>
    <col min="11283" max="11283" width="9.42578125" style="107" customWidth="1"/>
    <col min="11284" max="11284" width="6.7109375" style="107" customWidth="1"/>
    <col min="11285" max="11285" width="14.140625" style="107" customWidth="1"/>
    <col min="11286" max="11286" width="10" style="107" customWidth="1"/>
    <col min="11287" max="11287" width="6.140625" style="107" customWidth="1"/>
    <col min="11288" max="11289" width="8.5703125" style="107" customWidth="1"/>
    <col min="11290" max="11290" width="9.140625" style="107" customWidth="1"/>
    <col min="11291" max="11291" width="105" style="107" customWidth="1"/>
    <col min="11292" max="11292" width="10.42578125" style="107" customWidth="1"/>
    <col min="11293" max="11293" width="13.28515625" style="107" customWidth="1"/>
    <col min="11294" max="11294" width="11.28515625" style="107" customWidth="1"/>
    <col min="11295" max="11295" width="13.28515625" style="107" customWidth="1"/>
    <col min="11296" max="11501" width="11.42578125" style="107"/>
    <col min="11502" max="11502" width="1.42578125" style="107" customWidth="1"/>
    <col min="11503" max="11503" width="24.7109375" style="107" customWidth="1"/>
    <col min="11504" max="11504" width="14.28515625" style="107" customWidth="1"/>
    <col min="11505" max="11505" width="11.140625" style="107" customWidth="1"/>
    <col min="11506" max="11506" width="12.5703125" style="107" customWidth="1"/>
    <col min="11507" max="11507" width="17.7109375" style="107" customWidth="1"/>
    <col min="11508" max="11508" width="17.140625" style="107" customWidth="1"/>
    <col min="11509" max="11509" width="11.5703125" style="107" customWidth="1"/>
    <col min="11510" max="11510" width="22.5703125" style="107" customWidth="1"/>
    <col min="11511" max="11511" width="9.7109375" style="107" customWidth="1"/>
    <col min="11512" max="11512" width="21.7109375" style="107" customWidth="1"/>
    <col min="11513" max="11513" width="24.42578125" style="107" customWidth="1"/>
    <col min="11514" max="11514" width="20.5703125" style="107" customWidth="1"/>
    <col min="11515" max="11515" width="10.5703125" style="107" customWidth="1"/>
    <col min="11516" max="11516" width="6.28515625" style="107" customWidth="1"/>
    <col min="11517" max="11520" width="8.5703125" style="107" customWidth="1"/>
    <col min="11521" max="11521" width="9.85546875" style="107" customWidth="1"/>
    <col min="11522" max="11522" width="15.140625" style="107" customWidth="1"/>
    <col min="11523" max="11523" width="19.85546875" style="107" customWidth="1"/>
    <col min="11524" max="11524" width="11.85546875" style="107" customWidth="1"/>
    <col min="11525" max="11525" width="10.85546875" style="107" customWidth="1"/>
    <col min="11526" max="11526" width="8.5703125" style="107" customWidth="1"/>
    <col min="11527" max="11538" width="6.7109375" style="107" customWidth="1"/>
    <col min="11539" max="11539" width="9.42578125" style="107" customWidth="1"/>
    <col min="11540" max="11540" width="6.7109375" style="107" customWidth="1"/>
    <col min="11541" max="11541" width="14.140625" style="107" customWidth="1"/>
    <col min="11542" max="11542" width="10" style="107" customWidth="1"/>
    <col min="11543" max="11543" width="6.140625" style="107" customWidth="1"/>
    <col min="11544" max="11545" width="8.5703125" style="107" customWidth="1"/>
    <col min="11546" max="11546" width="9.140625" style="107" customWidth="1"/>
    <col min="11547" max="11547" width="105" style="107" customWidth="1"/>
    <col min="11548" max="11548" width="10.42578125" style="107" customWidth="1"/>
    <col min="11549" max="11549" width="13.28515625" style="107" customWidth="1"/>
    <col min="11550" max="11550" width="11.28515625" style="107" customWidth="1"/>
    <col min="11551" max="11551" width="13.28515625" style="107" customWidth="1"/>
    <col min="11552" max="11757" width="11.42578125" style="107"/>
    <col min="11758" max="11758" width="1.42578125" style="107" customWidth="1"/>
    <col min="11759" max="11759" width="24.7109375" style="107" customWidth="1"/>
    <col min="11760" max="11760" width="14.28515625" style="107" customWidth="1"/>
    <col min="11761" max="11761" width="11.140625" style="107" customWidth="1"/>
    <col min="11762" max="11762" width="12.5703125" style="107" customWidth="1"/>
    <col min="11763" max="11763" width="17.7109375" style="107" customWidth="1"/>
    <col min="11764" max="11764" width="17.140625" style="107" customWidth="1"/>
    <col min="11765" max="11765" width="11.5703125" style="107" customWidth="1"/>
    <col min="11766" max="11766" width="22.5703125" style="107" customWidth="1"/>
    <col min="11767" max="11767" width="9.7109375" style="107" customWidth="1"/>
    <col min="11768" max="11768" width="21.7109375" style="107" customWidth="1"/>
    <col min="11769" max="11769" width="24.42578125" style="107" customWidth="1"/>
    <col min="11770" max="11770" width="20.5703125" style="107" customWidth="1"/>
    <col min="11771" max="11771" width="10.5703125" style="107" customWidth="1"/>
    <col min="11772" max="11772" width="6.28515625" style="107" customWidth="1"/>
    <col min="11773" max="11776" width="8.5703125" style="107" customWidth="1"/>
    <col min="11777" max="11777" width="9.85546875" style="107" customWidth="1"/>
    <col min="11778" max="11778" width="15.140625" style="107" customWidth="1"/>
    <col min="11779" max="11779" width="19.85546875" style="107" customWidth="1"/>
    <col min="11780" max="11780" width="11.85546875" style="107" customWidth="1"/>
    <col min="11781" max="11781" width="10.85546875" style="107" customWidth="1"/>
    <col min="11782" max="11782" width="8.5703125" style="107" customWidth="1"/>
    <col min="11783" max="11794" width="6.7109375" style="107" customWidth="1"/>
    <col min="11795" max="11795" width="9.42578125" style="107" customWidth="1"/>
    <col min="11796" max="11796" width="6.7109375" style="107" customWidth="1"/>
    <col min="11797" max="11797" width="14.140625" style="107" customWidth="1"/>
    <col min="11798" max="11798" width="10" style="107" customWidth="1"/>
    <col min="11799" max="11799" width="6.140625" style="107" customWidth="1"/>
    <col min="11800" max="11801" width="8.5703125" style="107" customWidth="1"/>
    <col min="11802" max="11802" width="9.140625" style="107" customWidth="1"/>
    <col min="11803" max="11803" width="105" style="107" customWidth="1"/>
    <col min="11804" max="11804" width="10.42578125" style="107" customWidth="1"/>
    <col min="11805" max="11805" width="13.28515625" style="107" customWidth="1"/>
    <col min="11806" max="11806" width="11.28515625" style="107" customWidth="1"/>
    <col min="11807" max="11807" width="13.28515625" style="107" customWidth="1"/>
    <col min="11808" max="12013" width="11.42578125" style="107"/>
    <col min="12014" max="12014" width="1.42578125" style="107" customWidth="1"/>
    <col min="12015" max="12015" width="24.7109375" style="107" customWidth="1"/>
    <col min="12016" max="12016" width="14.28515625" style="107" customWidth="1"/>
    <col min="12017" max="12017" width="11.140625" style="107" customWidth="1"/>
    <col min="12018" max="12018" width="12.5703125" style="107" customWidth="1"/>
    <col min="12019" max="12019" width="17.7109375" style="107" customWidth="1"/>
    <col min="12020" max="12020" width="17.140625" style="107" customWidth="1"/>
    <col min="12021" max="12021" width="11.5703125" style="107" customWidth="1"/>
    <col min="12022" max="12022" width="22.5703125" style="107" customWidth="1"/>
    <col min="12023" max="12023" width="9.7109375" style="107" customWidth="1"/>
    <col min="12024" max="12024" width="21.7109375" style="107" customWidth="1"/>
    <col min="12025" max="12025" width="24.42578125" style="107" customWidth="1"/>
    <col min="12026" max="12026" width="20.5703125" style="107" customWidth="1"/>
    <col min="12027" max="12027" width="10.5703125" style="107" customWidth="1"/>
    <col min="12028" max="12028" width="6.28515625" style="107" customWidth="1"/>
    <col min="12029" max="12032" width="8.5703125" style="107" customWidth="1"/>
    <col min="12033" max="12033" width="9.85546875" style="107" customWidth="1"/>
    <col min="12034" max="12034" width="15.140625" style="107" customWidth="1"/>
    <col min="12035" max="12035" width="19.85546875" style="107" customWidth="1"/>
    <col min="12036" max="12036" width="11.85546875" style="107" customWidth="1"/>
    <col min="12037" max="12037" width="10.85546875" style="107" customWidth="1"/>
    <col min="12038" max="12038" width="8.5703125" style="107" customWidth="1"/>
    <col min="12039" max="12050" width="6.7109375" style="107" customWidth="1"/>
    <col min="12051" max="12051" width="9.42578125" style="107" customWidth="1"/>
    <col min="12052" max="12052" width="6.7109375" style="107" customWidth="1"/>
    <col min="12053" max="12053" width="14.140625" style="107" customWidth="1"/>
    <col min="12054" max="12054" width="10" style="107" customWidth="1"/>
    <col min="12055" max="12055" width="6.140625" style="107" customWidth="1"/>
    <col min="12056" max="12057" width="8.5703125" style="107" customWidth="1"/>
    <col min="12058" max="12058" width="9.140625" style="107" customWidth="1"/>
    <col min="12059" max="12059" width="105" style="107" customWidth="1"/>
    <col min="12060" max="12060" width="10.42578125" style="107" customWidth="1"/>
    <col min="12061" max="12061" width="13.28515625" style="107" customWidth="1"/>
    <col min="12062" max="12062" width="11.28515625" style="107" customWidth="1"/>
    <col min="12063" max="12063" width="13.28515625" style="107" customWidth="1"/>
    <col min="12064" max="12269" width="11.42578125" style="107"/>
    <col min="12270" max="12270" width="1.42578125" style="107" customWidth="1"/>
    <col min="12271" max="12271" width="24.7109375" style="107" customWidth="1"/>
    <col min="12272" max="12272" width="14.28515625" style="107" customWidth="1"/>
    <col min="12273" max="12273" width="11.140625" style="107" customWidth="1"/>
    <col min="12274" max="12274" width="12.5703125" style="107" customWidth="1"/>
    <col min="12275" max="12275" width="17.7109375" style="107" customWidth="1"/>
    <col min="12276" max="12276" width="17.140625" style="107" customWidth="1"/>
    <col min="12277" max="12277" width="11.5703125" style="107" customWidth="1"/>
    <col min="12278" max="12278" width="22.5703125" style="107" customWidth="1"/>
    <col min="12279" max="12279" width="9.7109375" style="107" customWidth="1"/>
    <col min="12280" max="12280" width="21.7109375" style="107" customWidth="1"/>
    <col min="12281" max="12281" width="24.42578125" style="107" customWidth="1"/>
    <col min="12282" max="12282" width="20.5703125" style="107" customWidth="1"/>
    <col min="12283" max="12283" width="10.5703125" style="107" customWidth="1"/>
    <col min="12284" max="12284" width="6.28515625" style="107" customWidth="1"/>
    <col min="12285" max="12288" width="8.5703125" style="107" customWidth="1"/>
    <col min="12289" max="12289" width="9.85546875" style="107" customWidth="1"/>
    <col min="12290" max="12290" width="15.140625" style="107" customWidth="1"/>
    <col min="12291" max="12291" width="19.85546875" style="107" customWidth="1"/>
    <col min="12292" max="12292" width="11.85546875" style="107" customWidth="1"/>
    <col min="12293" max="12293" width="10.85546875" style="107" customWidth="1"/>
    <col min="12294" max="12294" width="8.5703125" style="107" customWidth="1"/>
    <col min="12295" max="12306" width="6.7109375" style="107" customWidth="1"/>
    <col min="12307" max="12307" width="9.42578125" style="107" customWidth="1"/>
    <col min="12308" max="12308" width="6.7109375" style="107" customWidth="1"/>
    <col min="12309" max="12309" width="14.140625" style="107" customWidth="1"/>
    <col min="12310" max="12310" width="10" style="107" customWidth="1"/>
    <col min="12311" max="12311" width="6.140625" style="107" customWidth="1"/>
    <col min="12312" max="12313" width="8.5703125" style="107" customWidth="1"/>
    <col min="12314" max="12314" width="9.140625" style="107" customWidth="1"/>
    <col min="12315" max="12315" width="105" style="107" customWidth="1"/>
    <col min="12316" max="12316" width="10.42578125" style="107" customWidth="1"/>
    <col min="12317" max="12317" width="13.28515625" style="107" customWidth="1"/>
    <col min="12318" max="12318" width="11.28515625" style="107" customWidth="1"/>
    <col min="12319" max="12319" width="13.28515625" style="107" customWidth="1"/>
    <col min="12320" max="12525" width="11.42578125" style="107"/>
    <col min="12526" max="12526" width="1.42578125" style="107" customWidth="1"/>
    <col min="12527" max="12527" width="24.7109375" style="107" customWidth="1"/>
    <col min="12528" max="12528" width="14.28515625" style="107" customWidth="1"/>
    <col min="12529" max="12529" width="11.140625" style="107" customWidth="1"/>
    <col min="12530" max="12530" width="12.5703125" style="107" customWidth="1"/>
    <col min="12531" max="12531" width="17.7109375" style="107" customWidth="1"/>
    <col min="12532" max="12532" width="17.140625" style="107" customWidth="1"/>
    <col min="12533" max="12533" width="11.5703125" style="107" customWidth="1"/>
    <col min="12534" max="12534" width="22.5703125" style="107" customWidth="1"/>
    <col min="12535" max="12535" width="9.7109375" style="107" customWidth="1"/>
    <col min="12536" max="12536" width="21.7109375" style="107" customWidth="1"/>
    <col min="12537" max="12537" width="24.42578125" style="107" customWidth="1"/>
    <col min="12538" max="12538" width="20.5703125" style="107" customWidth="1"/>
    <col min="12539" max="12539" width="10.5703125" style="107" customWidth="1"/>
    <col min="12540" max="12540" width="6.28515625" style="107" customWidth="1"/>
    <col min="12541" max="12544" width="8.5703125" style="107" customWidth="1"/>
    <col min="12545" max="12545" width="9.85546875" style="107" customWidth="1"/>
    <col min="12546" max="12546" width="15.140625" style="107" customWidth="1"/>
    <col min="12547" max="12547" width="19.85546875" style="107" customWidth="1"/>
    <col min="12548" max="12548" width="11.85546875" style="107" customWidth="1"/>
    <col min="12549" max="12549" width="10.85546875" style="107" customWidth="1"/>
    <col min="12550" max="12550" width="8.5703125" style="107" customWidth="1"/>
    <col min="12551" max="12562" width="6.7109375" style="107" customWidth="1"/>
    <col min="12563" max="12563" width="9.42578125" style="107" customWidth="1"/>
    <col min="12564" max="12564" width="6.7109375" style="107" customWidth="1"/>
    <col min="12565" max="12565" width="14.140625" style="107" customWidth="1"/>
    <col min="12566" max="12566" width="10" style="107" customWidth="1"/>
    <col min="12567" max="12567" width="6.140625" style="107" customWidth="1"/>
    <col min="12568" max="12569" width="8.5703125" style="107" customWidth="1"/>
    <col min="12570" max="12570" width="9.140625" style="107" customWidth="1"/>
    <col min="12571" max="12571" width="105" style="107" customWidth="1"/>
    <col min="12572" max="12572" width="10.42578125" style="107" customWidth="1"/>
    <col min="12573" max="12573" width="13.28515625" style="107" customWidth="1"/>
    <col min="12574" max="12574" width="11.28515625" style="107" customWidth="1"/>
    <col min="12575" max="12575" width="13.28515625" style="107" customWidth="1"/>
    <col min="12576" max="12781" width="11.42578125" style="107"/>
    <col min="12782" max="12782" width="1.42578125" style="107" customWidth="1"/>
    <col min="12783" max="12783" width="24.7109375" style="107" customWidth="1"/>
    <col min="12784" max="12784" width="14.28515625" style="107" customWidth="1"/>
    <col min="12785" max="12785" width="11.140625" style="107" customWidth="1"/>
    <col min="12786" max="12786" width="12.5703125" style="107" customWidth="1"/>
    <col min="12787" max="12787" width="17.7109375" style="107" customWidth="1"/>
    <col min="12788" max="12788" width="17.140625" style="107" customWidth="1"/>
    <col min="12789" max="12789" width="11.5703125" style="107" customWidth="1"/>
    <col min="12790" max="12790" width="22.5703125" style="107" customWidth="1"/>
    <col min="12791" max="12791" width="9.7109375" style="107" customWidth="1"/>
    <col min="12792" max="12792" width="21.7109375" style="107" customWidth="1"/>
    <col min="12793" max="12793" width="24.42578125" style="107" customWidth="1"/>
    <col min="12794" max="12794" width="20.5703125" style="107" customWidth="1"/>
    <col min="12795" max="12795" width="10.5703125" style="107" customWidth="1"/>
    <col min="12796" max="12796" width="6.28515625" style="107" customWidth="1"/>
    <col min="12797" max="12800" width="8.5703125" style="107" customWidth="1"/>
    <col min="12801" max="12801" width="9.85546875" style="107" customWidth="1"/>
    <col min="12802" max="12802" width="15.140625" style="107" customWidth="1"/>
    <col min="12803" max="12803" width="19.85546875" style="107" customWidth="1"/>
    <col min="12804" max="12804" width="11.85546875" style="107" customWidth="1"/>
    <col min="12805" max="12805" width="10.85546875" style="107" customWidth="1"/>
    <col min="12806" max="12806" width="8.5703125" style="107" customWidth="1"/>
    <col min="12807" max="12818" width="6.7109375" style="107" customWidth="1"/>
    <col min="12819" max="12819" width="9.42578125" style="107" customWidth="1"/>
    <col min="12820" max="12820" width="6.7109375" style="107" customWidth="1"/>
    <col min="12821" max="12821" width="14.140625" style="107" customWidth="1"/>
    <col min="12822" max="12822" width="10" style="107" customWidth="1"/>
    <col min="12823" max="12823" width="6.140625" style="107" customWidth="1"/>
    <col min="12824" max="12825" width="8.5703125" style="107" customWidth="1"/>
    <col min="12826" max="12826" width="9.140625" style="107" customWidth="1"/>
    <col min="12827" max="12827" width="105" style="107" customWidth="1"/>
    <col min="12828" max="12828" width="10.42578125" style="107" customWidth="1"/>
    <col min="12829" max="12829" width="13.28515625" style="107" customWidth="1"/>
    <col min="12830" max="12830" width="11.28515625" style="107" customWidth="1"/>
    <col min="12831" max="12831" width="13.28515625" style="107" customWidth="1"/>
    <col min="12832" max="13037" width="11.42578125" style="107"/>
    <col min="13038" max="13038" width="1.42578125" style="107" customWidth="1"/>
    <col min="13039" max="13039" width="24.7109375" style="107" customWidth="1"/>
    <col min="13040" max="13040" width="14.28515625" style="107" customWidth="1"/>
    <col min="13041" max="13041" width="11.140625" style="107" customWidth="1"/>
    <col min="13042" max="13042" width="12.5703125" style="107" customWidth="1"/>
    <col min="13043" max="13043" width="17.7109375" style="107" customWidth="1"/>
    <col min="13044" max="13044" width="17.140625" style="107" customWidth="1"/>
    <col min="13045" max="13045" width="11.5703125" style="107" customWidth="1"/>
    <col min="13046" max="13046" width="22.5703125" style="107" customWidth="1"/>
    <col min="13047" max="13047" width="9.7109375" style="107" customWidth="1"/>
    <col min="13048" max="13048" width="21.7109375" style="107" customWidth="1"/>
    <col min="13049" max="13049" width="24.42578125" style="107" customWidth="1"/>
    <col min="13050" max="13050" width="20.5703125" style="107" customWidth="1"/>
    <col min="13051" max="13051" width="10.5703125" style="107" customWidth="1"/>
    <col min="13052" max="13052" width="6.28515625" style="107" customWidth="1"/>
    <col min="13053" max="13056" width="8.5703125" style="107" customWidth="1"/>
    <col min="13057" max="13057" width="9.85546875" style="107" customWidth="1"/>
    <col min="13058" max="13058" width="15.140625" style="107" customWidth="1"/>
    <col min="13059" max="13059" width="19.85546875" style="107" customWidth="1"/>
    <col min="13060" max="13060" width="11.85546875" style="107" customWidth="1"/>
    <col min="13061" max="13061" width="10.85546875" style="107" customWidth="1"/>
    <col min="13062" max="13062" width="8.5703125" style="107" customWidth="1"/>
    <col min="13063" max="13074" width="6.7109375" style="107" customWidth="1"/>
    <col min="13075" max="13075" width="9.42578125" style="107" customWidth="1"/>
    <col min="13076" max="13076" width="6.7109375" style="107" customWidth="1"/>
    <col min="13077" max="13077" width="14.140625" style="107" customWidth="1"/>
    <col min="13078" max="13078" width="10" style="107" customWidth="1"/>
    <col min="13079" max="13079" width="6.140625" style="107" customWidth="1"/>
    <col min="13080" max="13081" width="8.5703125" style="107" customWidth="1"/>
    <col min="13082" max="13082" width="9.140625" style="107" customWidth="1"/>
    <col min="13083" max="13083" width="105" style="107" customWidth="1"/>
    <col min="13084" max="13084" width="10.42578125" style="107" customWidth="1"/>
    <col min="13085" max="13085" width="13.28515625" style="107" customWidth="1"/>
    <col min="13086" max="13086" width="11.28515625" style="107" customWidth="1"/>
    <col min="13087" max="13087" width="13.28515625" style="107" customWidth="1"/>
    <col min="13088" max="13293" width="11.42578125" style="107"/>
    <col min="13294" max="13294" width="1.42578125" style="107" customWidth="1"/>
    <col min="13295" max="13295" width="24.7109375" style="107" customWidth="1"/>
    <col min="13296" max="13296" width="14.28515625" style="107" customWidth="1"/>
    <col min="13297" max="13297" width="11.140625" style="107" customWidth="1"/>
    <col min="13298" max="13298" width="12.5703125" style="107" customWidth="1"/>
    <col min="13299" max="13299" width="17.7109375" style="107" customWidth="1"/>
    <col min="13300" max="13300" width="17.140625" style="107" customWidth="1"/>
    <col min="13301" max="13301" width="11.5703125" style="107" customWidth="1"/>
    <col min="13302" max="13302" width="22.5703125" style="107" customWidth="1"/>
    <col min="13303" max="13303" width="9.7109375" style="107" customWidth="1"/>
    <col min="13304" max="13304" width="21.7109375" style="107" customWidth="1"/>
    <col min="13305" max="13305" width="24.42578125" style="107" customWidth="1"/>
    <col min="13306" max="13306" width="20.5703125" style="107" customWidth="1"/>
    <col min="13307" max="13307" width="10.5703125" style="107" customWidth="1"/>
    <col min="13308" max="13308" width="6.28515625" style="107" customWidth="1"/>
    <col min="13309" max="13312" width="8.5703125" style="107" customWidth="1"/>
    <col min="13313" max="13313" width="9.85546875" style="107" customWidth="1"/>
    <col min="13314" max="13314" width="15.140625" style="107" customWidth="1"/>
    <col min="13315" max="13315" width="19.85546875" style="107" customWidth="1"/>
    <col min="13316" max="13316" width="11.85546875" style="107" customWidth="1"/>
    <col min="13317" max="13317" width="10.85546875" style="107" customWidth="1"/>
    <col min="13318" max="13318" width="8.5703125" style="107" customWidth="1"/>
    <col min="13319" max="13330" width="6.7109375" style="107" customWidth="1"/>
    <col min="13331" max="13331" width="9.42578125" style="107" customWidth="1"/>
    <col min="13332" max="13332" width="6.7109375" style="107" customWidth="1"/>
    <col min="13333" max="13333" width="14.140625" style="107" customWidth="1"/>
    <col min="13334" max="13334" width="10" style="107" customWidth="1"/>
    <col min="13335" max="13335" width="6.140625" style="107" customWidth="1"/>
    <col min="13336" max="13337" width="8.5703125" style="107" customWidth="1"/>
    <col min="13338" max="13338" width="9.140625" style="107" customWidth="1"/>
    <col min="13339" max="13339" width="105" style="107" customWidth="1"/>
    <col min="13340" max="13340" width="10.42578125" style="107" customWidth="1"/>
    <col min="13341" max="13341" width="13.28515625" style="107" customWidth="1"/>
    <col min="13342" max="13342" width="11.28515625" style="107" customWidth="1"/>
    <col min="13343" max="13343" width="13.28515625" style="107" customWidth="1"/>
    <col min="13344" max="13549" width="11.42578125" style="107"/>
    <col min="13550" max="13550" width="1.42578125" style="107" customWidth="1"/>
    <col min="13551" max="13551" width="24.7109375" style="107" customWidth="1"/>
    <col min="13552" max="13552" width="14.28515625" style="107" customWidth="1"/>
    <col min="13553" max="13553" width="11.140625" style="107" customWidth="1"/>
    <col min="13554" max="13554" width="12.5703125" style="107" customWidth="1"/>
    <col min="13555" max="13555" width="17.7109375" style="107" customWidth="1"/>
    <col min="13556" max="13556" width="17.140625" style="107" customWidth="1"/>
    <col min="13557" max="13557" width="11.5703125" style="107" customWidth="1"/>
    <col min="13558" max="13558" width="22.5703125" style="107" customWidth="1"/>
    <col min="13559" max="13559" width="9.7109375" style="107" customWidth="1"/>
    <col min="13560" max="13560" width="21.7109375" style="107" customWidth="1"/>
    <col min="13561" max="13561" width="24.42578125" style="107" customWidth="1"/>
    <col min="13562" max="13562" width="20.5703125" style="107" customWidth="1"/>
    <col min="13563" max="13563" width="10.5703125" style="107" customWidth="1"/>
    <col min="13564" max="13564" width="6.28515625" style="107" customWidth="1"/>
    <col min="13565" max="13568" width="8.5703125" style="107" customWidth="1"/>
    <col min="13569" max="13569" width="9.85546875" style="107" customWidth="1"/>
    <col min="13570" max="13570" width="15.140625" style="107" customWidth="1"/>
    <col min="13571" max="13571" width="19.85546875" style="107" customWidth="1"/>
    <col min="13572" max="13572" width="11.85546875" style="107" customWidth="1"/>
    <col min="13573" max="13573" width="10.85546875" style="107" customWidth="1"/>
    <col min="13574" max="13574" width="8.5703125" style="107" customWidth="1"/>
    <col min="13575" max="13586" width="6.7109375" style="107" customWidth="1"/>
    <col min="13587" max="13587" width="9.42578125" style="107" customWidth="1"/>
    <col min="13588" max="13588" width="6.7109375" style="107" customWidth="1"/>
    <col min="13589" max="13589" width="14.140625" style="107" customWidth="1"/>
    <col min="13590" max="13590" width="10" style="107" customWidth="1"/>
    <col min="13591" max="13591" width="6.140625" style="107" customWidth="1"/>
    <col min="13592" max="13593" width="8.5703125" style="107" customWidth="1"/>
    <col min="13594" max="13594" width="9.140625" style="107" customWidth="1"/>
    <col min="13595" max="13595" width="105" style="107" customWidth="1"/>
    <col min="13596" max="13596" width="10.42578125" style="107" customWidth="1"/>
    <col min="13597" max="13597" width="13.28515625" style="107" customWidth="1"/>
    <col min="13598" max="13598" width="11.28515625" style="107" customWidth="1"/>
    <col min="13599" max="13599" width="13.28515625" style="107" customWidth="1"/>
    <col min="13600" max="13805" width="11.42578125" style="107"/>
    <col min="13806" max="13806" width="1.42578125" style="107" customWidth="1"/>
    <col min="13807" max="13807" width="24.7109375" style="107" customWidth="1"/>
    <col min="13808" max="13808" width="14.28515625" style="107" customWidth="1"/>
    <col min="13809" max="13809" width="11.140625" style="107" customWidth="1"/>
    <col min="13810" max="13810" width="12.5703125" style="107" customWidth="1"/>
    <col min="13811" max="13811" width="17.7109375" style="107" customWidth="1"/>
    <col min="13812" max="13812" width="17.140625" style="107" customWidth="1"/>
    <col min="13813" max="13813" width="11.5703125" style="107" customWidth="1"/>
    <col min="13814" max="13814" width="22.5703125" style="107" customWidth="1"/>
    <col min="13815" max="13815" width="9.7109375" style="107" customWidth="1"/>
    <col min="13816" max="13816" width="21.7109375" style="107" customWidth="1"/>
    <col min="13817" max="13817" width="24.42578125" style="107" customWidth="1"/>
    <col min="13818" max="13818" width="20.5703125" style="107" customWidth="1"/>
    <col min="13819" max="13819" width="10.5703125" style="107" customWidth="1"/>
    <col min="13820" max="13820" width="6.28515625" style="107" customWidth="1"/>
    <col min="13821" max="13824" width="8.5703125" style="107" customWidth="1"/>
    <col min="13825" max="13825" width="9.85546875" style="107" customWidth="1"/>
    <col min="13826" max="13826" width="15.140625" style="107" customWidth="1"/>
    <col min="13827" max="13827" width="19.85546875" style="107" customWidth="1"/>
    <col min="13828" max="13828" width="11.85546875" style="107" customWidth="1"/>
    <col min="13829" max="13829" width="10.85546875" style="107" customWidth="1"/>
    <col min="13830" max="13830" width="8.5703125" style="107" customWidth="1"/>
    <col min="13831" max="13842" width="6.7109375" style="107" customWidth="1"/>
    <col min="13843" max="13843" width="9.42578125" style="107" customWidth="1"/>
    <col min="13844" max="13844" width="6.7109375" style="107" customWidth="1"/>
    <col min="13845" max="13845" width="14.140625" style="107" customWidth="1"/>
    <col min="13846" max="13846" width="10" style="107" customWidth="1"/>
    <col min="13847" max="13847" width="6.140625" style="107" customWidth="1"/>
    <col min="13848" max="13849" width="8.5703125" style="107" customWidth="1"/>
    <col min="13850" max="13850" width="9.140625" style="107" customWidth="1"/>
    <col min="13851" max="13851" width="105" style="107" customWidth="1"/>
    <col min="13852" max="13852" width="10.42578125" style="107" customWidth="1"/>
    <col min="13853" max="13853" width="13.28515625" style="107" customWidth="1"/>
    <col min="13854" max="13854" width="11.28515625" style="107" customWidth="1"/>
    <col min="13855" max="13855" width="13.28515625" style="107" customWidth="1"/>
    <col min="13856" max="14061" width="11.42578125" style="107"/>
    <col min="14062" max="14062" width="1.42578125" style="107" customWidth="1"/>
    <col min="14063" max="14063" width="24.7109375" style="107" customWidth="1"/>
    <col min="14064" max="14064" width="14.28515625" style="107" customWidth="1"/>
    <col min="14065" max="14065" width="11.140625" style="107" customWidth="1"/>
    <col min="14066" max="14066" width="12.5703125" style="107" customWidth="1"/>
    <col min="14067" max="14067" width="17.7109375" style="107" customWidth="1"/>
    <col min="14068" max="14068" width="17.140625" style="107" customWidth="1"/>
    <col min="14069" max="14069" width="11.5703125" style="107" customWidth="1"/>
    <col min="14070" max="14070" width="22.5703125" style="107" customWidth="1"/>
    <col min="14071" max="14071" width="9.7109375" style="107" customWidth="1"/>
    <col min="14072" max="14072" width="21.7109375" style="107" customWidth="1"/>
    <col min="14073" max="14073" width="24.42578125" style="107" customWidth="1"/>
    <col min="14074" max="14074" width="20.5703125" style="107" customWidth="1"/>
    <col min="14075" max="14075" width="10.5703125" style="107" customWidth="1"/>
    <col min="14076" max="14076" width="6.28515625" style="107" customWidth="1"/>
    <col min="14077" max="14080" width="8.5703125" style="107" customWidth="1"/>
    <col min="14081" max="14081" width="9.85546875" style="107" customWidth="1"/>
    <col min="14082" max="14082" width="15.140625" style="107" customWidth="1"/>
    <col min="14083" max="14083" width="19.85546875" style="107" customWidth="1"/>
    <col min="14084" max="14084" width="11.85546875" style="107" customWidth="1"/>
    <col min="14085" max="14085" width="10.85546875" style="107" customWidth="1"/>
    <col min="14086" max="14086" width="8.5703125" style="107" customWidth="1"/>
    <col min="14087" max="14098" width="6.7109375" style="107" customWidth="1"/>
    <col min="14099" max="14099" width="9.42578125" style="107" customWidth="1"/>
    <col min="14100" max="14100" width="6.7109375" style="107" customWidth="1"/>
    <col min="14101" max="14101" width="14.140625" style="107" customWidth="1"/>
    <col min="14102" max="14102" width="10" style="107" customWidth="1"/>
    <col min="14103" max="14103" width="6.140625" style="107" customWidth="1"/>
    <col min="14104" max="14105" width="8.5703125" style="107" customWidth="1"/>
    <col min="14106" max="14106" width="9.140625" style="107" customWidth="1"/>
    <col min="14107" max="14107" width="105" style="107" customWidth="1"/>
    <col min="14108" max="14108" width="10.42578125" style="107" customWidth="1"/>
    <col min="14109" max="14109" width="13.28515625" style="107" customWidth="1"/>
    <col min="14110" max="14110" width="11.28515625" style="107" customWidth="1"/>
    <col min="14111" max="14111" width="13.28515625" style="107" customWidth="1"/>
    <col min="14112" max="14317" width="11.42578125" style="107"/>
    <col min="14318" max="14318" width="1.42578125" style="107" customWidth="1"/>
    <col min="14319" max="14319" width="24.7109375" style="107" customWidth="1"/>
    <col min="14320" max="14320" width="14.28515625" style="107" customWidth="1"/>
    <col min="14321" max="14321" width="11.140625" style="107" customWidth="1"/>
    <col min="14322" max="14322" width="12.5703125" style="107" customWidth="1"/>
    <col min="14323" max="14323" width="17.7109375" style="107" customWidth="1"/>
    <col min="14324" max="14324" width="17.140625" style="107" customWidth="1"/>
    <col min="14325" max="14325" width="11.5703125" style="107" customWidth="1"/>
    <col min="14326" max="14326" width="22.5703125" style="107" customWidth="1"/>
    <col min="14327" max="14327" width="9.7109375" style="107" customWidth="1"/>
    <col min="14328" max="14328" width="21.7109375" style="107" customWidth="1"/>
    <col min="14329" max="14329" width="24.42578125" style="107" customWidth="1"/>
    <col min="14330" max="14330" width="20.5703125" style="107" customWidth="1"/>
    <col min="14331" max="14331" width="10.5703125" style="107" customWidth="1"/>
    <col min="14332" max="14332" width="6.28515625" style="107" customWidth="1"/>
    <col min="14333" max="14336" width="8.5703125" style="107" customWidth="1"/>
    <col min="14337" max="14337" width="9.85546875" style="107" customWidth="1"/>
    <col min="14338" max="14338" width="15.140625" style="107" customWidth="1"/>
    <col min="14339" max="14339" width="19.85546875" style="107" customWidth="1"/>
    <col min="14340" max="14340" width="11.85546875" style="107" customWidth="1"/>
    <col min="14341" max="14341" width="10.85546875" style="107" customWidth="1"/>
    <col min="14342" max="14342" width="8.5703125" style="107" customWidth="1"/>
    <col min="14343" max="14354" width="6.7109375" style="107" customWidth="1"/>
    <col min="14355" max="14355" width="9.42578125" style="107" customWidth="1"/>
    <col min="14356" max="14356" width="6.7109375" style="107" customWidth="1"/>
    <col min="14357" max="14357" width="14.140625" style="107" customWidth="1"/>
    <col min="14358" max="14358" width="10" style="107" customWidth="1"/>
    <col min="14359" max="14359" width="6.140625" style="107" customWidth="1"/>
    <col min="14360" max="14361" width="8.5703125" style="107" customWidth="1"/>
    <col min="14362" max="14362" width="9.140625" style="107" customWidth="1"/>
    <col min="14363" max="14363" width="105" style="107" customWidth="1"/>
    <col min="14364" max="14364" width="10.42578125" style="107" customWidth="1"/>
    <col min="14365" max="14365" width="13.28515625" style="107" customWidth="1"/>
    <col min="14366" max="14366" width="11.28515625" style="107" customWidth="1"/>
    <col min="14367" max="14367" width="13.28515625" style="107" customWidth="1"/>
    <col min="14368" max="14573" width="11.42578125" style="107"/>
    <col min="14574" max="14574" width="1.42578125" style="107" customWidth="1"/>
    <col min="14575" max="14575" width="24.7109375" style="107" customWidth="1"/>
    <col min="14576" max="14576" width="14.28515625" style="107" customWidth="1"/>
    <col min="14577" max="14577" width="11.140625" style="107" customWidth="1"/>
    <col min="14578" max="14578" width="12.5703125" style="107" customWidth="1"/>
    <col min="14579" max="14579" width="17.7109375" style="107" customWidth="1"/>
    <col min="14580" max="14580" width="17.140625" style="107" customWidth="1"/>
    <col min="14581" max="14581" width="11.5703125" style="107" customWidth="1"/>
    <col min="14582" max="14582" width="22.5703125" style="107" customWidth="1"/>
    <col min="14583" max="14583" width="9.7109375" style="107" customWidth="1"/>
    <col min="14584" max="14584" width="21.7109375" style="107" customWidth="1"/>
    <col min="14585" max="14585" width="24.42578125" style="107" customWidth="1"/>
    <col min="14586" max="14586" width="20.5703125" style="107" customWidth="1"/>
    <col min="14587" max="14587" width="10.5703125" style="107" customWidth="1"/>
    <col min="14588" max="14588" width="6.28515625" style="107" customWidth="1"/>
    <col min="14589" max="14592" width="8.5703125" style="107" customWidth="1"/>
    <col min="14593" max="14593" width="9.85546875" style="107" customWidth="1"/>
    <col min="14594" max="14594" width="15.140625" style="107" customWidth="1"/>
    <col min="14595" max="14595" width="19.85546875" style="107" customWidth="1"/>
    <col min="14596" max="14596" width="11.85546875" style="107" customWidth="1"/>
    <col min="14597" max="14597" width="10.85546875" style="107" customWidth="1"/>
    <col min="14598" max="14598" width="8.5703125" style="107" customWidth="1"/>
    <col min="14599" max="14610" width="6.7109375" style="107" customWidth="1"/>
    <col min="14611" max="14611" width="9.42578125" style="107" customWidth="1"/>
    <col min="14612" max="14612" width="6.7109375" style="107" customWidth="1"/>
    <col min="14613" max="14613" width="14.140625" style="107" customWidth="1"/>
    <col min="14614" max="14614" width="10" style="107" customWidth="1"/>
    <col min="14615" max="14615" width="6.140625" style="107" customWidth="1"/>
    <col min="14616" max="14617" width="8.5703125" style="107" customWidth="1"/>
    <col min="14618" max="14618" width="9.140625" style="107" customWidth="1"/>
    <col min="14619" max="14619" width="105" style="107" customWidth="1"/>
    <col min="14620" max="14620" width="10.42578125" style="107" customWidth="1"/>
    <col min="14621" max="14621" width="13.28515625" style="107" customWidth="1"/>
    <col min="14622" max="14622" width="11.28515625" style="107" customWidth="1"/>
    <col min="14623" max="14623" width="13.28515625" style="107" customWidth="1"/>
    <col min="14624" max="14829" width="11.42578125" style="107"/>
    <col min="14830" max="14830" width="1.42578125" style="107" customWidth="1"/>
    <col min="14831" max="14831" width="24.7109375" style="107" customWidth="1"/>
    <col min="14832" max="14832" width="14.28515625" style="107" customWidth="1"/>
    <col min="14833" max="14833" width="11.140625" style="107" customWidth="1"/>
    <col min="14834" max="14834" width="12.5703125" style="107" customWidth="1"/>
    <col min="14835" max="14835" width="17.7109375" style="107" customWidth="1"/>
    <col min="14836" max="14836" width="17.140625" style="107" customWidth="1"/>
    <col min="14837" max="14837" width="11.5703125" style="107" customWidth="1"/>
    <col min="14838" max="14838" width="22.5703125" style="107" customWidth="1"/>
    <col min="14839" max="14839" width="9.7109375" style="107" customWidth="1"/>
    <col min="14840" max="14840" width="21.7109375" style="107" customWidth="1"/>
    <col min="14841" max="14841" width="24.42578125" style="107" customWidth="1"/>
    <col min="14842" max="14842" width="20.5703125" style="107" customWidth="1"/>
    <col min="14843" max="14843" width="10.5703125" style="107" customWidth="1"/>
    <col min="14844" max="14844" width="6.28515625" style="107" customWidth="1"/>
    <col min="14845" max="14848" width="8.5703125" style="107" customWidth="1"/>
    <col min="14849" max="14849" width="9.85546875" style="107" customWidth="1"/>
    <col min="14850" max="14850" width="15.140625" style="107" customWidth="1"/>
    <col min="14851" max="14851" width="19.85546875" style="107" customWidth="1"/>
    <col min="14852" max="14852" width="11.85546875" style="107" customWidth="1"/>
    <col min="14853" max="14853" width="10.85546875" style="107" customWidth="1"/>
    <col min="14854" max="14854" width="8.5703125" style="107" customWidth="1"/>
    <col min="14855" max="14866" width="6.7109375" style="107" customWidth="1"/>
    <col min="14867" max="14867" width="9.42578125" style="107" customWidth="1"/>
    <col min="14868" max="14868" width="6.7109375" style="107" customWidth="1"/>
    <col min="14869" max="14869" width="14.140625" style="107" customWidth="1"/>
    <col min="14870" max="14870" width="10" style="107" customWidth="1"/>
    <col min="14871" max="14871" width="6.140625" style="107" customWidth="1"/>
    <col min="14872" max="14873" width="8.5703125" style="107" customWidth="1"/>
    <col min="14874" max="14874" width="9.140625" style="107" customWidth="1"/>
    <col min="14875" max="14875" width="105" style="107" customWidth="1"/>
    <col min="14876" max="14876" width="10.42578125" style="107" customWidth="1"/>
    <col min="14877" max="14877" width="13.28515625" style="107" customWidth="1"/>
    <col min="14878" max="14878" width="11.28515625" style="107" customWidth="1"/>
    <col min="14879" max="14879" width="13.28515625" style="107" customWidth="1"/>
    <col min="14880" max="15085" width="11.42578125" style="107"/>
    <col min="15086" max="15086" width="1.42578125" style="107" customWidth="1"/>
    <col min="15087" max="15087" width="24.7109375" style="107" customWidth="1"/>
    <col min="15088" max="15088" width="14.28515625" style="107" customWidth="1"/>
    <col min="15089" max="15089" width="11.140625" style="107" customWidth="1"/>
    <col min="15090" max="15090" width="12.5703125" style="107" customWidth="1"/>
    <col min="15091" max="15091" width="17.7109375" style="107" customWidth="1"/>
    <col min="15092" max="15092" width="17.140625" style="107" customWidth="1"/>
    <col min="15093" max="15093" width="11.5703125" style="107" customWidth="1"/>
    <col min="15094" max="15094" width="22.5703125" style="107" customWidth="1"/>
    <col min="15095" max="15095" width="9.7109375" style="107" customWidth="1"/>
    <col min="15096" max="15096" width="21.7109375" style="107" customWidth="1"/>
    <col min="15097" max="15097" width="24.42578125" style="107" customWidth="1"/>
    <col min="15098" max="15098" width="20.5703125" style="107" customWidth="1"/>
    <col min="15099" max="15099" width="10.5703125" style="107" customWidth="1"/>
    <col min="15100" max="15100" width="6.28515625" style="107" customWidth="1"/>
    <col min="15101" max="15104" width="8.5703125" style="107" customWidth="1"/>
    <col min="15105" max="15105" width="9.85546875" style="107" customWidth="1"/>
    <col min="15106" max="15106" width="15.140625" style="107" customWidth="1"/>
    <col min="15107" max="15107" width="19.85546875" style="107" customWidth="1"/>
    <col min="15108" max="15108" width="11.85546875" style="107" customWidth="1"/>
    <col min="15109" max="15109" width="10.85546875" style="107" customWidth="1"/>
    <col min="15110" max="15110" width="8.5703125" style="107" customWidth="1"/>
    <col min="15111" max="15122" width="6.7109375" style="107" customWidth="1"/>
    <col min="15123" max="15123" width="9.42578125" style="107" customWidth="1"/>
    <col min="15124" max="15124" width="6.7109375" style="107" customWidth="1"/>
    <col min="15125" max="15125" width="14.140625" style="107" customWidth="1"/>
    <col min="15126" max="15126" width="10" style="107" customWidth="1"/>
    <col min="15127" max="15127" width="6.140625" style="107" customWidth="1"/>
    <col min="15128" max="15129" width="8.5703125" style="107" customWidth="1"/>
    <col min="15130" max="15130" width="9.140625" style="107" customWidth="1"/>
    <col min="15131" max="15131" width="105" style="107" customWidth="1"/>
    <col min="15132" max="15132" width="10.42578125" style="107" customWidth="1"/>
    <col min="15133" max="15133" width="13.28515625" style="107" customWidth="1"/>
    <col min="15134" max="15134" width="11.28515625" style="107" customWidth="1"/>
    <col min="15135" max="15135" width="13.28515625" style="107" customWidth="1"/>
    <col min="15136" max="15341" width="11.42578125" style="107"/>
    <col min="15342" max="15342" width="1.42578125" style="107" customWidth="1"/>
    <col min="15343" max="15343" width="24.7109375" style="107" customWidth="1"/>
    <col min="15344" max="15344" width="14.28515625" style="107" customWidth="1"/>
    <col min="15345" max="15345" width="11.140625" style="107" customWidth="1"/>
    <col min="15346" max="15346" width="12.5703125" style="107" customWidth="1"/>
    <col min="15347" max="15347" width="17.7109375" style="107" customWidth="1"/>
    <col min="15348" max="15348" width="17.140625" style="107" customWidth="1"/>
    <col min="15349" max="15349" width="11.5703125" style="107" customWidth="1"/>
    <col min="15350" max="15350" width="22.5703125" style="107" customWidth="1"/>
    <col min="15351" max="15351" width="9.7109375" style="107" customWidth="1"/>
    <col min="15352" max="15352" width="21.7109375" style="107" customWidth="1"/>
    <col min="15353" max="15353" width="24.42578125" style="107" customWidth="1"/>
    <col min="15354" max="15354" width="20.5703125" style="107" customWidth="1"/>
    <col min="15355" max="15355" width="10.5703125" style="107" customWidth="1"/>
    <col min="15356" max="15356" width="6.28515625" style="107" customWidth="1"/>
    <col min="15357" max="15360" width="8.5703125" style="107" customWidth="1"/>
    <col min="15361" max="15361" width="9.85546875" style="107" customWidth="1"/>
    <col min="15362" max="15362" width="15.140625" style="107" customWidth="1"/>
    <col min="15363" max="15363" width="19.85546875" style="107" customWidth="1"/>
    <col min="15364" max="15364" width="11.85546875" style="107" customWidth="1"/>
    <col min="15365" max="15365" width="10.85546875" style="107" customWidth="1"/>
    <col min="15366" max="15366" width="8.5703125" style="107" customWidth="1"/>
    <col min="15367" max="15378" width="6.7109375" style="107" customWidth="1"/>
    <col min="15379" max="15379" width="9.42578125" style="107" customWidth="1"/>
    <col min="15380" max="15380" width="6.7109375" style="107" customWidth="1"/>
    <col min="15381" max="15381" width="14.140625" style="107" customWidth="1"/>
    <col min="15382" max="15382" width="10" style="107" customWidth="1"/>
    <col min="15383" max="15383" width="6.140625" style="107" customWidth="1"/>
    <col min="15384" max="15385" width="8.5703125" style="107" customWidth="1"/>
    <col min="15386" max="15386" width="9.140625" style="107" customWidth="1"/>
    <col min="15387" max="15387" width="105" style="107" customWidth="1"/>
    <col min="15388" max="15388" width="10.42578125" style="107" customWidth="1"/>
    <col min="15389" max="15389" width="13.28515625" style="107" customWidth="1"/>
    <col min="15390" max="15390" width="11.28515625" style="107" customWidth="1"/>
    <col min="15391" max="15391" width="13.28515625" style="107" customWidth="1"/>
    <col min="15392" max="15597" width="11.42578125" style="107"/>
    <col min="15598" max="15598" width="1.42578125" style="107" customWidth="1"/>
    <col min="15599" max="15599" width="24.7109375" style="107" customWidth="1"/>
    <col min="15600" max="15600" width="14.28515625" style="107" customWidth="1"/>
    <col min="15601" max="15601" width="11.140625" style="107" customWidth="1"/>
    <col min="15602" max="15602" width="12.5703125" style="107" customWidth="1"/>
    <col min="15603" max="15603" width="17.7109375" style="107" customWidth="1"/>
    <col min="15604" max="15604" width="17.140625" style="107" customWidth="1"/>
    <col min="15605" max="15605" width="11.5703125" style="107" customWidth="1"/>
    <col min="15606" max="15606" width="22.5703125" style="107" customWidth="1"/>
    <col min="15607" max="15607" width="9.7109375" style="107" customWidth="1"/>
    <col min="15608" max="15608" width="21.7109375" style="107" customWidth="1"/>
    <col min="15609" max="15609" width="24.42578125" style="107" customWidth="1"/>
    <col min="15610" max="15610" width="20.5703125" style="107" customWidth="1"/>
    <col min="15611" max="15611" width="10.5703125" style="107" customWidth="1"/>
    <col min="15612" max="15612" width="6.28515625" style="107" customWidth="1"/>
    <col min="15613" max="15616" width="8.5703125" style="107" customWidth="1"/>
    <col min="15617" max="15617" width="9.85546875" style="107" customWidth="1"/>
    <col min="15618" max="15618" width="15.140625" style="107" customWidth="1"/>
    <col min="15619" max="15619" width="19.85546875" style="107" customWidth="1"/>
    <col min="15620" max="15620" width="11.85546875" style="107" customWidth="1"/>
    <col min="15621" max="15621" width="10.85546875" style="107" customWidth="1"/>
    <col min="15622" max="15622" width="8.5703125" style="107" customWidth="1"/>
    <col min="15623" max="15634" width="6.7109375" style="107" customWidth="1"/>
    <col min="15635" max="15635" width="9.42578125" style="107" customWidth="1"/>
    <col min="15636" max="15636" width="6.7109375" style="107" customWidth="1"/>
    <col min="15637" max="15637" width="14.140625" style="107" customWidth="1"/>
    <col min="15638" max="15638" width="10" style="107" customWidth="1"/>
    <col min="15639" max="15639" width="6.140625" style="107" customWidth="1"/>
    <col min="15640" max="15641" width="8.5703125" style="107" customWidth="1"/>
    <col min="15642" max="15642" width="9.140625" style="107" customWidth="1"/>
    <col min="15643" max="15643" width="105" style="107" customWidth="1"/>
    <col min="15644" max="15644" width="10.42578125" style="107" customWidth="1"/>
    <col min="15645" max="15645" width="13.28515625" style="107" customWidth="1"/>
    <col min="15646" max="15646" width="11.28515625" style="107" customWidth="1"/>
    <col min="15647" max="15647" width="13.28515625" style="107" customWidth="1"/>
    <col min="15648" max="15853" width="11.42578125" style="107"/>
    <col min="15854" max="15854" width="1.42578125" style="107" customWidth="1"/>
    <col min="15855" max="15855" width="24.7109375" style="107" customWidth="1"/>
    <col min="15856" max="15856" width="14.28515625" style="107" customWidth="1"/>
    <col min="15857" max="15857" width="11.140625" style="107" customWidth="1"/>
    <col min="15858" max="15858" width="12.5703125" style="107" customWidth="1"/>
    <col min="15859" max="15859" width="17.7109375" style="107" customWidth="1"/>
    <col min="15860" max="15860" width="17.140625" style="107" customWidth="1"/>
    <col min="15861" max="15861" width="11.5703125" style="107" customWidth="1"/>
    <col min="15862" max="15862" width="22.5703125" style="107" customWidth="1"/>
    <col min="15863" max="15863" width="9.7109375" style="107" customWidth="1"/>
    <col min="15864" max="15864" width="21.7109375" style="107" customWidth="1"/>
    <col min="15865" max="15865" width="24.42578125" style="107" customWidth="1"/>
    <col min="15866" max="15866" width="20.5703125" style="107" customWidth="1"/>
    <col min="15867" max="15867" width="10.5703125" style="107" customWidth="1"/>
    <col min="15868" max="15868" width="6.28515625" style="107" customWidth="1"/>
    <col min="15869" max="15872" width="8.5703125" style="107" customWidth="1"/>
    <col min="15873" max="15873" width="9.85546875" style="107" customWidth="1"/>
    <col min="15874" max="15874" width="15.140625" style="107" customWidth="1"/>
    <col min="15875" max="15875" width="19.85546875" style="107" customWidth="1"/>
    <col min="15876" max="15876" width="11.85546875" style="107" customWidth="1"/>
    <col min="15877" max="15877" width="10.85546875" style="107" customWidth="1"/>
    <col min="15878" max="15878" width="8.5703125" style="107" customWidth="1"/>
    <col min="15879" max="15890" width="6.7109375" style="107" customWidth="1"/>
    <col min="15891" max="15891" width="9.42578125" style="107" customWidth="1"/>
    <col min="15892" max="15892" width="6.7109375" style="107" customWidth="1"/>
    <col min="15893" max="15893" width="14.140625" style="107" customWidth="1"/>
    <col min="15894" max="15894" width="10" style="107" customWidth="1"/>
    <col min="15895" max="15895" width="6.140625" style="107" customWidth="1"/>
    <col min="15896" max="15897" width="8.5703125" style="107" customWidth="1"/>
    <col min="15898" max="15898" width="9.140625" style="107" customWidth="1"/>
    <col min="15899" max="15899" width="105" style="107" customWidth="1"/>
    <col min="15900" max="15900" width="10.42578125" style="107" customWidth="1"/>
    <col min="15901" max="15901" width="13.28515625" style="107" customWidth="1"/>
    <col min="15902" max="15902" width="11.28515625" style="107" customWidth="1"/>
    <col min="15903" max="15903" width="13.28515625" style="107" customWidth="1"/>
    <col min="15904" max="16109" width="11.42578125" style="107"/>
    <col min="16110" max="16110" width="1.42578125" style="107" customWidth="1"/>
    <col min="16111" max="16111" width="24.7109375" style="107" customWidth="1"/>
    <col min="16112" max="16112" width="14.28515625" style="107" customWidth="1"/>
    <col min="16113" max="16113" width="11.140625" style="107" customWidth="1"/>
    <col min="16114" max="16114" width="12.5703125" style="107" customWidth="1"/>
    <col min="16115" max="16115" width="17.7109375" style="107" customWidth="1"/>
    <col min="16116" max="16116" width="17.140625" style="107" customWidth="1"/>
    <col min="16117" max="16117" width="11.5703125" style="107" customWidth="1"/>
    <col min="16118" max="16118" width="22.5703125" style="107" customWidth="1"/>
    <col min="16119" max="16119" width="9.7109375" style="107" customWidth="1"/>
    <col min="16120" max="16120" width="21.7109375" style="107" customWidth="1"/>
    <col min="16121" max="16121" width="24.42578125" style="107" customWidth="1"/>
    <col min="16122" max="16122" width="20.5703125" style="107" customWidth="1"/>
    <col min="16123" max="16123" width="10.5703125" style="107" customWidth="1"/>
    <col min="16124" max="16124" width="6.28515625" style="107" customWidth="1"/>
    <col min="16125" max="16128" width="8.5703125" style="107" customWidth="1"/>
    <col min="16129" max="16129" width="9.85546875" style="107" customWidth="1"/>
    <col min="16130" max="16130" width="15.140625" style="107" customWidth="1"/>
    <col min="16131" max="16131" width="19.85546875" style="107" customWidth="1"/>
    <col min="16132" max="16132" width="11.85546875" style="107" customWidth="1"/>
    <col min="16133" max="16133" width="10.85546875" style="107" customWidth="1"/>
    <col min="16134" max="16134" width="8.5703125" style="107" customWidth="1"/>
    <col min="16135" max="16146" width="6.7109375" style="107" customWidth="1"/>
    <col min="16147" max="16147" width="9.42578125" style="107" customWidth="1"/>
    <col min="16148" max="16148" width="6.7109375" style="107" customWidth="1"/>
    <col min="16149" max="16149" width="14.140625" style="107" customWidth="1"/>
    <col min="16150" max="16150" width="10" style="107" customWidth="1"/>
    <col min="16151" max="16151" width="6.140625" style="107" customWidth="1"/>
    <col min="16152" max="16153" width="8.5703125" style="107" customWidth="1"/>
    <col min="16154" max="16154" width="9.140625" style="107" customWidth="1"/>
    <col min="16155" max="16155" width="105" style="107" customWidth="1"/>
    <col min="16156" max="16156" width="10.42578125" style="107" customWidth="1"/>
    <col min="16157" max="16157" width="13.28515625" style="107" customWidth="1"/>
    <col min="16158" max="16158" width="11.28515625" style="107" customWidth="1"/>
    <col min="16159" max="16159" width="13.28515625" style="107" customWidth="1"/>
    <col min="16160" max="16384" width="11.42578125" style="107"/>
  </cols>
  <sheetData>
    <row r="1" spans="1:72" ht="23.25" customHeight="1" x14ac:dyDescent="0.25">
      <c r="E1" s="642"/>
      <c r="F1" s="642"/>
      <c r="G1" s="387"/>
      <c r="H1" s="387"/>
      <c r="I1" s="387"/>
      <c r="J1" s="387"/>
      <c r="K1" s="387"/>
      <c r="L1" s="387"/>
      <c r="M1" s="387"/>
      <c r="N1" s="387"/>
      <c r="O1" s="387"/>
      <c r="P1" s="387"/>
      <c r="Q1" s="387"/>
      <c r="R1" s="387"/>
      <c r="S1" s="387"/>
      <c r="T1" s="642"/>
      <c r="AJ1" s="358"/>
    </row>
    <row r="2" spans="1:72" ht="44.25" customHeight="1" x14ac:dyDescent="0.25">
      <c r="A2" s="352"/>
      <c r="B2" s="352"/>
      <c r="C2" s="352"/>
      <c r="D2" s="352"/>
      <c r="E2" s="823" t="s">
        <v>360</v>
      </c>
      <c r="F2" s="823"/>
      <c r="G2" s="823"/>
      <c r="H2" s="823"/>
      <c r="I2" s="823"/>
      <c r="J2" s="813"/>
      <c r="K2" s="813"/>
      <c r="L2" s="813"/>
      <c r="M2" s="813"/>
      <c r="N2" s="813"/>
      <c r="O2" s="813"/>
      <c r="P2" s="813"/>
      <c r="Q2" s="823"/>
      <c r="R2" s="823"/>
      <c r="S2" s="823"/>
      <c r="T2" s="823"/>
      <c r="U2" s="823"/>
      <c r="V2" s="823"/>
      <c r="W2" s="823"/>
      <c r="X2" s="823"/>
      <c r="Y2" s="823"/>
      <c r="Z2" s="823"/>
      <c r="AA2" s="813"/>
      <c r="AB2" s="813"/>
      <c r="AC2" s="813"/>
      <c r="AD2" s="813"/>
      <c r="AE2" s="813"/>
      <c r="AF2" s="813"/>
      <c r="AG2" s="823"/>
      <c r="AH2" s="823"/>
      <c r="AI2" s="823"/>
      <c r="AJ2" s="823"/>
      <c r="AK2" s="823"/>
      <c r="AL2" s="823"/>
      <c r="AM2" s="823"/>
      <c r="AN2" s="823"/>
      <c r="AO2" s="823"/>
      <c r="AP2" s="823"/>
      <c r="AQ2" s="823"/>
      <c r="AR2" s="823"/>
      <c r="AS2" s="823"/>
    </row>
    <row r="3" spans="1:72" ht="24" customHeight="1" x14ac:dyDescent="0.25">
      <c r="E3" s="642"/>
      <c r="F3" s="642"/>
      <c r="G3" s="642"/>
      <c r="H3" s="642"/>
      <c r="I3" s="642"/>
      <c r="J3" s="642"/>
      <c r="K3" s="642"/>
      <c r="L3" s="642"/>
      <c r="M3" s="642"/>
      <c r="N3" s="642"/>
      <c r="O3" s="642"/>
      <c r="P3" s="642"/>
      <c r="R3" s="642"/>
      <c r="S3" s="642"/>
      <c r="T3" s="642"/>
      <c r="AJ3" s="358"/>
    </row>
    <row r="4" spans="1:72" ht="18" hidden="1" customHeight="1" thickBot="1" x14ac:dyDescent="0.3">
      <c r="A4" s="801" t="s">
        <v>297</v>
      </c>
      <c r="B4" s="802"/>
      <c r="C4" s="802"/>
      <c r="D4" s="803"/>
      <c r="E4" s="807" t="s">
        <v>361</v>
      </c>
      <c r="F4" s="808"/>
      <c r="G4" s="808"/>
      <c r="H4" s="808"/>
      <c r="I4" s="808"/>
      <c r="J4" s="808"/>
      <c r="K4" s="808"/>
      <c r="L4" s="808"/>
      <c r="M4" s="808"/>
      <c r="N4" s="808"/>
      <c r="O4" s="808"/>
      <c r="P4" s="808"/>
      <c r="Q4" s="809"/>
      <c r="R4" s="817" t="s">
        <v>362</v>
      </c>
      <c r="S4" s="818"/>
      <c r="T4" s="818"/>
      <c r="U4" s="818"/>
      <c r="V4" s="818"/>
      <c r="W4" s="818"/>
      <c r="X4" s="818"/>
      <c r="Y4" s="818"/>
      <c r="Z4" s="818"/>
      <c r="AA4" s="818"/>
      <c r="AB4" s="818"/>
      <c r="AC4" s="818"/>
      <c r="AD4" s="818"/>
      <c r="AE4" s="818"/>
      <c r="AF4" s="818"/>
      <c r="AG4" s="818"/>
      <c r="AH4" s="818"/>
      <c r="AI4" s="818"/>
      <c r="AJ4" s="818"/>
      <c r="AK4" s="818"/>
      <c r="AL4" s="818"/>
      <c r="AM4" s="818"/>
      <c r="AN4" s="818"/>
      <c r="AO4" s="818"/>
      <c r="AP4" s="818"/>
      <c r="AQ4" s="818"/>
      <c r="AR4" s="818"/>
      <c r="AS4" s="819"/>
      <c r="AT4" s="793" t="s">
        <v>298</v>
      </c>
      <c r="AU4" s="793"/>
      <c r="AV4" s="793"/>
      <c r="AW4" s="793"/>
      <c r="AX4" s="793"/>
      <c r="AY4" s="793"/>
      <c r="AZ4" s="793"/>
      <c r="BA4" s="793"/>
      <c r="BB4" s="793"/>
      <c r="BC4" s="793"/>
      <c r="BD4" s="793"/>
      <c r="BE4" s="793"/>
      <c r="BF4" s="793"/>
      <c r="BG4" s="793"/>
      <c r="BH4" s="793"/>
      <c r="BI4" s="793"/>
      <c r="BJ4" s="793"/>
      <c r="BK4" s="793"/>
      <c r="BL4" s="793"/>
      <c r="BM4" s="793"/>
      <c r="BN4" s="793"/>
      <c r="BO4" s="793"/>
      <c r="BP4" s="793"/>
      <c r="BQ4" s="793"/>
    </row>
    <row r="5" spans="1:72" s="352" customFormat="1" ht="0.75" customHeight="1" thickBot="1" x14ac:dyDescent="0.3">
      <c r="A5" s="804"/>
      <c r="B5" s="805"/>
      <c r="C5" s="805"/>
      <c r="D5" s="806"/>
      <c r="E5" s="810"/>
      <c r="F5" s="811"/>
      <c r="G5" s="811"/>
      <c r="H5" s="811"/>
      <c r="I5" s="811"/>
      <c r="J5" s="811"/>
      <c r="K5" s="811"/>
      <c r="L5" s="811"/>
      <c r="M5" s="811"/>
      <c r="N5" s="811"/>
      <c r="O5" s="811"/>
      <c r="P5" s="811"/>
      <c r="Q5" s="812"/>
      <c r="R5" s="820"/>
      <c r="S5" s="821"/>
      <c r="T5" s="821"/>
      <c r="U5" s="821"/>
      <c r="V5" s="821"/>
      <c r="W5" s="821"/>
      <c r="X5" s="821"/>
      <c r="Y5" s="821"/>
      <c r="Z5" s="821"/>
      <c r="AA5" s="821"/>
      <c r="AB5" s="821"/>
      <c r="AC5" s="821"/>
      <c r="AD5" s="821"/>
      <c r="AE5" s="821"/>
      <c r="AF5" s="821"/>
      <c r="AG5" s="821"/>
      <c r="AH5" s="821"/>
      <c r="AI5" s="821"/>
      <c r="AJ5" s="821"/>
      <c r="AK5" s="821"/>
      <c r="AL5" s="821"/>
      <c r="AM5" s="821"/>
      <c r="AN5" s="821"/>
      <c r="AO5" s="821"/>
      <c r="AP5" s="821"/>
      <c r="AQ5" s="821"/>
      <c r="AR5" s="821"/>
      <c r="AS5" s="822"/>
      <c r="AT5" s="793"/>
      <c r="AU5" s="793"/>
      <c r="AV5" s="793"/>
      <c r="AW5" s="793"/>
      <c r="AX5" s="793"/>
      <c r="AY5" s="793"/>
      <c r="AZ5" s="793"/>
      <c r="BA5" s="793"/>
      <c r="BB5" s="793"/>
      <c r="BC5" s="793"/>
      <c r="BD5" s="793"/>
      <c r="BE5" s="793"/>
      <c r="BF5" s="793"/>
      <c r="BG5" s="793"/>
      <c r="BH5" s="793"/>
      <c r="BI5" s="793"/>
      <c r="BJ5" s="793"/>
      <c r="BK5" s="793"/>
      <c r="BL5" s="793"/>
      <c r="BM5" s="793"/>
      <c r="BN5" s="793"/>
      <c r="BO5" s="793"/>
      <c r="BP5" s="793"/>
      <c r="BQ5" s="793"/>
    </row>
    <row r="6" spans="1:72" ht="20.100000000000001" customHeight="1" x14ac:dyDescent="0.25">
      <c r="A6" s="795" t="s">
        <v>241</v>
      </c>
      <c r="B6" s="789" t="s">
        <v>242</v>
      </c>
      <c r="C6" s="789" t="s">
        <v>243</v>
      </c>
      <c r="D6" s="796" t="s">
        <v>244</v>
      </c>
      <c r="E6" s="797" t="s">
        <v>245</v>
      </c>
      <c r="F6" s="726" t="s">
        <v>246</v>
      </c>
      <c r="G6" s="724" t="s">
        <v>247</v>
      </c>
      <c r="H6" s="724" t="s">
        <v>541</v>
      </c>
      <c r="I6" s="724" t="s">
        <v>542</v>
      </c>
      <c r="J6" s="724" t="s">
        <v>248</v>
      </c>
      <c r="K6" s="724"/>
      <c r="L6" s="724" t="s">
        <v>251</v>
      </c>
      <c r="M6" s="724" t="s">
        <v>252</v>
      </c>
      <c r="N6" s="724" t="s">
        <v>253</v>
      </c>
      <c r="O6" s="724" t="s">
        <v>254</v>
      </c>
      <c r="P6" s="792" t="s">
        <v>540</v>
      </c>
      <c r="Q6" s="790" t="s">
        <v>255</v>
      </c>
      <c r="R6" s="800" t="s">
        <v>256</v>
      </c>
      <c r="S6" s="724" t="s">
        <v>257</v>
      </c>
      <c r="T6" s="724" t="s">
        <v>258</v>
      </c>
      <c r="U6" s="815" t="s">
        <v>293</v>
      </c>
      <c r="V6" s="815"/>
      <c r="W6" s="815"/>
      <c r="X6" s="815"/>
      <c r="Y6" s="815"/>
      <c r="Z6" s="815"/>
      <c r="AA6" s="815"/>
      <c r="AB6" s="815"/>
      <c r="AC6" s="815"/>
      <c r="AD6" s="815"/>
      <c r="AE6" s="815"/>
      <c r="AF6" s="815"/>
      <c r="AG6" s="726" t="s">
        <v>294</v>
      </c>
      <c r="AH6" s="637"/>
      <c r="AI6" s="637"/>
      <c r="AJ6" s="787" t="s">
        <v>295</v>
      </c>
      <c r="AK6" s="787"/>
      <c r="AL6" s="787"/>
      <c r="AM6" s="787"/>
      <c r="AN6" s="787"/>
      <c r="AO6" s="787"/>
      <c r="AP6" s="787"/>
      <c r="AQ6" s="787"/>
      <c r="AR6" s="787"/>
      <c r="AS6" s="788"/>
      <c r="AT6" s="816" t="s">
        <v>278</v>
      </c>
      <c r="AU6" s="814"/>
      <c r="AV6" s="814" t="s">
        <v>279</v>
      </c>
      <c r="AW6" s="814"/>
      <c r="AX6" s="814" t="s">
        <v>280</v>
      </c>
      <c r="AY6" s="814"/>
      <c r="AZ6" s="814" t="s">
        <v>281</v>
      </c>
      <c r="BA6" s="814"/>
      <c r="BB6" s="814" t="s">
        <v>282</v>
      </c>
      <c r="BC6" s="814"/>
      <c r="BD6" s="814" t="s">
        <v>283</v>
      </c>
      <c r="BE6" s="814"/>
      <c r="BF6" s="814" t="s">
        <v>284</v>
      </c>
      <c r="BG6" s="814"/>
      <c r="BH6" s="814" t="s">
        <v>285</v>
      </c>
      <c r="BI6" s="814"/>
      <c r="BJ6" s="814" t="s">
        <v>286</v>
      </c>
      <c r="BK6" s="814"/>
      <c r="BL6" s="814" t="s">
        <v>287</v>
      </c>
      <c r="BM6" s="814"/>
      <c r="BN6" s="814" t="s">
        <v>288</v>
      </c>
      <c r="BO6" s="814"/>
      <c r="BP6" s="814" t="s">
        <v>289</v>
      </c>
      <c r="BQ6" s="814"/>
    </row>
    <row r="7" spans="1:72" s="352" customFormat="1" ht="30" customHeight="1" x14ac:dyDescent="0.25">
      <c r="A7" s="795"/>
      <c r="B7" s="789"/>
      <c r="C7" s="789"/>
      <c r="D7" s="796"/>
      <c r="E7" s="798"/>
      <c r="F7" s="799"/>
      <c r="G7" s="789"/>
      <c r="H7" s="789"/>
      <c r="I7" s="789"/>
      <c r="J7" s="385" t="s">
        <v>249</v>
      </c>
      <c r="K7" s="385" t="s">
        <v>250</v>
      </c>
      <c r="L7" s="789"/>
      <c r="M7" s="789"/>
      <c r="N7" s="789"/>
      <c r="O7" s="789"/>
      <c r="P7" s="724"/>
      <c r="Q7" s="791"/>
      <c r="R7" s="795"/>
      <c r="S7" s="789"/>
      <c r="T7" s="789"/>
      <c r="U7" s="367" t="s">
        <v>20</v>
      </c>
      <c r="V7" s="367" t="s">
        <v>21</v>
      </c>
      <c r="W7" s="367" t="s">
        <v>22</v>
      </c>
      <c r="X7" s="367" t="s">
        <v>369</v>
      </c>
      <c r="Y7" s="367" t="s">
        <v>24</v>
      </c>
      <c r="Z7" s="367" t="s">
        <v>25</v>
      </c>
      <c r="AA7" s="367" t="s">
        <v>26</v>
      </c>
      <c r="AB7" s="367" t="s">
        <v>27</v>
      </c>
      <c r="AC7" s="367" t="s">
        <v>28</v>
      </c>
      <c r="AD7" s="367" t="s">
        <v>29</v>
      </c>
      <c r="AE7" s="367" t="s">
        <v>30</v>
      </c>
      <c r="AF7" s="367" t="s">
        <v>31</v>
      </c>
      <c r="AG7" s="799"/>
      <c r="AH7" s="641" t="s">
        <v>268</v>
      </c>
      <c r="AI7" s="641" t="s">
        <v>269</v>
      </c>
      <c r="AJ7" s="367" t="s">
        <v>228</v>
      </c>
      <c r="AK7" s="367" t="s">
        <v>23</v>
      </c>
      <c r="AL7" s="367" t="s">
        <v>188</v>
      </c>
      <c r="AM7" s="367" t="s">
        <v>189</v>
      </c>
      <c r="AN7" s="367" t="s">
        <v>190</v>
      </c>
      <c r="AO7" s="367" t="s">
        <v>191</v>
      </c>
      <c r="AP7" s="367" t="s">
        <v>192</v>
      </c>
      <c r="AQ7" s="367" t="s">
        <v>193</v>
      </c>
      <c r="AR7" s="367" t="s">
        <v>194</v>
      </c>
      <c r="AS7" s="421" t="s">
        <v>195</v>
      </c>
      <c r="AT7" s="411" t="s">
        <v>259</v>
      </c>
      <c r="AU7" s="386" t="s">
        <v>260</v>
      </c>
      <c r="AV7" s="386" t="s">
        <v>259</v>
      </c>
      <c r="AW7" s="386" t="s">
        <v>260</v>
      </c>
      <c r="AX7" s="368" t="s">
        <v>259</v>
      </c>
      <c r="AY7" s="368" t="s">
        <v>260</v>
      </c>
      <c r="AZ7" s="368" t="s">
        <v>259</v>
      </c>
      <c r="BA7" s="368" t="s">
        <v>260</v>
      </c>
      <c r="BB7" s="653" t="s">
        <v>259</v>
      </c>
      <c r="BC7" s="653" t="s">
        <v>260</v>
      </c>
      <c r="BD7" s="368" t="s">
        <v>259</v>
      </c>
      <c r="BE7" s="368" t="s">
        <v>260</v>
      </c>
      <c r="BF7" s="368" t="s">
        <v>259</v>
      </c>
      <c r="BG7" s="368" t="s">
        <v>260</v>
      </c>
      <c r="BH7" s="368" t="s">
        <v>259</v>
      </c>
      <c r="BI7" s="368" t="s">
        <v>260</v>
      </c>
      <c r="BJ7" s="368" t="s">
        <v>259</v>
      </c>
      <c r="BK7" s="368" t="s">
        <v>260</v>
      </c>
      <c r="BL7" s="368" t="s">
        <v>259</v>
      </c>
      <c r="BM7" s="368" t="s">
        <v>260</v>
      </c>
      <c r="BN7" s="368" t="s">
        <v>259</v>
      </c>
      <c r="BO7" s="368" t="s">
        <v>260</v>
      </c>
      <c r="BP7" s="368" t="s">
        <v>259</v>
      </c>
      <c r="BQ7" s="368" t="s">
        <v>260</v>
      </c>
    </row>
    <row r="8" spans="1:72" s="352" customFormat="1" ht="21.75" customHeight="1" x14ac:dyDescent="0.25">
      <c r="A8" s="369"/>
      <c r="B8" s="370"/>
      <c r="C8" s="370"/>
      <c r="D8" s="371"/>
      <c r="E8" s="645"/>
      <c r="F8" s="641"/>
      <c r="G8" s="644"/>
      <c r="H8" s="644"/>
      <c r="I8" s="644"/>
      <c r="J8" s="385"/>
      <c r="K8" s="385"/>
      <c r="L8" s="644"/>
      <c r="M8" s="644"/>
      <c r="N8" s="644"/>
      <c r="O8" s="644"/>
      <c r="P8" s="640"/>
      <c r="Q8" s="646"/>
      <c r="R8" s="643"/>
      <c r="S8" s="384" t="s">
        <v>227</v>
      </c>
      <c r="T8" s="384" t="s">
        <v>667</v>
      </c>
      <c r="U8" s="384">
        <v>6</v>
      </c>
      <c r="V8" s="367" t="s">
        <v>46</v>
      </c>
      <c r="W8" s="367"/>
      <c r="X8" s="367"/>
      <c r="Y8" s="367"/>
      <c r="Z8" s="367"/>
      <c r="AA8" s="367"/>
      <c r="AB8" s="367"/>
      <c r="AF8" s="367"/>
      <c r="AG8" s="641"/>
      <c r="AH8" s="641"/>
      <c r="AI8" s="641"/>
      <c r="AJ8" s="367"/>
      <c r="AK8" s="367"/>
      <c r="AL8" s="367"/>
      <c r="AM8" s="367"/>
      <c r="AN8" s="367"/>
      <c r="AO8" s="367"/>
      <c r="AP8" s="384">
        <f>+AO8+1</f>
        <v>1</v>
      </c>
      <c r="AQ8" s="384">
        <f>+AP8+1</f>
        <v>2</v>
      </c>
      <c r="AR8" s="384">
        <f>+AQ8+1</f>
        <v>3</v>
      </c>
      <c r="AS8" s="422">
        <f>+AR8+1</f>
        <v>4</v>
      </c>
      <c r="AT8" s="411"/>
      <c r="AU8" s="386"/>
      <c r="AV8" s="386"/>
      <c r="AW8" s="386"/>
      <c r="AX8" s="368"/>
      <c r="AY8" s="368"/>
      <c r="AZ8" s="368"/>
      <c r="BA8" s="368"/>
      <c r="BB8" s="653"/>
      <c r="BC8" s="653"/>
      <c r="BD8" s="368"/>
      <c r="BE8" s="368"/>
      <c r="BF8" s="368"/>
      <c r="BG8" s="368"/>
      <c r="BH8" s="368"/>
      <c r="BI8" s="368"/>
      <c r="BJ8" s="368"/>
      <c r="BK8" s="368"/>
      <c r="BL8" s="368"/>
      <c r="BM8" s="368"/>
      <c r="BN8" s="368"/>
      <c r="BO8" s="368"/>
      <c r="BP8" s="368"/>
      <c r="BQ8" s="368"/>
    </row>
    <row r="9" spans="1:72" s="352" customFormat="1" ht="27" customHeight="1" thickBot="1" x14ac:dyDescent="0.3">
      <c r="A9" s="452"/>
      <c r="B9" s="440"/>
      <c r="C9" s="440"/>
      <c r="D9" s="453"/>
      <c r="E9" s="454"/>
      <c r="F9" s="636"/>
      <c r="G9" s="639"/>
      <c r="H9" s="639"/>
      <c r="I9" s="639"/>
      <c r="J9" s="639"/>
      <c r="K9" s="639"/>
      <c r="L9" s="636"/>
      <c r="M9" s="636"/>
      <c r="N9" s="636"/>
      <c r="O9" s="636"/>
      <c r="P9" s="638"/>
      <c r="Q9" s="455"/>
      <c r="R9" s="454"/>
      <c r="S9" s="456"/>
      <c r="T9" s="456"/>
      <c r="U9" s="456"/>
      <c r="V9" s="456"/>
      <c r="W9" s="456"/>
      <c r="X9" s="456"/>
      <c r="Y9" s="456"/>
      <c r="Z9" s="456"/>
      <c r="AA9" s="456"/>
      <c r="AB9" s="456"/>
      <c r="AC9" s="456"/>
      <c r="AD9" s="456"/>
      <c r="AE9" s="456"/>
      <c r="AF9" s="456"/>
      <c r="AG9" s="636"/>
      <c r="AH9" s="641"/>
      <c r="AI9" s="641"/>
      <c r="AJ9" s="367"/>
      <c r="AK9" s="367"/>
      <c r="AL9" s="367"/>
      <c r="AM9" s="367"/>
      <c r="AN9" s="367"/>
      <c r="AO9" s="367"/>
      <c r="AP9" s="367"/>
      <c r="AQ9" s="367"/>
      <c r="AR9" s="367"/>
      <c r="AS9" s="421"/>
      <c r="AT9" s="409"/>
      <c r="AU9" s="368"/>
      <c r="AV9" s="368"/>
      <c r="AW9" s="368"/>
      <c r="AX9" s="368"/>
      <c r="AY9" s="368"/>
      <c r="AZ9" s="368"/>
      <c r="BA9" s="368"/>
      <c r="BB9" s="653"/>
      <c r="BC9" s="653"/>
      <c r="BD9" s="368"/>
      <c r="BE9" s="368"/>
      <c r="BF9" s="368"/>
      <c r="BG9" s="368"/>
      <c r="BH9" s="368"/>
      <c r="BI9" s="368"/>
      <c r="BJ9" s="368"/>
      <c r="BK9" s="368"/>
      <c r="BL9" s="368"/>
      <c r="BM9" s="368"/>
      <c r="BN9" s="368"/>
      <c r="BO9" s="368"/>
      <c r="BP9" s="368"/>
      <c r="BQ9" s="368"/>
    </row>
    <row r="10" spans="1:72" s="352" customFormat="1" ht="27.75" customHeight="1" thickBot="1" x14ac:dyDescent="0.25">
      <c r="A10" s="460" t="s">
        <v>240</v>
      </c>
      <c r="B10" s="461" t="s">
        <v>112</v>
      </c>
      <c r="C10" s="462">
        <v>0.7</v>
      </c>
      <c r="D10" s="463" t="s">
        <v>113</v>
      </c>
      <c r="E10" s="460" t="s">
        <v>304</v>
      </c>
      <c r="F10" s="464" t="s">
        <v>309</v>
      </c>
      <c r="G10" s="464" t="s">
        <v>334</v>
      </c>
      <c r="H10" s="615" t="s">
        <v>547</v>
      </c>
      <c r="I10" s="615" t="s">
        <v>553</v>
      </c>
      <c r="J10" s="461" t="s">
        <v>38</v>
      </c>
      <c r="K10" s="461">
        <v>998</v>
      </c>
      <c r="L10" s="462">
        <v>1</v>
      </c>
      <c r="M10" s="462">
        <v>1</v>
      </c>
      <c r="N10" s="462">
        <v>1</v>
      </c>
      <c r="O10" s="462">
        <v>1</v>
      </c>
      <c r="P10" s="621" t="s">
        <v>519</v>
      </c>
      <c r="Q10" s="463" t="s">
        <v>215</v>
      </c>
      <c r="R10" s="460" t="s">
        <v>214</v>
      </c>
      <c r="S10" s="465" t="s">
        <v>40</v>
      </c>
      <c r="T10" s="465" t="s">
        <v>41</v>
      </c>
      <c r="U10" s="466"/>
      <c r="V10" s="466"/>
      <c r="W10" s="466">
        <v>1</v>
      </c>
      <c r="X10" s="466"/>
      <c r="Y10" s="466">
        <v>1</v>
      </c>
      <c r="Z10" s="466">
        <v>1</v>
      </c>
      <c r="AA10" s="466"/>
      <c r="AB10" s="467"/>
      <c r="AC10" s="466">
        <v>1</v>
      </c>
      <c r="AD10" s="466"/>
      <c r="AE10" s="466">
        <v>1</v>
      </c>
      <c r="AF10" s="466"/>
      <c r="AG10" s="468">
        <f>SUM(U10:AF10)</f>
        <v>5</v>
      </c>
      <c r="AH10" s="34" t="str">
        <f>IF(AH$5&lt;=$U$8,IF(SUM($U10:U10)=0,"",SUM($U10:U10)),"")</f>
        <v/>
      </c>
      <c r="AI10" s="34" t="str">
        <f>IF(AI$5&lt;=$U$8,IF(SUM($U10:V10)=0,"",SUM($U10:V10)),"")</f>
        <v/>
      </c>
      <c r="AJ10" s="34">
        <f>IF(AJ$5&lt;=$U$8,IF(SUM($U10:W10)=0,"",SUM($U10:W10)),"")</f>
        <v>1</v>
      </c>
      <c r="AK10" s="34">
        <f>IF(AK$5&lt;=$U$8,IF(SUM($U10:X10)=0,"",SUM($U10:X10)),"")</f>
        <v>1</v>
      </c>
      <c r="AL10" s="34">
        <f>IF(AL$5&lt;=$U$8,IF(SUM($U10:Y10)=0,"",SUM($U10:Y10)),"")</f>
        <v>2</v>
      </c>
      <c r="AM10" s="34">
        <f>IF(AM$5&lt;=$U$8,IF(SUM($U10:Z10)=0,"",SUM($U10:Z10)),"")</f>
        <v>3</v>
      </c>
      <c r="AN10" s="34">
        <f>IF(AN$5&lt;=$U$8,IF(SUM($U10:AA10)=0,"",SUM($U10:AA10)),"")</f>
        <v>3</v>
      </c>
      <c r="AO10" s="34">
        <f>IF(AO$5&lt;=$U$8,IF(SUM($U10:AB10)=0,"",SUM($U10:AB10)),"")</f>
        <v>3</v>
      </c>
      <c r="AP10" s="34">
        <f>IF(AP$5&lt;=$U$8,IF(SUM($U10:AC10)=0,"",SUM($U10:AC10)),"")</f>
        <v>4</v>
      </c>
      <c r="AQ10" s="34">
        <f>IF(AQ$5&lt;=$U$8,IF(SUM($U10:AD10)=0,"",SUM($U10:AD10)),"")</f>
        <v>4</v>
      </c>
      <c r="AR10" s="34">
        <f>IF(AR$5&lt;=$U$8,IF(SUM($U10:AE10)=0,"",SUM($U10:AE10)),"")</f>
        <v>5</v>
      </c>
      <c r="AS10" s="608">
        <f>IF(AS$5&lt;=$U$8,IF(SUM($U10:AF10)=0,"",SUM($U10:AF10)),"")</f>
        <v>5</v>
      </c>
      <c r="AT10" s="412"/>
      <c r="AU10" s="34"/>
      <c r="AV10" s="368"/>
      <c r="AW10" s="368"/>
      <c r="AX10" s="368"/>
      <c r="AY10" s="368"/>
      <c r="AZ10" s="368"/>
      <c r="BA10" s="368"/>
      <c r="BB10" s="653"/>
      <c r="BC10" s="653"/>
      <c r="BD10" s="368"/>
      <c r="BE10" s="368"/>
      <c r="BF10" s="368"/>
      <c r="BG10" s="368"/>
      <c r="BH10" s="368"/>
      <c r="BI10" s="368"/>
      <c r="BJ10" s="368"/>
      <c r="BK10" s="368"/>
      <c r="BL10" s="368"/>
      <c r="BM10" s="368"/>
      <c r="BN10" s="368"/>
      <c r="BO10" s="368"/>
      <c r="BP10" s="368"/>
      <c r="BQ10" s="368"/>
      <c r="BR10" s="619" t="s">
        <v>517</v>
      </c>
      <c r="BS10" s="623" t="s">
        <v>543</v>
      </c>
      <c r="BT10" s="623" t="s">
        <v>544</v>
      </c>
    </row>
    <row r="11" spans="1:72" s="352" customFormat="1" ht="27" customHeight="1" thickBot="1" x14ac:dyDescent="0.25">
      <c r="A11" s="350" t="s">
        <v>240</v>
      </c>
      <c r="B11" s="424" t="s">
        <v>112</v>
      </c>
      <c r="C11" s="432">
        <v>0.7</v>
      </c>
      <c r="D11" s="359" t="s">
        <v>113</v>
      </c>
      <c r="E11" s="350" t="s">
        <v>304</v>
      </c>
      <c r="F11" s="428" t="s">
        <v>309</v>
      </c>
      <c r="G11" s="428" t="s">
        <v>334</v>
      </c>
      <c r="H11" s="615" t="s">
        <v>547</v>
      </c>
      <c r="I11" s="615" t="s">
        <v>553</v>
      </c>
      <c r="J11" s="424" t="s">
        <v>38</v>
      </c>
      <c r="K11" s="424">
        <v>998</v>
      </c>
      <c r="L11" s="432">
        <v>1</v>
      </c>
      <c r="M11" s="432">
        <v>1</v>
      </c>
      <c r="N11" s="432">
        <v>1</v>
      </c>
      <c r="O11" s="432">
        <v>1</v>
      </c>
      <c r="P11" s="621" t="s">
        <v>519</v>
      </c>
      <c r="Q11" s="359" t="s">
        <v>215</v>
      </c>
      <c r="R11" s="350" t="s">
        <v>214</v>
      </c>
      <c r="S11" s="7" t="s">
        <v>40</v>
      </c>
      <c r="T11" s="7" t="s">
        <v>42</v>
      </c>
      <c r="U11" s="389">
        <v>0</v>
      </c>
      <c r="V11" s="389">
        <v>0</v>
      </c>
      <c r="W11" s="389">
        <v>1</v>
      </c>
      <c r="X11" s="389">
        <v>0</v>
      </c>
      <c r="Y11" s="34">
        <v>1</v>
      </c>
      <c r="Z11" s="34">
        <v>1</v>
      </c>
      <c r="AA11" s="34"/>
      <c r="AB11" s="34"/>
      <c r="AC11" s="34"/>
      <c r="AD11" s="34"/>
      <c r="AE11" s="34"/>
      <c r="AF11" s="389"/>
      <c r="AG11" s="469">
        <f>SUM(U11:AF11)</f>
        <v>3</v>
      </c>
      <c r="AH11" s="34" t="str">
        <f>IF(AH$5&lt;=$U$8,IF(SUM($U11:U11)=0,"",SUM($U11:U11)),"")</f>
        <v/>
      </c>
      <c r="AI11" s="34" t="str">
        <f>IF(AI$5&lt;=$U$8,IF(SUM($U11:V11)=0,"",SUM($U11:V11)),"")</f>
        <v/>
      </c>
      <c r="AJ11" s="34">
        <f>IF(AJ$5&lt;=$U$8,IF(SUM($U11:W11)=0,"",SUM($U11:W11)),"")</f>
        <v>1</v>
      </c>
      <c r="AK11" s="34">
        <f>IF(AK$5&lt;=$U$8,IF(SUM($U11:X11)=0,"",SUM($U11:X11)),"")</f>
        <v>1</v>
      </c>
      <c r="AL11" s="34">
        <f>IF(AL$5&lt;=$U$8,IF(SUM($U11:Y11)=0,"",SUM($U11:Y11)),"")</f>
        <v>2</v>
      </c>
      <c r="AM11" s="34">
        <f>IF(AM$5&lt;=$U$8,IF(SUM($U11:Z11)=0,"",SUM($U11:Z11)),"")</f>
        <v>3</v>
      </c>
      <c r="AN11" s="34">
        <f>IF(AN$5&lt;=$U$8,IF(SUM($U11:AA11)=0,"",SUM($U11:AA11)),"")</f>
        <v>3</v>
      </c>
      <c r="AO11" s="34">
        <f>IF(AO$5&lt;=$U$8,IF(SUM($U11:AB11)=0,"",SUM($U11:AB11)),"")</f>
        <v>3</v>
      </c>
      <c r="AP11" s="34">
        <f>IF(AP$5&lt;=$U$8,IF(SUM($U11:AC11)=0,"",SUM($U11:AC11)),"")</f>
        <v>3</v>
      </c>
      <c r="AQ11" s="34">
        <f>IF(AQ$5&lt;=$U$8,IF(SUM($U11:AD11)=0,"",SUM($U11:AD11)),"")</f>
        <v>3</v>
      </c>
      <c r="AR11" s="34">
        <f>IF(AR$5&lt;=$U$8,IF(SUM($U11:AE11)=0,"",SUM($U11:AE11)),"")</f>
        <v>3</v>
      </c>
      <c r="AS11" s="608">
        <f>IF(AS$5&lt;=$U$8,IF(SUM($U11:AF11)=0,"",SUM($U11:AF11)),"")</f>
        <v>3</v>
      </c>
      <c r="AT11" s="412" t="s">
        <v>387</v>
      </c>
      <c r="AU11" s="34" t="s">
        <v>388</v>
      </c>
      <c r="AV11" s="390" t="s">
        <v>420</v>
      </c>
      <c r="AW11" s="390" t="s">
        <v>449</v>
      </c>
      <c r="AX11" s="592" t="s">
        <v>471</v>
      </c>
      <c r="AY11" s="592" t="s">
        <v>472</v>
      </c>
      <c r="AZ11" s="364"/>
      <c r="BA11" s="17" t="s">
        <v>449</v>
      </c>
      <c r="BB11" s="17" t="s">
        <v>632</v>
      </c>
      <c r="BC11" s="17" t="s">
        <v>633</v>
      </c>
      <c r="BD11" s="666" t="s">
        <v>675</v>
      </c>
      <c r="BE11" s="667" t="s">
        <v>676</v>
      </c>
      <c r="BF11" s="364"/>
      <c r="BG11" s="368"/>
      <c r="BH11" s="364"/>
      <c r="BI11" s="364"/>
      <c r="BJ11" s="364"/>
      <c r="BK11" s="364"/>
      <c r="BL11" s="364"/>
      <c r="BM11" s="364"/>
      <c r="BN11" s="364"/>
      <c r="BO11" s="364"/>
      <c r="BP11" s="364"/>
      <c r="BQ11" s="364"/>
      <c r="BR11" s="619" t="s">
        <v>518</v>
      </c>
      <c r="BS11" s="623" t="s">
        <v>545</v>
      </c>
      <c r="BT11" s="623" t="s">
        <v>546</v>
      </c>
    </row>
    <row r="12" spans="1:72" s="352" customFormat="1" ht="27" customHeight="1" thickBot="1" x14ac:dyDescent="0.25">
      <c r="A12" s="350" t="s">
        <v>240</v>
      </c>
      <c r="B12" s="424" t="s">
        <v>112</v>
      </c>
      <c r="C12" s="432">
        <v>0.7</v>
      </c>
      <c r="D12" s="359" t="s">
        <v>113</v>
      </c>
      <c r="E12" s="350" t="s">
        <v>304</v>
      </c>
      <c r="F12" s="428" t="s">
        <v>309</v>
      </c>
      <c r="G12" s="428" t="s">
        <v>334</v>
      </c>
      <c r="H12" s="615" t="s">
        <v>547</v>
      </c>
      <c r="I12" s="615" t="s">
        <v>553</v>
      </c>
      <c r="J12" s="424" t="s">
        <v>38</v>
      </c>
      <c r="K12" s="424">
        <v>998</v>
      </c>
      <c r="L12" s="432">
        <v>1</v>
      </c>
      <c r="M12" s="432">
        <v>1</v>
      </c>
      <c r="N12" s="432">
        <v>1</v>
      </c>
      <c r="O12" s="432">
        <v>1</v>
      </c>
      <c r="P12" s="621" t="s">
        <v>519</v>
      </c>
      <c r="Q12" s="359" t="s">
        <v>215</v>
      </c>
      <c r="R12" s="350" t="s">
        <v>214</v>
      </c>
      <c r="S12" s="7" t="s">
        <v>40</v>
      </c>
      <c r="T12" s="7" t="s">
        <v>43</v>
      </c>
      <c r="U12" s="275" t="str">
        <f t="shared" ref="U12:AF12" si="0">IF(U10=0,"",U11/U10)</f>
        <v/>
      </c>
      <c r="V12" s="275" t="str">
        <f t="shared" si="0"/>
        <v/>
      </c>
      <c r="W12" s="275">
        <f t="shared" si="0"/>
        <v>1</v>
      </c>
      <c r="X12" s="275" t="str">
        <f t="shared" si="0"/>
        <v/>
      </c>
      <c r="Y12" s="275">
        <f t="shared" si="0"/>
        <v>1</v>
      </c>
      <c r="Z12" s="275">
        <f t="shared" si="0"/>
        <v>1</v>
      </c>
      <c r="AA12" s="275" t="str">
        <f t="shared" si="0"/>
        <v/>
      </c>
      <c r="AB12" s="275" t="str">
        <f>IF(AB10=0,"",AB11/AB10)</f>
        <v/>
      </c>
      <c r="AC12" s="275">
        <f t="shared" si="0"/>
        <v>0</v>
      </c>
      <c r="AD12" s="275" t="str">
        <f t="shared" si="0"/>
        <v/>
      </c>
      <c r="AE12" s="275">
        <f t="shared" si="0"/>
        <v>0</v>
      </c>
      <c r="AF12" s="275" t="str">
        <f t="shared" si="0"/>
        <v/>
      </c>
      <c r="AG12" s="470">
        <f>IF(AG10=0,"",AG11/AG10)</f>
        <v>0.6</v>
      </c>
      <c r="AH12" s="345" t="str">
        <f>IF(AH$8&lt;=$AJ$8,IF(OR(AH10="",AH11=""),"",AH11/AH10),"")</f>
        <v/>
      </c>
      <c r="AI12" s="345" t="str">
        <f t="shared" ref="AI12:AO12" si="1">IF(AI$8&lt;=$AJ$8,IF(OR(AI10="",AI11=""),"",AI11/AI10),"")</f>
        <v/>
      </c>
      <c r="AJ12" s="345">
        <f t="shared" si="1"/>
        <v>1</v>
      </c>
      <c r="AK12" s="345">
        <f t="shared" si="1"/>
        <v>1</v>
      </c>
      <c r="AL12" s="345">
        <f t="shared" si="1"/>
        <v>1</v>
      </c>
      <c r="AM12" s="345">
        <f t="shared" si="1"/>
        <v>1</v>
      </c>
      <c r="AN12" s="345">
        <f t="shared" si="1"/>
        <v>1</v>
      </c>
      <c r="AO12" s="345">
        <f t="shared" si="1"/>
        <v>1</v>
      </c>
      <c r="AP12" s="345">
        <f>IF(AP$5&lt;=$AJ$5,IF(OR(AP10="",AP11=""),"",AP11/AP10),"")</f>
        <v>0.75</v>
      </c>
      <c r="AQ12" s="345">
        <f t="shared" ref="AQ12:AS12" si="2">IF(AQ$5&lt;=$AJ$5,IF(OR(AQ10="",AQ11=""),"",AQ11/AQ10),"")</f>
        <v>0.75</v>
      </c>
      <c r="AR12" s="345">
        <f t="shared" si="2"/>
        <v>0.6</v>
      </c>
      <c r="AS12" s="609">
        <f t="shared" si="2"/>
        <v>0.6</v>
      </c>
      <c r="AT12" s="412"/>
      <c r="AU12" s="34"/>
      <c r="AV12" s="368"/>
      <c r="AW12" s="368"/>
      <c r="AX12" s="368"/>
      <c r="AY12" s="368"/>
      <c r="AZ12" s="368"/>
      <c r="BA12" s="368"/>
      <c r="BB12" s="653"/>
      <c r="BC12" s="653"/>
      <c r="BD12" s="368"/>
      <c r="BE12" s="368"/>
      <c r="BF12" s="368"/>
      <c r="BG12" s="368"/>
      <c r="BH12" s="368"/>
      <c r="BI12" s="368"/>
      <c r="BJ12" s="368"/>
      <c r="BK12" s="368"/>
      <c r="BL12" s="368"/>
      <c r="BM12" s="368"/>
      <c r="BN12" s="368"/>
      <c r="BO12" s="368"/>
      <c r="BP12" s="368"/>
      <c r="BQ12" s="368"/>
      <c r="BR12" s="619" t="s">
        <v>519</v>
      </c>
      <c r="BS12" s="623" t="s">
        <v>547</v>
      </c>
      <c r="BT12" s="623" t="s">
        <v>548</v>
      </c>
    </row>
    <row r="13" spans="1:72" s="352" customFormat="1" ht="27" customHeight="1" thickBot="1" x14ac:dyDescent="0.25">
      <c r="A13" s="350" t="s">
        <v>240</v>
      </c>
      <c r="B13" s="424" t="s">
        <v>112</v>
      </c>
      <c r="C13" s="432">
        <v>0.7</v>
      </c>
      <c r="D13" s="359" t="s">
        <v>113</v>
      </c>
      <c r="E13" s="350" t="s">
        <v>304</v>
      </c>
      <c r="F13" s="428" t="s">
        <v>309</v>
      </c>
      <c r="G13" s="428" t="s">
        <v>334</v>
      </c>
      <c r="H13" s="615" t="s">
        <v>547</v>
      </c>
      <c r="I13" s="615" t="s">
        <v>553</v>
      </c>
      <c r="J13" s="424" t="s">
        <v>38</v>
      </c>
      <c r="K13" s="424">
        <v>277</v>
      </c>
      <c r="L13" s="432">
        <v>1</v>
      </c>
      <c r="M13" s="432">
        <v>1</v>
      </c>
      <c r="N13" s="432">
        <v>1</v>
      </c>
      <c r="O13" s="432">
        <v>1</v>
      </c>
      <c r="P13" s="621" t="s">
        <v>519</v>
      </c>
      <c r="Q13" s="359" t="s">
        <v>215</v>
      </c>
      <c r="R13" s="350" t="s">
        <v>214</v>
      </c>
      <c r="S13" s="7" t="s">
        <v>44</v>
      </c>
      <c r="T13" s="7" t="s">
        <v>41</v>
      </c>
      <c r="U13" s="34"/>
      <c r="V13" s="34">
        <v>1</v>
      </c>
      <c r="W13" s="34"/>
      <c r="X13" s="34">
        <v>1</v>
      </c>
      <c r="Y13" s="34">
        <v>1</v>
      </c>
      <c r="Z13" s="34"/>
      <c r="AA13" s="34">
        <v>1</v>
      </c>
      <c r="AB13" s="34"/>
      <c r="AC13" s="34">
        <v>1</v>
      </c>
      <c r="AD13" s="34">
        <v>1</v>
      </c>
      <c r="AE13" s="34">
        <v>1</v>
      </c>
      <c r="AF13" s="34"/>
      <c r="AG13" s="468">
        <f>SUM(U13:AF13)</f>
        <v>7</v>
      </c>
      <c r="AH13" s="34" t="str">
        <f>IF(AH$5&lt;=$U$8,IF(SUM($U13:U13)=0,"",SUM($U13:U13)),"")</f>
        <v/>
      </c>
      <c r="AI13" s="34">
        <f>IF(AI$5&lt;=$U$8,IF(SUM($U13:V13)=0,"",SUM($U13:V13)),"")</f>
        <v>1</v>
      </c>
      <c r="AJ13" s="34">
        <f>IF(AJ$5&lt;=$U$8,IF(SUM($U13:W13)=0,"",SUM($U13:W13)),"")</f>
        <v>1</v>
      </c>
      <c r="AK13" s="34">
        <f>IF(AK$5&lt;=$U$8,IF(SUM($U13:X13)=0,"",SUM($U13:X13)),"")</f>
        <v>2</v>
      </c>
      <c r="AL13" s="34">
        <f>IF(AL$5&lt;=$U$8,IF(SUM($U13:Y13)=0,"",SUM($U13:Y13)),"")</f>
        <v>3</v>
      </c>
      <c r="AM13" s="34">
        <f>IF(AM$5&lt;=$U$8,IF(SUM($U13:Z13)=0,"",SUM($U13:Z13)),"")</f>
        <v>3</v>
      </c>
      <c r="AN13" s="34">
        <f>IF(AN$5&lt;=$U$8,IF(SUM($U13:AA13)=0,"",SUM($U13:AA13)),"")</f>
        <v>4</v>
      </c>
      <c r="AO13" s="34">
        <f>IF(AO$5&lt;=$U$8,IF(SUM($U13:AB13)=0,"",SUM($U13:AB13)),"")</f>
        <v>4</v>
      </c>
      <c r="AP13" s="34">
        <f>IF(AP$8&lt;=$U$8,IF(SUM($U13:AC13)=0,"",SUM($U13:AC13)),"")</f>
        <v>5</v>
      </c>
      <c r="AQ13" s="34">
        <f>IF(AQ$5&lt;=$U$8,IF(SUM($U13:AD13)=0,"",SUM($U13:AD13)),"")</f>
        <v>6</v>
      </c>
      <c r="AR13" s="34">
        <f>IF(AR$5&lt;=$U$8,IF(SUM($U13:AE13)=0,"",SUM($U13:AE13)),"")</f>
        <v>7</v>
      </c>
      <c r="AS13" s="608">
        <f>IF(AS$5&lt;=$U$8,IF(SUM($U13:AF13)=0,"",SUM($U13:AF13)),"")</f>
        <v>7</v>
      </c>
      <c r="AT13" s="412"/>
      <c r="AU13" s="391"/>
      <c r="AV13" s="368"/>
      <c r="AW13" s="368"/>
      <c r="AX13" s="368"/>
      <c r="AY13" s="368"/>
      <c r="AZ13" s="368"/>
      <c r="BA13" s="368"/>
      <c r="BB13" s="653"/>
      <c r="BC13" s="653"/>
      <c r="BD13" s="368"/>
      <c r="BE13" s="368"/>
      <c r="BF13" s="368"/>
      <c r="BG13" s="368"/>
      <c r="BH13" s="368"/>
      <c r="BI13" s="368"/>
      <c r="BJ13" s="368"/>
      <c r="BK13" s="368"/>
      <c r="BL13" s="368"/>
      <c r="BM13" s="368"/>
      <c r="BN13" s="368"/>
      <c r="BO13" s="368"/>
      <c r="BP13" s="368"/>
      <c r="BQ13" s="368"/>
      <c r="BR13" s="619" t="s">
        <v>520</v>
      </c>
      <c r="BS13" s="623" t="s">
        <v>554</v>
      </c>
      <c r="BT13" s="623" t="s">
        <v>549</v>
      </c>
    </row>
    <row r="14" spans="1:72" s="352" customFormat="1" ht="27" customHeight="1" thickBot="1" x14ac:dyDescent="0.25">
      <c r="A14" s="350" t="s">
        <v>240</v>
      </c>
      <c r="B14" s="424" t="s">
        <v>112</v>
      </c>
      <c r="C14" s="432">
        <v>0.7</v>
      </c>
      <c r="D14" s="359" t="s">
        <v>113</v>
      </c>
      <c r="E14" s="350" t="s">
        <v>304</v>
      </c>
      <c r="F14" s="428" t="s">
        <v>309</v>
      </c>
      <c r="G14" s="428" t="s">
        <v>334</v>
      </c>
      <c r="H14" s="615" t="s">
        <v>547</v>
      </c>
      <c r="I14" s="615" t="s">
        <v>553</v>
      </c>
      <c r="J14" s="424" t="s">
        <v>38</v>
      </c>
      <c r="K14" s="424">
        <v>277</v>
      </c>
      <c r="L14" s="432">
        <v>1</v>
      </c>
      <c r="M14" s="432">
        <v>1</v>
      </c>
      <c r="N14" s="432">
        <v>1</v>
      </c>
      <c r="O14" s="432">
        <v>1</v>
      </c>
      <c r="P14" s="621" t="s">
        <v>519</v>
      </c>
      <c r="Q14" s="359" t="s">
        <v>215</v>
      </c>
      <c r="R14" s="350" t="s">
        <v>214</v>
      </c>
      <c r="S14" s="7" t="s">
        <v>44</v>
      </c>
      <c r="T14" s="7" t="s">
        <v>42</v>
      </c>
      <c r="U14" s="34"/>
      <c r="V14" s="34">
        <v>2</v>
      </c>
      <c r="W14" s="34">
        <v>0</v>
      </c>
      <c r="X14" s="34"/>
      <c r="Y14" s="34">
        <v>1</v>
      </c>
      <c r="Z14" s="34">
        <v>0</v>
      </c>
      <c r="AA14" s="34"/>
      <c r="AB14" s="34"/>
      <c r="AC14" s="34"/>
      <c r="AD14" s="34"/>
      <c r="AE14" s="34"/>
      <c r="AF14" s="389"/>
      <c r="AG14" s="469">
        <f>SUM(U14:AF14)</f>
        <v>3</v>
      </c>
      <c r="AH14" s="34" t="str">
        <f>IF(AH$5&lt;=$U$8,IF(SUM($U14:U14)=0,"",SUM($U14:U14)),"")</f>
        <v/>
      </c>
      <c r="AI14" s="34">
        <f>IF(AI$5&lt;=$U$8,IF(SUM($U14:V14)=0,"",SUM($U14:V14)),"")</f>
        <v>2</v>
      </c>
      <c r="AJ14" s="34">
        <f>IF(AJ$5&lt;=$U$8,IF(SUM($U14:W14)=0,"",SUM($U14:W14)),"")</f>
        <v>2</v>
      </c>
      <c r="AK14" s="34">
        <f>IF(AK$5&lt;=$U$8,IF(SUM($U14:X14)=0,"",SUM($U14:X14)),"")</f>
        <v>2</v>
      </c>
      <c r="AL14" s="34">
        <f>IF(AL$5&lt;=$U$8,IF(SUM($U14:Y14)=0,"",SUM($U14:Y14)),"")</f>
        <v>3</v>
      </c>
      <c r="AM14" s="34">
        <f>IF(AM$5&lt;=$U$8,IF(SUM($U14:Z14)=0,"",SUM($U14:Z14)),"")</f>
        <v>3</v>
      </c>
      <c r="AN14" s="34">
        <f>IF(AN$5&lt;=$U$8,IF(SUM($U14:AA14)=0,"",SUM($U14:AA14)),"")</f>
        <v>3</v>
      </c>
      <c r="AO14" s="34">
        <f>IF(AO$5&lt;=$U$8,IF(SUM($U14:AB14)=0,"",SUM($U14:AB14)),"")</f>
        <v>3</v>
      </c>
      <c r="AP14" s="34">
        <f>IF(AP$5&lt;=$U$8,IF(SUM($U14:AC14)=0,"",SUM($U14:AC14)),"")</f>
        <v>3</v>
      </c>
      <c r="AQ14" s="34">
        <f>IF(AQ$5&lt;=$U$8,IF(SUM($U14:AD14)=0,"",SUM($U14:AD14)),"")</f>
        <v>3</v>
      </c>
      <c r="AR14" s="34">
        <f>IF(AR$5&lt;=$U$8,IF(SUM($U14:AE14)=0,"",SUM($U14:AE14)),"")</f>
        <v>3</v>
      </c>
      <c r="AS14" s="608">
        <f>IF(AS$5&lt;=$U$8,IF(SUM($U14:AF14)=0,"",SUM($U14:AF14)),"")</f>
        <v>3</v>
      </c>
      <c r="AT14" s="412"/>
      <c r="AU14" s="391"/>
      <c r="AV14" s="574" t="s">
        <v>450</v>
      </c>
      <c r="AW14" s="575" t="s">
        <v>439</v>
      </c>
      <c r="AX14" s="368"/>
      <c r="AY14" s="575" t="s">
        <v>496</v>
      </c>
      <c r="AZ14" s="368"/>
      <c r="BA14" s="368"/>
      <c r="BB14" s="656" t="s">
        <v>645</v>
      </c>
      <c r="BC14" s="656" t="s">
        <v>646</v>
      </c>
      <c r="BD14" s="364"/>
      <c r="BE14" s="364"/>
      <c r="BF14" s="393"/>
      <c r="BG14" s="364"/>
      <c r="BH14" s="392"/>
      <c r="BI14" s="392"/>
      <c r="BJ14" s="392"/>
      <c r="BK14" s="357"/>
      <c r="BL14" s="392"/>
      <c r="BM14" s="357"/>
      <c r="BN14" s="392"/>
      <c r="BO14" s="357"/>
      <c r="BP14" s="392"/>
      <c r="BQ14" s="357"/>
      <c r="BR14" s="619" t="s">
        <v>521</v>
      </c>
      <c r="BS14" s="623" t="s">
        <v>556</v>
      </c>
      <c r="BT14" s="623" t="s">
        <v>550</v>
      </c>
    </row>
    <row r="15" spans="1:72" s="352" customFormat="1" ht="27" customHeight="1" thickBot="1" x14ac:dyDescent="0.25">
      <c r="A15" s="350" t="s">
        <v>240</v>
      </c>
      <c r="B15" s="424" t="s">
        <v>112</v>
      </c>
      <c r="C15" s="432">
        <v>0.7</v>
      </c>
      <c r="D15" s="359" t="s">
        <v>113</v>
      </c>
      <c r="E15" s="350" t="s">
        <v>304</v>
      </c>
      <c r="F15" s="428" t="s">
        <v>309</v>
      </c>
      <c r="G15" s="428" t="s">
        <v>334</v>
      </c>
      <c r="H15" s="615" t="s">
        <v>547</v>
      </c>
      <c r="I15" s="615" t="s">
        <v>553</v>
      </c>
      <c r="J15" s="424" t="s">
        <v>38</v>
      </c>
      <c r="K15" s="424">
        <v>277</v>
      </c>
      <c r="L15" s="432">
        <v>1</v>
      </c>
      <c r="M15" s="432">
        <v>1</v>
      </c>
      <c r="N15" s="432">
        <v>1</v>
      </c>
      <c r="O15" s="432">
        <v>1</v>
      </c>
      <c r="P15" s="621" t="s">
        <v>519</v>
      </c>
      <c r="Q15" s="359" t="s">
        <v>215</v>
      </c>
      <c r="R15" s="350" t="s">
        <v>214</v>
      </c>
      <c r="S15" s="7" t="s">
        <v>44</v>
      </c>
      <c r="T15" s="7" t="s">
        <v>43</v>
      </c>
      <c r="U15" s="275" t="str">
        <f t="shared" ref="U15:AF15" si="3">IF(U13=0,"",U14/U13)</f>
        <v/>
      </c>
      <c r="V15" s="275">
        <f t="shared" si="3"/>
        <v>2</v>
      </c>
      <c r="W15" s="275" t="str">
        <f t="shared" si="3"/>
        <v/>
      </c>
      <c r="X15" s="275">
        <f t="shared" si="3"/>
        <v>0</v>
      </c>
      <c r="Y15" s="275">
        <f t="shared" si="3"/>
        <v>1</v>
      </c>
      <c r="Z15" s="275" t="str">
        <f t="shared" si="3"/>
        <v/>
      </c>
      <c r="AA15" s="275">
        <f t="shared" si="3"/>
        <v>0</v>
      </c>
      <c r="AB15" s="275" t="str">
        <f t="shared" si="3"/>
        <v/>
      </c>
      <c r="AC15" s="275">
        <f t="shared" si="3"/>
        <v>0</v>
      </c>
      <c r="AD15" s="275">
        <f t="shared" si="3"/>
        <v>0</v>
      </c>
      <c r="AE15" s="275">
        <f t="shared" si="3"/>
        <v>0</v>
      </c>
      <c r="AF15" s="275" t="str">
        <f t="shared" si="3"/>
        <v/>
      </c>
      <c r="AG15" s="470">
        <f t="shared" ref="AG15" si="4">IF(AG13=0,"",AG14/AG13)</f>
        <v>0.42857142857142855</v>
      </c>
      <c r="AH15" s="345" t="str">
        <f>IF(AH$8&lt;=$AJ$8,IF(OR(AH13="",AH14=""),"",AH14/AH13),"")</f>
        <v/>
      </c>
      <c r="AI15" s="345">
        <f t="shared" ref="AI15:AO15" si="5">IF(AI$8&lt;=$AJ$8,IF(OR(AI13="",AI14=""),"",AI14/AI13),"")</f>
        <v>2</v>
      </c>
      <c r="AJ15" s="626">
        <f t="shared" si="5"/>
        <v>2</v>
      </c>
      <c r="AK15" s="345">
        <f t="shared" si="5"/>
        <v>1</v>
      </c>
      <c r="AL15" s="345">
        <f t="shared" si="5"/>
        <v>1</v>
      </c>
      <c r="AM15" s="345">
        <f t="shared" si="5"/>
        <v>1</v>
      </c>
      <c r="AN15" s="345">
        <f t="shared" si="5"/>
        <v>0.75</v>
      </c>
      <c r="AO15" s="345">
        <f t="shared" si="5"/>
        <v>0.75</v>
      </c>
      <c r="AP15" s="345">
        <f>IF(AP$5&lt;=$AJ$5,IF(OR(AP13="",AP14=""),"",AP14/AP13),"")</f>
        <v>0.6</v>
      </c>
      <c r="AQ15" s="345">
        <f t="shared" ref="AQ15" si="6">IF(AQ$5&lt;=$AJ$5,IF(OR(AQ13="",AQ14=""),"",AQ14/AQ13),"")</f>
        <v>0.5</v>
      </c>
      <c r="AR15" s="345">
        <f t="shared" ref="AR15" si="7">IF(AR$5&lt;=$AJ$5,IF(OR(AR13="",AR14=""),"",AR14/AR13),"")</f>
        <v>0.42857142857142855</v>
      </c>
      <c r="AS15" s="609">
        <f t="shared" ref="AS15" si="8">IF(AS$5&lt;=$AJ$5,IF(OR(AS13="",AS14=""),"",AS14/AS13),"")</f>
        <v>0.42857142857142855</v>
      </c>
      <c r="AT15" s="412"/>
      <c r="AU15" s="391"/>
      <c r="AV15" s="368"/>
      <c r="AW15" s="368"/>
      <c r="AX15" s="368"/>
      <c r="AY15" s="368"/>
      <c r="AZ15" s="368"/>
      <c r="BA15" s="368"/>
      <c r="BB15" s="653"/>
      <c r="BC15" s="653"/>
      <c r="BD15" s="368"/>
      <c r="BE15" s="368"/>
      <c r="BF15" s="368"/>
      <c r="BG15" s="368"/>
      <c r="BH15" s="368"/>
      <c r="BI15" s="368"/>
      <c r="BJ15" s="368"/>
      <c r="BK15" s="368"/>
      <c r="BL15" s="368"/>
      <c r="BM15" s="368"/>
      <c r="BN15" s="368"/>
      <c r="BO15" s="368"/>
      <c r="BP15" s="368"/>
      <c r="BQ15" s="368"/>
      <c r="BR15" s="619" t="s">
        <v>522</v>
      </c>
      <c r="BS15" s="623" t="s">
        <v>559</v>
      </c>
      <c r="BT15" s="623" t="s">
        <v>551</v>
      </c>
    </row>
    <row r="16" spans="1:72" s="352" customFormat="1" ht="27" customHeight="1" thickBot="1" x14ac:dyDescent="0.25">
      <c r="A16" s="350" t="s">
        <v>240</v>
      </c>
      <c r="B16" s="424" t="s">
        <v>112</v>
      </c>
      <c r="C16" s="432">
        <v>0.7</v>
      </c>
      <c r="D16" s="359" t="s">
        <v>113</v>
      </c>
      <c r="E16" s="350" t="s">
        <v>304</v>
      </c>
      <c r="F16" s="428" t="s">
        <v>309</v>
      </c>
      <c r="G16" s="428" t="s">
        <v>334</v>
      </c>
      <c r="H16" s="615" t="s">
        <v>547</v>
      </c>
      <c r="I16" s="615" t="s">
        <v>553</v>
      </c>
      <c r="J16" s="424" t="s">
        <v>38</v>
      </c>
      <c r="K16" s="424">
        <v>7283</v>
      </c>
      <c r="L16" s="432">
        <v>1</v>
      </c>
      <c r="M16" s="432">
        <v>1</v>
      </c>
      <c r="N16" s="432">
        <v>1</v>
      </c>
      <c r="O16" s="432">
        <v>1</v>
      </c>
      <c r="P16" s="621" t="s">
        <v>519</v>
      </c>
      <c r="Q16" s="359" t="s">
        <v>215</v>
      </c>
      <c r="R16" s="350" t="s">
        <v>214</v>
      </c>
      <c r="S16" s="7" t="s">
        <v>45</v>
      </c>
      <c r="T16" s="7" t="s">
        <v>41</v>
      </c>
      <c r="U16" s="34"/>
      <c r="V16" s="34"/>
      <c r="W16" s="34">
        <v>3</v>
      </c>
      <c r="X16" s="34"/>
      <c r="Y16" s="34"/>
      <c r="Z16" s="34">
        <v>3</v>
      </c>
      <c r="AA16" s="34"/>
      <c r="AB16" s="34"/>
      <c r="AC16" s="34">
        <v>3</v>
      </c>
      <c r="AD16" s="34"/>
      <c r="AE16" s="34"/>
      <c r="AF16" s="34">
        <v>1</v>
      </c>
      <c r="AG16" s="468">
        <f>SUM(U16:AF16)</f>
        <v>10</v>
      </c>
      <c r="AH16" s="34" t="str">
        <f>IF(AH$5&lt;=$U$8,IF(SUM($U16:U16)=0,"",SUM($U16:U16)),"")</f>
        <v/>
      </c>
      <c r="AI16" s="34" t="str">
        <f>IF(AI$5&lt;=$U$8,IF(SUM($U16:V16)=0,"",SUM($U16:V16)),"")</f>
        <v/>
      </c>
      <c r="AJ16" s="34">
        <f>IF(AJ$5&lt;=$U$8,IF(SUM($U16:W16)=0,"",SUM($U16:W16)),"")</f>
        <v>3</v>
      </c>
      <c r="AK16" s="34">
        <f>IF(AK$5&lt;=$U$8,IF(SUM($U16:X16)=0,"",SUM($U16:X16)),"")</f>
        <v>3</v>
      </c>
      <c r="AL16" s="34">
        <f>IF(AL$5&lt;=$U$8,IF(SUM($U16:Y16)=0,"",SUM($U16:Y16)),"")</f>
        <v>3</v>
      </c>
      <c r="AM16" s="34">
        <f>IF(AM$5&lt;=$U$8,IF(SUM($U16:Z16)=0,"",SUM($U16:Z16)),"")</f>
        <v>6</v>
      </c>
      <c r="AN16" s="34">
        <f>IF(AN$5&lt;=$U$8,IF(SUM($U16:AA16)=0,"",SUM($U16:AA16)),"")</f>
        <v>6</v>
      </c>
      <c r="AO16" s="34">
        <f>IF(AO$5&lt;=$U$8,IF(SUM($U16:AB16)=0,"",SUM($U16:AB16)),"")</f>
        <v>6</v>
      </c>
      <c r="AP16" s="34">
        <f>IF(AP$8&lt;=$U$8,IF(SUM($U16:AC16)=0,"",SUM($U16:AC16)),"")</f>
        <v>9</v>
      </c>
      <c r="AQ16" s="34">
        <f>IF(AQ$5&lt;=$U$8,IF(SUM($U16:AD16)=0,"",SUM($U16:AD16)),"")</f>
        <v>9</v>
      </c>
      <c r="AR16" s="34">
        <f>IF(AR$5&lt;=$U$8,IF(SUM($U16:AE16)=0,"",SUM($U16:AE16)),"")</f>
        <v>9</v>
      </c>
      <c r="AS16" s="608">
        <f>IF(AS$5&lt;=$U$8,IF(SUM($U16:AF16)=0,"",SUM($U16:AF16)),"")</f>
        <v>10</v>
      </c>
      <c r="AT16" s="412"/>
      <c r="AU16" s="34"/>
      <c r="AV16" s="394"/>
      <c r="AW16" s="394"/>
      <c r="AX16" s="368"/>
      <c r="AY16" s="368"/>
      <c r="AZ16" s="368"/>
      <c r="BA16" s="368"/>
      <c r="BB16" s="653"/>
      <c r="BC16" s="653"/>
      <c r="BD16" s="368"/>
      <c r="BE16" s="368"/>
      <c r="BF16" s="368"/>
      <c r="BG16" s="368"/>
      <c r="BH16" s="368"/>
      <c r="BI16" s="368"/>
      <c r="BJ16" s="368"/>
      <c r="BK16" s="368"/>
      <c r="BL16" s="368"/>
      <c r="BM16" s="368"/>
      <c r="BN16" s="368"/>
      <c r="BO16" s="368"/>
      <c r="BP16" s="368"/>
      <c r="BQ16" s="368"/>
      <c r="BR16" s="619" t="s">
        <v>523</v>
      </c>
      <c r="BS16" s="623" t="s">
        <v>560</v>
      </c>
      <c r="BT16" s="623" t="s">
        <v>552</v>
      </c>
    </row>
    <row r="17" spans="1:72" s="352" customFormat="1" ht="27" customHeight="1" thickBot="1" x14ac:dyDescent="0.25">
      <c r="A17" s="350" t="s">
        <v>240</v>
      </c>
      <c r="B17" s="424" t="s">
        <v>112</v>
      </c>
      <c r="C17" s="432">
        <v>0.7</v>
      </c>
      <c r="D17" s="359" t="s">
        <v>113</v>
      </c>
      <c r="E17" s="350" t="s">
        <v>304</v>
      </c>
      <c r="F17" s="428" t="s">
        <v>309</v>
      </c>
      <c r="G17" s="428" t="s">
        <v>334</v>
      </c>
      <c r="H17" s="615" t="s">
        <v>547</v>
      </c>
      <c r="I17" s="615" t="s">
        <v>553</v>
      </c>
      <c r="J17" s="424" t="s">
        <v>38</v>
      </c>
      <c r="K17" s="424">
        <v>7283</v>
      </c>
      <c r="L17" s="432">
        <v>1</v>
      </c>
      <c r="M17" s="432">
        <v>1</v>
      </c>
      <c r="N17" s="432">
        <v>1</v>
      </c>
      <c r="O17" s="432">
        <v>1</v>
      </c>
      <c r="P17" s="621" t="s">
        <v>519</v>
      </c>
      <c r="Q17" s="359" t="s">
        <v>215</v>
      </c>
      <c r="R17" s="350" t="s">
        <v>214</v>
      </c>
      <c r="S17" s="7" t="s">
        <v>45</v>
      </c>
      <c r="T17" s="7" t="s">
        <v>42</v>
      </c>
      <c r="U17" s="34">
        <v>1</v>
      </c>
      <c r="V17" s="34">
        <v>0</v>
      </c>
      <c r="W17" s="34">
        <v>1</v>
      </c>
      <c r="X17" s="34">
        <v>1</v>
      </c>
      <c r="Y17" s="34">
        <v>2</v>
      </c>
      <c r="Z17" s="34">
        <v>2</v>
      </c>
      <c r="AA17" s="34"/>
      <c r="AB17" s="34"/>
      <c r="AC17" s="34"/>
      <c r="AD17" s="34"/>
      <c r="AE17" s="34"/>
      <c r="AF17" s="389"/>
      <c r="AG17" s="469">
        <f>SUM(U17:AF17)</f>
        <v>7</v>
      </c>
      <c r="AH17" s="34">
        <f>IF(AH$5&lt;=$U$8,IF(SUM($U17:U17)=0,"",SUM($U17:U17)),"")</f>
        <v>1</v>
      </c>
      <c r="AI17" s="34">
        <f>IF(AI$5&lt;=$U$8,IF(SUM($U17:V17)=0,"",SUM($U17:V17)),"")</f>
        <v>1</v>
      </c>
      <c r="AJ17" s="34">
        <f>IF(AJ$5&lt;=$U$8,IF(SUM($U17:W17)=0,"",SUM($U17:W17)),"")</f>
        <v>2</v>
      </c>
      <c r="AK17" s="34">
        <f>IF(AK$5&lt;=$U$8,IF(SUM($U17:X17)=0,"",SUM($U17:X17)),"")</f>
        <v>3</v>
      </c>
      <c r="AL17" s="34">
        <f>IF(AL$5&lt;=$U$8,IF(SUM($U17:Y17)=0,"",SUM($U17:Y17)),"")</f>
        <v>5</v>
      </c>
      <c r="AM17" s="34">
        <f>IF(AM$5&lt;=$U$8,IF(SUM($U17:Z17)=0,"",SUM($U17:Z17)),"")</f>
        <v>7</v>
      </c>
      <c r="AN17" s="34">
        <f>IF(AN$5&lt;=$U$8,IF(SUM($U17:AA17)=0,"",SUM($U17:AA17)),"")</f>
        <v>7</v>
      </c>
      <c r="AO17" s="34">
        <f>IF(AO$5&lt;=$U$8,IF(SUM($U17:AB17)=0,"",SUM($U17:AB17)),"")</f>
        <v>7</v>
      </c>
      <c r="AP17" s="34">
        <f>IF(AP$5&lt;=$U$8,IF(SUM($U17:AC17)=0,"",SUM($U17:AC17)),"")</f>
        <v>7</v>
      </c>
      <c r="AQ17" s="34">
        <f>IF(AQ$5&lt;=$U$8,IF(SUM($U17:AD17)=0,"",SUM($U17:AD17)),"")</f>
        <v>7</v>
      </c>
      <c r="AR17" s="34">
        <f>IF(AR$5&lt;=$U$8,IF(SUM($U17:AE17)=0,"",SUM($U17:AE17)),"")</f>
        <v>7</v>
      </c>
      <c r="AS17" s="608">
        <f>IF(AS$5&lt;=$U$8,IF(SUM($U17:AF17)=0,"",SUM($U17:AF17)),"")</f>
        <v>7</v>
      </c>
      <c r="AT17" s="412" t="s">
        <v>378</v>
      </c>
      <c r="AU17" s="34" t="s">
        <v>377</v>
      </c>
      <c r="AV17" s="390"/>
      <c r="AW17" s="390" t="s">
        <v>429</v>
      </c>
      <c r="AX17" s="592" t="s">
        <v>378</v>
      </c>
      <c r="AY17" s="592" t="s">
        <v>487</v>
      </c>
      <c r="AZ17" s="629" t="s">
        <v>587</v>
      </c>
      <c r="BA17" s="629" t="s">
        <v>588</v>
      </c>
      <c r="BB17" s="651" t="s">
        <v>622</v>
      </c>
      <c r="BC17" s="651" t="s">
        <v>623</v>
      </c>
      <c r="BD17" s="664" t="s">
        <v>622</v>
      </c>
      <c r="BE17" s="664" t="s">
        <v>694</v>
      </c>
      <c r="BF17" s="364"/>
      <c r="BG17" s="364"/>
      <c r="BH17" s="364"/>
      <c r="BI17" s="364"/>
      <c r="BJ17" s="368"/>
      <c r="BK17" s="368"/>
      <c r="BL17" s="368"/>
      <c r="BM17" s="368"/>
      <c r="BN17" s="368"/>
      <c r="BO17" s="368"/>
      <c r="BP17" s="368"/>
      <c r="BQ17" s="368"/>
      <c r="BR17" s="619" t="s">
        <v>524</v>
      </c>
      <c r="BT17" s="623" t="s">
        <v>553</v>
      </c>
    </row>
    <row r="18" spans="1:72" s="352" customFormat="1" ht="27" customHeight="1" thickBot="1" x14ac:dyDescent="0.25">
      <c r="A18" s="354" t="s">
        <v>240</v>
      </c>
      <c r="B18" s="347" t="s">
        <v>112</v>
      </c>
      <c r="C18" s="351">
        <v>0.7</v>
      </c>
      <c r="D18" s="356" t="s">
        <v>113</v>
      </c>
      <c r="E18" s="354" t="s">
        <v>304</v>
      </c>
      <c r="F18" s="355" t="s">
        <v>309</v>
      </c>
      <c r="G18" s="355" t="s">
        <v>334</v>
      </c>
      <c r="H18" s="615" t="s">
        <v>547</v>
      </c>
      <c r="I18" s="615" t="s">
        <v>553</v>
      </c>
      <c r="J18" s="347" t="s">
        <v>38</v>
      </c>
      <c r="K18" s="347">
        <v>7283</v>
      </c>
      <c r="L18" s="351">
        <v>1</v>
      </c>
      <c r="M18" s="351">
        <v>1</v>
      </c>
      <c r="N18" s="351">
        <v>1</v>
      </c>
      <c r="O18" s="351">
        <v>1</v>
      </c>
      <c r="P18" s="621" t="s">
        <v>519</v>
      </c>
      <c r="Q18" s="356" t="s">
        <v>215</v>
      </c>
      <c r="R18" s="354" t="s">
        <v>214</v>
      </c>
      <c r="S18" s="471" t="s">
        <v>45</v>
      </c>
      <c r="T18" s="471" t="s">
        <v>43</v>
      </c>
      <c r="U18" s="275" t="str">
        <f t="shared" ref="U18:AF18" si="9">IF(U16=0,"",U17/U16)</f>
        <v/>
      </c>
      <c r="V18" s="275" t="str">
        <f t="shared" si="9"/>
        <v/>
      </c>
      <c r="W18" s="275">
        <f t="shared" si="9"/>
        <v>0.33333333333333331</v>
      </c>
      <c r="X18" s="275" t="str">
        <f t="shared" si="9"/>
        <v/>
      </c>
      <c r="Y18" s="275" t="str">
        <f t="shared" si="9"/>
        <v/>
      </c>
      <c r="Z18" s="275">
        <f t="shared" si="9"/>
        <v>0.66666666666666663</v>
      </c>
      <c r="AA18" s="275" t="str">
        <f t="shared" si="9"/>
        <v/>
      </c>
      <c r="AB18" s="275" t="str">
        <f t="shared" si="9"/>
        <v/>
      </c>
      <c r="AC18" s="275">
        <f t="shared" si="9"/>
        <v>0</v>
      </c>
      <c r="AD18" s="275" t="str">
        <f t="shared" si="9"/>
        <v/>
      </c>
      <c r="AE18" s="275" t="str">
        <f t="shared" si="9"/>
        <v/>
      </c>
      <c r="AF18" s="275">
        <f t="shared" si="9"/>
        <v>0</v>
      </c>
      <c r="AG18" s="472">
        <f t="shared" ref="AG18" si="10">IF(AG16=0,"",AG17/AG16)</f>
        <v>0.7</v>
      </c>
      <c r="AH18" s="345" t="str">
        <f t="shared" ref="AH18:AO18" si="11">IF(AH$8&lt;=$AJ$8,IF(OR(AH16="",AH17=""),"",AH17/AH16),"")</f>
        <v/>
      </c>
      <c r="AI18" s="345" t="str">
        <f t="shared" si="11"/>
        <v/>
      </c>
      <c r="AJ18" s="626">
        <f t="shared" si="11"/>
        <v>0.66666666666666663</v>
      </c>
      <c r="AK18" s="345">
        <f t="shared" si="11"/>
        <v>1</v>
      </c>
      <c r="AL18" s="345">
        <f t="shared" si="11"/>
        <v>1.6666666666666667</v>
      </c>
      <c r="AM18" s="345">
        <f t="shared" si="11"/>
        <v>1.1666666666666667</v>
      </c>
      <c r="AN18" s="345">
        <f t="shared" si="11"/>
        <v>1.1666666666666667</v>
      </c>
      <c r="AO18" s="345">
        <f t="shared" si="11"/>
        <v>1.1666666666666667</v>
      </c>
      <c r="AP18" s="345">
        <f>IF(AP$5&lt;=$AJ$5,IF(OR(AP16="",AP17=""),"",AP17/AP16),"")</f>
        <v>0.77777777777777779</v>
      </c>
      <c r="AQ18" s="345">
        <f t="shared" ref="AQ18" si="12">IF(AQ$5&lt;=$AJ$5,IF(OR(AQ16="",AQ17=""),"",AQ17/AQ16),"")</f>
        <v>0.77777777777777779</v>
      </c>
      <c r="AR18" s="345">
        <f t="shared" ref="AR18" si="13">IF(AR$5&lt;=$AJ$5,IF(OR(AR16="",AR17=""),"",AR17/AR16),"")</f>
        <v>0.77777777777777779</v>
      </c>
      <c r="AS18" s="609">
        <f t="shared" ref="AS18" si="14">IF(AS$5&lt;=$AJ$5,IF(OR(AS16="",AS17=""),"",AS17/AS16),"")</f>
        <v>0.7</v>
      </c>
      <c r="AT18" s="412"/>
      <c r="AU18" s="34"/>
      <c r="AV18" s="390"/>
      <c r="AW18" s="390"/>
      <c r="AX18" s="368"/>
      <c r="AY18" s="368"/>
      <c r="AZ18" s="368"/>
      <c r="BA18" s="368"/>
      <c r="BB18" s="653"/>
      <c r="BC18" s="653"/>
      <c r="BD18" s="368"/>
      <c r="BE18" s="368"/>
      <c r="BF18" s="368"/>
      <c r="BG18" s="368"/>
      <c r="BH18" s="368"/>
      <c r="BI18" s="368"/>
      <c r="BJ18" s="368"/>
      <c r="BK18" s="368"/>
      <c r="BL18" s="368"/>
      <c r="BM18" s="368"/>
      <c r="BN18" s="368"/>
      <c r="BO18" s="368"/>
      <c r="BP18" s="368"/>
      <c r="BQ18" s="368"/>
      <c r="BR18" s="619" t="s">
        <v>525</v>
      </c>
      <c r="BT18" s="623" t="s">
        <v>555</v>
      </c>
    </row>
    <row r="19" spans="1:72" ht="27" customHeight="1" x14ac:dyDescent="0.2">
      <c r="A19" s="457" t="s">
        <v>240</v>
      </c>
      <c r="B19" s="431" t="s">
        <v>112</v>
      </c>
      <c r="C19" s="435">
        <v>0.7</v>
      </c>
      <c r="D19" s="458" t="s">
        <v>113</v>
      </c>
      <c r="E19" s="457" t="s">
        <v>304</v>
      </c>
      <c r="F19" s="426" t="s">
        <v>310</v>
      </c>
      <c r="G19" s="426" t="s">
        <v>335</v>
      </c>
      <c r="H19" s="615" t="s">
        <v>547</v>
      </c>
      <c r="I19" s="615" t="s">
        <v>551</v>
      </c>
      <c r="J19" s="431" t="s">
        <v>38</v>
      </c>
      <c r="K19" s="431">
        <v>3</v>
      </c>
      <c r="L19" s="448">
        <v>3</v>
      </c>
      <c r="M19" s="450">
        <v>1</v>
      </c>
      <c r="N19" s="450">
        <v>1</v>
      </c>
      <c r="O19" s="450">
        <v>1</v>
      </c>
      <c r="P19" s="621" t="s">
        <v>519</v>
      </c>
      <c r="Q19" s="459" t="s">
        <v>363</v>
      </c>
      <c r="R19" s="457" t="s">
        <v>49</v>
      </c>
      <c r="S19" s="604" t="s">
        <v>40</v>
      </c>
      <c r="T19" s="604" t="s">
        <v>41</v>
      </c>
      <c r="U19" s="19"/>
      <c r="V19" s="19">
        <v>1</v>
      </c>
      <c r="W19" s="19">
        <v>2</v>
      </c>
      <c r="X19" s="19">
        <v>2</v>
      </c>
      <c r="Y19" s="19">
        <v>2</v>
      </c>
      <c r="Z19" s="19">
        <v>2</v>
      </c>
      <c r="AA19" s="19">
        <v>2</v>
      </c>
      <c r="AB19" s="23">
        <v>2</v>
      </c>
      <c r="AC19" s="23">
        <v>2</v>
      </c>
      <c r="AD19" s="23">
        <v>2</v>
      </c>
      <c r="AE19" s="23">
        <v>2</v>
      </c>
      <c r="AF19" s="23">
        <v>1</v>
      </c>
      <c r="AG19" s="468">
        <f>SUM(U19:AF19)</f>
        <v>20</v>
      </c>
      <c r="AH19" s="34" t="str">
        <f>IF(AH$5&lt;=$U$8,IF(SUM($U19:U19)=0,"",SUM($U19:U19)),"")</f>
        <v/>
      </c>
      <c r="AI19" s="34">
        <f>IF(AI$5&lt;=$U$8,IF(SUM($U19:V19)=0,"",SUM($U19:V19)),"")</f>
        <v>1</v>
      </c>
      <c r="AJ19" s="34">
        <f>IF(AJ$5&lt;=$U$8,IF(SUM($U19:W19)=0,"",SUM($U19:W19)),"")</f>
        <v>3</v>
      </c>
      <c r="AK19" s="34">
        <f>IF(AK$5&lt;=$U$8,IF(SUM($U19:X19)=0,"",SUM($U19:X19)),"")</f>
        <v>5</v>
      </c>
      <c r="AL19" s="34">
        <f>IF(AL$5&lt;=$U$8,IF(SUM($U19:Y19)=0,"",SUM($U19:Y19)),"")</f>
        <v>7</v>
      </c>
      <c r="AM19" s="34">
        <f>IF(AM$5&lt;=$U$8,IF(SUM($U19:Z19)=0,"",SUM($U19:Z19)),"")</f>
        <v>9</v>
      </c>
      <c r="AN19" s="34">
        <f>IF(AN$5&lt;=$U$8,IF(SUM($U19:AA19)=0,"",SUM($U19:AA19)),"")</f>
        <v>11</v>
      </c>
      <c r="AO19" s="34">
        <f>IF(AO$5&lt;=$U$8,IF(SUM($U19:AB19)=0,"",SUM($U19:AB19)),"")</f>
        <v>13</v>
      </c>
      <c r="AP19" s="34">
        <f>IF(AP$8&lt;=$U$8,IF(SUM($U19:AC19)=0,"",SUM($U19:AC19)),"")</f>
        <v>15</v>
      </c>
      <c r="AQ19" s="34">
        <f>IF(AQ$5&lt;=$U$8,IF(SUM($U19:AD19)=0,"",SUM($U19:AD19)),"")</f>
        <v>17</v>
      </c>
      <c r="AR19" s="34">
        <f>IF(AR$5&lt;=$U$8,IF(SUM($U19:AE19)=0,"",SUM($U19:AE19)),"")</f>
        <v>19</v>
      </c>
      <c r="AS19" s="608">
        <f>IF(AS$5&lt;=$U$8,IF(SUM($U19:AF19)=0,"",SUM($U19:AF19)),"")</f>
        <v>20</v>
      </c>
      <c r="AT19" s="412"/>
      <c r="AU19" s="34"/>
      <c r="AV19" s="390"/>
      <c r="AW19" s="390"/>
      <c r="AX19" s="364"/>
      <c r="AY19" s="364"/>
      <c r="AZ19" s="364"/>
      <c r="BA19" s="364"/>
      <c r="BB19" s="651"/>
      <c r="BC19" s="651"/>
      <c r="BD19" s="364"/>
      <c r="BE19" s="364"/>
      <c r="BF19" s="364"/>
      <c r="BG19" s="364"/>
      <c r="BH19" s="364"/>
      <c r="BI19" s="364"/>
      <c r="BJ19" s="364"/>
      <c r="BK19" s="364"/>
      <c r="BL19" s="364"/>
      <c r="BM19" s="364"/>
      <c r="BN19" s="364"/>
      <c r="BO19" s="364"/>
      <c r="BP19" s="364"/>
      <c r="BQ19" s="364"/>
      <c r="BR19" s="619" t="s">
        <v>526</v>
      </c>
      <c r="BT19" s="623" t="s">
        <v>557</v>
      </c>
    </row>
    <row r="20" spans="1:72" ht="27" customHeight="1" x14ac:dyDescent="0.2">
      <c r="A20" s="350" t="s">
        <v>240</v>
      </c>
      <c r="B20" s="424" t="s">
        <v>112</v>
      </c>
      <c r="C20" s="432">
        <v>0.7</v>
      </c>
      <c r="D20" s="359" t="s">
        <v>113</v>
      </c>
      <c r="E20" s="350" t="s">
        <v>304</v>
      </c>
      <c r="F20" s="428" t="s">
        <v>310</v>
      </c>
      <c r="G20" s="428" t="s">
        <v>335</v>
      </c>
      <c r="H20" s="615" t="s">
        <v>547</v>
      </c>
      <c r="I20" s="615" t="s">
        <v>551</v>
      </c>
      <c r="J20" s="424" t="s">
        <v>38</v>
      </c>
      <c r="K20" s="424">
        <v>3</v>
      </c>
      <c r="L20" s="395">
        <v>3</v>
      </c>
      <c r="M20" s="382">
        <v>1</v>
      </c>
      <c r="N20" s="382">
        <v>1</v>
      </c>
      <c r="O20" s="382">
        <v>1</v>
      </c>
      <c r="P20" s="622" t="s">
        <v>519</v>
      </c>
      <c r="Q20" s="410" t="s">
        <v>363</v>
      </c>
      <c r="R20" s="350" t="s">
        <v>49</v>
      </c>
      <c r="S20" s="7" t="s">
        <v>40</v>
      </c>
      <c r="T20" s="7" t="s">
        <v>42</v>
      </c>
      <c r="U20" s="348">
        <v>1</v>
      </c>
      <c r="V20" s="348">
        <v>4</v>
      </c>
      <c r="W20" s="348">
        <v>2</v>
      </c>
      <c r="X20" s="348">
        <v>4</v>
      </c>
      <c r="Y20" s="348">
        <v>2</v>
      </c>
      <c r="Z20" s="348">
        <v>2</v>
      </c>
      <c r="AA20" s="348"/>
      <c r="AB20" s="348"/>
      <c r="AC20" s="38"/>
      <c r="AD20" s="15"/>
      <c r="AE20" s="15"/>
      <c r="AF20" s="14"/>
      <c r="AG20" s="469">
        <f>SUM(U20:AF20)</f>
        <v>15</v>
      </c>
      <c r="AH20" s="34">
        <f>IF(AH$5&lt;=$U$8,IF(SUM($U20:U20)=0,"",SUM($U20:U20)),"")</f>
        <v>1</v>
      </c>
      <c r="AI20" s="34">
        <f>IF(AI$5&lt;=$U$8,IF(SUM($U20:V20)=0,"",SUM($U20:V20)),"")</f>
        <v>5</v>
      </c>
      <c r="AJ20" s="34">
        <f>IF(AJ$5&lt;=$U$8,IF(SUM($U20:W20)=0,"",SUM($U20:W20)),"")</f>
        <v>7</v>
      </c>
      <c r="AK20" s="34">
        <f>IF(AK$5&lt;=$U$8,IF(SUM($U20:X20)=0,"",SUM($U20:X20)),"")</f>
        <v>11</v>
      </c>
      <c r="AL20" s="34">
        <f>IF(AL$5&lt;=$U$8,IF(SUM($U20:Y20)=0,"",SUM($U20:Y20)),"")</f>
        <v>13</v>
      </c>
      <c r="AM20" s="34">
        <f>IF(AM$5&lt;=$U$8,IF(SUM($U20:Z20)=0,"",SUM($U20:Z20)),"")</f>
        <v>15</v>
      </c>
      <c r="AN20" s="34">
        <f>IF(AN$5&lt;=$U$8,IF(SUM($U20:AA20)=0,"",SUM($U20:AA20)),"")</f>
        <v>15</v>
      </c>
      <c r="AO20" s="34">
        <f>IF(AO$5&lt;=$U$8,IF(SUM($U20:AB20)=0,"",SUM($U20:AB20)),"")</f>
        <v>15</v>
      </c>
      <c r="AP20" s="34">
        <f>IF(AP$5&lt;=$U$8,IF(SUM($U20:AC20)=0,"",SUM($U20:AC20)),"")</f>
        <v>15</v>
      </c>
      <c r="AQ20" s="34">
        <f>IF(AQ$5&lt;=$U$8,IF(SUM($U20:AD20)=0,"",SUM($U20:AD20)),"")</f>
        <v>15</v>
      </c>
      <c r="AR20" s="34">
        <f>IF(AR$5&lt;=$U$8,IF(SUM($U20:AE20)=0,"",SUM($U20:AE20)),"")</f>
        <v>15</v>
      </c>
      <c r="AS20" s="608">
        <f>IF(AS$5&lt;=$U$8,IF(SUM($U20:AF20)=0,"",SUM($U20:AF20)),"")</f>
        <v>15</v>
      </c>
      <c r="AT20" s="412" t="s">
        <v>389</v>
      </c>
      <c r="AU20" s="34" t="s">
        <v>390</v>
      </c>
      <c r="AV20" s="34" t="s">
        <v>389</v>
      </c>
      <c r="AW20" s="390" t="s">
        <v>451</v>
      </c>
      <c r="AX20" s="592" t="s">
        <v>473</v>
      </c>
      <c r="AY20" s="592" t="s">
        <v>474</v>
      </c>
      <c r="AZ20" s="629" t="s">
        <v>473</v>
      </c>
      <c r="BA20" s="17" t="s">
        <v>575</v>
      </c>
      <c r="BB20" s="17" t="s">
        <v>389</v>
      </c>
      <c r="BC20" s="17" t="s">
        <v>634</v>
      </c>
      <c r="BD20" s="664" t="s">
        <v>677</v>
      </c>
      <c r="BE20" s="17" t="s">
        <v>678</v>
      </c>
      <c r="BF20" s="364"/>
      <c r="BG20" s="364"/>
      <c r="BH20" s="364"/>
      <c r="BI20" s="364"/>
      <c r="BJ20" s="364"/>
      <c r="BK20" s="364"/>
      <c r="BL20" s="364"/>
      <c r="BM20" s="364"/>
      <c r="BN20" s="364"/>
      <c r="BO20" s="364"/>
      <c r="BP20" s="364"/>
      <c r="BQ20" s="364"/>
      <c r="BR20" s="619" t="s">
        <v>527</v>
      </c>
      <c r="BT20" s="623" t="s">
        <v>558</v>
      </c>
    </row>
    <row r="21" spans="1:72" ht="27" customHeight="1" thickBot="1" x14ac:dyDescent="0.25">
      <c r="A21" s="350" t="s">
        <v>240</v>
      </c>
      <c r="B21" s="424" t="s">
        <v>112</v>
      </c>
      <c r="C21" s="432">
        <v>0.7</v>
      </c>
      <c r="D21" s="359" t="s">
        <v>113</v>
      </c>
      <c r="E21" s="350" t="s">
        <v>304</v>
      </c>
      <c r="F21" s="428" t="s">
        <v>310</v>
      </c>
      <c r="G21" s="428" t="s">
        <v>335</v>
      </c>
      <c r="H21" s="615" t="s">
        <v>547</v>
      </c>
      <c r="I21" s="615" t="s">
        <v>551</v>
      </c>
      <c r="J21" s="424" t="s">
        <v>38</v>
      </c>
      <c r="K21" s="424">
        <v>3</v>
      </c>
      <c r="L21" s="395">
        <v>3</v>
      </c>
      <c r="M21" s="382">
        <v>1</v>
      </c>
      <c r="N21" s="382">
        <v>1</v>
      </c>
      <c r="O21" s="382">
        <v>1</v>
      </c>
      <c r="P21" s="622" t="s">
        <v>519</v>
      </c>
      <c r="Q21" s="410" t="s">
        <v>363</v>
      </c>
      <c r="R21" s="350" t="s">
        <v>49</v>
      </c>
      <c r="S21" s="7" t="s">
        <v>40</v>
      </c>
      <c r="T21" s="7" t="s">
        <v>43</v>
      </c>
      <c r="U21" s="275" t="str">
        <f t="shared" ref="U21:AF21" si="15">IF(U19=0,"",U20/U19)</f>
        <v/>
      </c>
      <c r="V21" s="275">
        <f t="shared" si="15"/>
        <v>4</v>
      </c>
      <c r="W21" s="275">
        <f t="shared" si="15"/>
        <v>1</v>
      </c>
      <c r="X21" s="275">
        <f t="shared" si="15"/>
        <v>2</v>
      </c>
      <c r="Y21" s="275">
        <f t="shared" si="15"/>
        <v>1</v>
      </c>
      <c r="Z21" s="275">
        <f t="shared" si="15"/>
        <v>1</v>
      </c>
      <c r="AA21" s="275">
        <f t="shared" si="15"/>
        <v>0</v>
      </c>
      <c r="AB21" s="275">
        <f t="shared" si="15"/>
        <v>0</v>
      </c>
      <c r="AC21" s="275">
        <f t="shared" si="15"/>
        <v>0</v>
      </c>
      <c r="AD21" s="275">
        <f t="shared" si="15"/>
        <v>0</v>
      </c>
      <c r="AE21" s="275">
        <f t="shared" si="15"/>
        <v>0</v>
      </c>
      <c r="AF21" s="275">
        <f t="shared" si="15"/>
        <v>0</v>
      </c>
      <c r="AG21" s="482">
        <f t="shared" ref="AG21" si="16">IF(AG19=0,"",AG20/AG19)</f>
        <v>0.75</v>
      </c>
      <c r="AH21" s="345" t="str">
        <f>IF(AH$8&lt;=$AJ$8,IF(OR(AH19="",AH20=""),"",AH20/AH19),"")</f>
        <v/>
      </c>
      <c r="AI21" s="345">
        <f t="shared" ref="AI21:AO21" si="17">IF(AI$8&lt;=$AJ$8,IF(OR(AI19="",AI20=""),"",AI20/AI19),"")</f>
        <v>5</v>
      </c>
      <c r="AJ21" s="345">
        <f t="shared" si="17"/>
        <v>2.3333333333333335</v>
      </c>
      <c r="AK21" s="345">
        <f t="shared" si="17"/>
        <v>2.2000000000000002</v>
      </c>
      <c r="AL21" s="345">
        <f t="shared" si="17"/>
        <v>1.8571428571428572</v>
      </c>
      <c r="AM21" s="345">
        <f t="shared" si="17"/>
        <v>1.6666666666666667</v>
      </c>
      <c r="AN21" s="345">
        <f t="shared" si="17"/>
        <v>1.3636363636363635</v>
      </c>
      <c r="AO21" s="345">
        <f t="shared" si="17"/>
        <v>1.1538461538461537</v>
      </c>
      <c r="AP21" s="345">
        <f>IF(AP$5&lt;=$AJ$5,IF(OR(AP19="",AP20=""),"",AP20/AP19),"")</f>
        <v>1</v>
      </c>
      <c r="AQ21" s="345">
        <f t="shared" ref="AQ21" si="18">IF(AQ$5&lt;=$AJ$5,IF(OR(AQ19="",AQ20=""),"",AQ20/AQ19),"")</f>
        <v>0.88235294117647056</v>
      </c>
      <c r="AR21" s="345">
        <f t="shared" ref="AR21" si="19">IF(AR$5&lt;=$AJ$5,IF(OR(AR19="",AR20=""),"",AR20/AR19),"")</f>
        <v>0.78947368421052633</v>
      </c>
      <c r="AS21" s="609">
        <f t="shared" ref="AS21" si="20">IF(AS$5&lt;=$AJ$5,IF(OR(AS19="",AS20=""),"",AS20/AS19),"")</f>
        <v>0.75</v>
      </c>
      <c r="AT21" s="412"/>
      <c r="AU21" s="34"/>
      <c r="AV21" s="390"/>
      <c r="AW21" s="390"/>
      <c r="AX21" s="364"/>
      <c r="AY21" s="364"/>
      <c r="AZ21" s="364"/>
      <c r="BA21" s="364"/>
      <c r="BB21" s="651"/>
      <c r="BC21" s="651"/>
      <c r="BD21" s="364"/>
      <c r="BE21" s="364"/>
      <c r="BF21" s="364"/>
      <c r="BG21" s="364"/>
      <c r="BH21" s="364"/>
      <c r="BI21" s="364"/>
      <c r="BJ21" s="364"/>
      <c r="BK21" s="364"/>
      <c r="BL21" s="364"/>
      <c r="BM21" s="364"/>
      <c r="BN21" s="364"/>
      <c r="BO21" s="364"/>
      <c r="BP21" s="364"/>
      <c r="BQ21" s="364"/>
      <c r="BR21" s="619" t="s">
        <v>528</v>
      </c>
      <c r="BT21" s="623" t="s">
        <v>561</v>
      </c>
    </row>
    <row r="22" spans="1:72" ht="27" customHeight="1" x14ac:dyDescent="0.2">
      <c r="A22" s="350" t="s">
        <v>240</v>
      </c>
      <c r="B22" s="424" t="s">
        <v>112</v>
      </c>
      <c r="C22" s="432">
        <v>0.7</v>
      </c>
      <c r="D22" s="359" t="s">
        <v>113</v>
      </c>
      <c r="E22" s="350" t="s">
        <v>304</v>
      </c>
      <c r="F22" s="428" t="s">
        <v>310</v>
      </c>
      <c r="G22" s="428" t="s">
        <v>335</v>
      </c>
      <c r="H22" s="615" t="s">
        <v>547</v>
      </c>
      <c r="I22" s="615" t="s">
        <v>551</v>
      </c>
      <c r="J22" s="424" t="s">
        <v>38</v>
      </c>
      <c r="K22" s="424">
        <v>3</v>
      </c>
      <c r="L22" s="395">
        <v>3</v>
      </c>
      <c r="M22" s="382">
        <v>1</v>
      </c>
      <c r="N22" s="382">
        <v>1</v>
      </c>
      <c r="O22" s="382">
        <v>1</v>
      </c>
      <c r="P22" s="622" t="s">
        <v>519</v>
      </c>
      <c r="Q22" s="410" t="s">
        <v>363</v>
      </c>
      <c r="R22" s="350" t="s">
        <v>49</v>
      </c>
      <c r="S22" s="7" t="s">
        <v>44</v>
      </c>
      <c r="T22" s="7" t="s">
        <v>41</v>
      </c>
      <c r="U22" s="348">
        <v>1</v>
      </c>
      <c r="V22" s="348">
        <v>1</v>
      </c>
      <c r="W22" s="348">
        <v>2</v>
      </c>
      <c r="X22" s="348">
        <v>2</v>
      </c>
      <c r="Y22" s="348">
        <v>2</v>
      </c>
      <c r="Z22" s="348">
        <v>2</v>
      </c>
      <c r="AA22" s="348">
        <v>2</v>
      </c>
      <c r="AB22" s="348">
        <v>2</v>
      </c>
      <c r="AC22" s="348">
        <v>2</v>
      </c>
      <c r="AD22" s="348">
        <v>2</v>
      </c>
      <c r="AE22" s="348">
        <v>2</v>
      </c>
      <c r="AF22" s="35"/>
      <c r="AG22" s="468">
        <f>SUM(U22:AF22)</f>
        <v>20</v>
      </c>
      <c r="AH22" s="34">
        <f>IF(AH$5&lt;=$U$8,IF(SUM($U22:U22)=0,"",SUM($U22:U22)),"")</f>
        <v>1</v>
      </c>
      <c r="AI22" s="34">
        <f>IF(AI$5&lt;=$U$8,IF(SUM($U22:V22)=0,"",SUM($U22:V22)),"")</f>
        <v>2</v>
      </c>
      <c r="AJ22" s="34">
        <f>IF(AJ$5&lt;=$U$8,IF(SUM($U22:W22)=0,"",SUM($U22:W22)),"")</f>
        <v>4</v>
      </c>
      <c r="AK22" s="34">
        <f>IF(AK$5&lt;=$U$8,IF(SUM($U22:X22)=0,"",SUM($U22:X22)),"")</f>
        <v>6</v>
      </c>
      <c r="AL22" s="34">
        <f>IF(AL$5&lt;=$U$8,IF(SUM($U22:Y22)=0,"",SUM($U22:Y22)),"")</f>
        <v>8</v>
      </c>
      <c r="AM22" s="34">
        <f>IF(AM$5&lt;=$U$8,IF(SUM($U22:Z22)=0,"",SUM($U22:Z22)),"")</f>
        <v>10</v>
      </c>
      <c r="AN22" s="34">
        <f>IF(AN$5&lt;=$U$8,IF(SUM($U22:AA22)=0,"",SUM($U22:AA22)),"")</f>
        <v>12</v>
      </c>
      <c r="AO22" s="34">
        <f>IF(AO$5&lt;=$U$8,IF(SUM($U22:AB22)=0,"",SUM($U22:AB22)),"")</f>
        <v>14</v>
      </c>
      <c r="AP22" s="34">
        <f>IF(AP$8&lt;=$U$8,IF(SUM($U22:AC22)=0,"",SUM($U22:AC22)),"")</f>
        <v>16</v>
      </c>
      <c r="AQ22" s="34">
        <f>IF(AQ$5&lt;=$U$8,IF(SUM($U22:AD22)=0,"",SUM($U22:AD22)),"")</f>
        <v>18</v>
      </c>
      <c r="AR22" s="34">
        <f>IF(AR$5&lt;=$U$8,IF(SUM($U22:AE22)=0,"",SUM($U22:AE22)),"")</f>
        <v>20</v>
      </c>
      <c r="AS22" s="608">
        <f>IF(AS$5&lt;=$U$8,IF(SUM($U22:AF22)=0,"",SUM($U22:AF22)),"")</f>
        <v>20</v>
      </c>
      <c r="AT22" s="412"/>
      <c r="AU22" s="391"/>
      <c r="AV22" s="390"/>
      <c r="AW22" s="390"/>
      <c r="AX22" s="364"/>
      <c r="AY22" s="364"/>
      <c r="AZ22" s="364"/>
      <c r="BA22" s="364"/>
      <c r="BB22" s="651"/>
      <c r="BC22" s="651"/>
      <c r="BD22" s="364"/>
      <c r="BE22" s="364"/>
      <c r="BF22" s="364"/>
      <c r="BG22" s="364"/>
      <c r="BH22" s="364"/>
      <c r="BI22" s="364"/>
      <c r="BJ22" s="364"/>
      <c r="BK22" s="364"/>
      <c r="BL22" s="364"/>
      <c r="BM22" s="364"/>
      <c r="BN22" s="364"/>
      <c r="BO22" s="364"/>
      <c r="BP22" s="364"/>
      <c r="BQ22" s="364"/>
      <c r="BR22" s="619" t="s">
        <v>529</v>
      </c>
      <c r="BT22" s="623" t="s">
        <v>562</v>
      </c>
    </row>
    <row r="23" spans="1:72" ht="27" customHeight="1" x14ac:dyDescent="0.2">
      <c r="A23" s="350" t="s">
        <v>240</v>
      </c>
      <c r="B23" s="424" t="s">
        <v>112</v>
      </c>
      <c r="C23" s="432">
        <v>0.7</v>
      </c>
      <c r="D23" s="359" t="s">
        <v>113</v>
      </c>
      <c r="E23" s="350" t="s">
        <v>304</v>
      </c>
      <c r="F23" s="428" t="s">
        <v>310</v>
      </c>
      <c r="G23" s="428" t="s">
        <v>335</v>
      </c>
      <c r="H23" s="615" t="s">
        <v>547</v>
      </c>
      <c r="I23" s="615" t="s">
        <v>551</v>
      </c>
      <c r="J23" s="424" t="s">
        <v>38</v>
      </c>
      <c r="K23" s="424">
        <v>3</v>
      </c>
      <c r="L23" s="395">
        <v>3</v>
      </c>
      <c r="M23" s="382">
        <v>1</v>
      </c>
      <c r="N23" s="382">
        <v>1</v>
      </c>
      <c r="O23" s="382">
        <v>1</v>
      </c>
      <c r="P23" s="622" t="s">
        <v>519</v>
      </c>
      <c r="Q23" s="410" t="s">
        <v>363</v>
      </c>
      <c r="R23" s="350" t="s">
        <v>49</v>
      </c>
      <c r="S23" s="7" t="s">
        <v>44</v>
      </c>
      <c r="T23" s="7" t="s">
        <v>42</v>
      </c>
      <c r="U23" s="348">
        <v>4</v>
      </c>
      <c r="V23" s="348">
        <v>8</v>
      </c>
      <c r="W23" s="348">
        <v>6</v>
      </c>
      <c r="X23" s="34">
        <v>6</v>
      </c>
      <c r="Y23" s="348">
        <v>4</v>
      </c>
      <c r="Z23" s="348">
        <v>2</v>
      </c>
      <c r="AA23" s="348"/>
      <c r="AB23" s="348"/>
      <c r="AC23" s="348"/>
      <c r="AD23" s="348"/>
      <c r="AE23" s="348"/>
      <c r="AF23" s="396"/>
      <c r="AG23" s="469">
        <f>SUM(U23:AF23)</f>
        <v>30</v>
      </c>
      <c r="AH23" s="34">
        <f>IF(AH$5&lt;=$U$8,IF(SUM($U23:U23)=0,"",SUM($U23:U23)),"")</f>
        <v>4</v>
      </c>
      <c r="AI23" s="34">
        <f>IF(AI$5&lt;=$U$8,IF(SUM($U23:V23)=0,"",SUM($U23:V23)),"")</f>
        <v>12</v>
      </c>
      <c r="AJ23" s="34">
        <f>IF(AJ$5&lt;=$U$8,IF(SUM($U23:W23)=0,"",SUM($U23:W23)),"")</f>
        <v>18</v>
      </c>
      <c r="AK23" s="34">
        <f>IF(AK$5&lt;=$U$8,IF(SUM($U23:X23)=0,"",SUM($U23:X23)),"")</f>
        <v>24</v>
      </c>
      <c r="AL23" s="34">
        <f>IF(AL$5&lt;=$U$8,IF(SUM($U23:Y23)=0,"",SUM($U23:Y23)),"")</f>
        <v>28</v>
      </c>
      <c r="AM23" s="34">
        <f>IF(AM$5&lt;=$U$8,IF(SUM($U23:Z23)=0,"",SUM($U23:Z23)),"")</f>
        <v>30</v>
      </c>
      <c r="AN23" s="34">
        <f>IF(AN$5&lt;=$U$8,IF(SUM($U23:AA23)=0,"",SUM($U23:AA23)),"")</f>
        <v>30</v>
      </c>
      <c r="AO23" s="34">
        <f>IF(AO$5&lt;=$U$8,IF(SUM($U23:AB23)=0,"",SUM($U23:AB23)),"")</f>
        <v>30</v>
      </c>
      <c r="AP23" s="34">
        <f>IF(AP$5&lt;=$U$8,IF(SUM($U23:AC23)=0,"",SUM($U23:AC23)),"")</f>
        <v>30</v>
      </c>
      <c r="AQ23" s="34">
        <f>IF(AQ$5&lt;=$U$8,IF(SUM($U23:AD23)=0,"",SUM($U23:AD23)),"")</f>
        <v>30</v>
      </c>
      <c r="AR23" s="34">
        <f>IF(AR$5&lt;=$U$8,IF(SUM($U23:AE23)=0,"",SUM($U23:AE23)),"")</f>
        <v>30</v>
      </c>
      <c r="AS23" s="608">
        <f>IF(AS$5&lt;=$U$8,IF(SUM($U23:AF23)=0,"",SUM($U23:AF23)),"")</f>
        <v>30</v>
      </c>
      <c r="AT23" s="562" t="s">
        <v>400</v>
      </c>
      <c r="AU23" s="563" t="s">
        <v>401</v>
      </c>
      <c r="AV23" s="576" t="s">
        <v>452</v>
      </c>
      <c r="AW23" s="577" t="s">
        <v>453</v>
      </c>
      <c r="AX23" s="574" t="s">
        <v>498</v>
      </c>
      <c r="AY23" s="578" t="s">
        <v>497</v>
      </c>
      <c r="AZ23" s="574" t="s">
        <v>597</v>
      </c>
      <c r="BA23" s="578" t="s">
        <v>596</v>
      </c>
      <c r="BB23" s="574" t="s">
        <v>647</v>
      </c>
      <c r="BC23" s="578" t="s">
        <v>648</v>
      </c>
      <c r="BD23" s="574" t="s">
        <v>706</v>
      </c>
      <c r="BE23" s="578" t="s">
        <v>707</v>
      </c>
      <c r="BF23" s="299"/>
      <c r="BG23" s="357"/>
      <c r="BH23" s="299"/>
      <c r="BI23" s="357"/>
      <c r="BJ23" s="299"/>
      <c r="BK23" s="357"/>
      <c r="BL23" s="299"/>
      <c r="BM23" s="357"/>
      <c r="BN23" s="299"/>
      <c r="BO23" s="357"/>
      <c r="BP23" s="299"/>
      <c r="BQ23" s="357"/>
      <c r="BR23" s="619" t="s">
        <v>530</v>
      </c>
      <c r="BT23" s="623" t="s">
        <v>563</v>
      </c>
    </row>
    <row r="24" spans="1:72" ht="27" customHeight="1" thickBot="1" x14ac:dyDescent="0.25">
      <c r="A24" s="350" t="s">
        <v>240</v>
      </c>
      <c r="B24" s="424" t="s">
        <v>112</v>
      </c>
      <c r="C24" s="432">
        <v>0.7</v>
      </c>
      <c r="D24" s="359" t="s">
        <v>113</v>
      </c>
      <c r="E24" s="350" t="s">
        <v>304</v>
      </c>
      <c r="F24" s="428" t="s">
        <v>310</v>
      </c>
      <c r="G24" s="428" t="s">
        <v>335</v>
      </c>
      <c r="H24" s="615" t="s">
        <v>547</v>
      </c>
      <c r="I24" s="615" t="s">
        <v>551</v>
      </c>
      <c r="J24" s="424" t="s">
        <v>38</v>
      </c>
      <c r="K24" s="424">
        <v>3</v>
      </c>
      <c r="L24" s="395">
        <v>3</v>
      </c>
      <c r="M24" s="382">
        <v>1</v>
      </c>
      <c r="N24" s="382">
        <v>1</v>
      </c>
      <c r="O24" s="382">
        <v>1</v>
      </c>
      <c r="P24" s="622" t="s">
        <v>519</v>
      </c>
      <c r="Q24" s="410" t="s">
        <v>363</v>
      </c>
      <c r="R24" s="350" t="s">
        <v>49</v>
      </c>
      <c r="S24" s="7" t="s">
        <v>44</v>
      </c>
      <c r="T24" s="7" t="s">
        <v>43</v>
      </c>
      <c r="U24" s="275">
        <f t="shared" ref="U24:AF24" si="21">IF(U22=0,"",U23/U22)</f>
        <v>4</v>
      </c>
      <c r="V24" s="275">
        <f t="shared" si="21"/>
        <v>8</v>
      </c>
      <c r="W24" s="275">
        <f t="shared" si="21"/>
        <v>3</v>
      </c>
      <c r="X24" s="275">
        <f t="shared" si="21"/>
        <v>3</v>
      </c>
      <c r="Y24" s="275">
        <f t="shared" si="21"/>
        <v>2</v>
      </c>
      <c r="Z24" s="275">
        <f t="shared" si="21"/>
        <v>1</v>
      </c>
      <c r="AA24" s="275">
        <f t="shared" si="21"/>
        <v>0</v>
      </c>
      <c r="AB24" s="275">
        <f t="shared" si="21"/>
        <v>0</v>
      </c>
      <c r="AC24" s="275">
        <f t="shared" si="21"/>
        <v>0</v>
      </c>
      <c r="AD24" s="275">
        <f t="shared" si="21"/>
        <v>0</v>
      </c>
      <c r="AE24" s="275">
        <f t="shared" si="21"/>
        <v>0</v>
      </c>
      <c r="AF24" s="275" t="str">
        <f t="shared" si="21"/>
        <v/>
      </c>
      <c r="AG24" s="482">
        <f t="shared" ref="AG24" si="22">IF(AG22=0,"",AG23/AG22)</f>
        <v>1.5</v>
      </c>
      <c r="AH24" s="345">
        <f>IF(AH$8&lt;=$AJ$8,IF(OR(AH22="",AH23=""),"",AH23/AH22),"")</f>
        <v>4</v>
      </c>
      <c r="AI24" s="345">
        <f t="shared" ref="AI24:AO24" si="23">IF(AI$8&lt;=$AJ$8,IF(OR(AI22="",AI23=""),"",AI23/AI22),"")</f>
        <v>6</v>
      </c>
      <c r="AJ24" s="626">
        <f t="shared" si="23"/>
        <v>4.5</v>
      </c>
      <c r="AK24" s="345">
        <f t="shared" si="23"/>
        <v>4</v>
      </c>
      <c r="AL24" s="345">
        <f t="shared" si="23"/>
        <v>3.5</v>
      </c>
      <c r="AM24" s="345">
        <f t="shared" si="23"/>
        <v>3</v>
      </c>
      <c r="AN24" s="345">
        <f t="shared" si="23"/>
        <v>2.5</v>
      </c>
      <c r="AO24" s="345">
        <f t="shared" si="23"/>
        <v>2.1428571428571428</v>
      </c>
      <c r="AP24" s="345">
        <f>IF(AP$5&lt;=$AJ$5,IF(OR(AP22="",AP23=""),"",AP23/AP22),"")</f>
        <v>1.875</v>
      </c>
      <c r="AQ24" s="345">
        <f t="shared" ref="AQ24" si="24">IF(AQ$5&lt;=$AJ$5,IF(OR(AQ22="",AQ23=""),"",AQ23/AQ22),"")</f>
        <v>1.6666666666666667</v>
      </c>
      <c r="AR24" s="345">
        <f t="shared" ref="AR24" si="25">IF(AR$5&lt;=$AJ$5,IF(OR(AR22="",AR23=""),"",AR23/AR22),"")</f>
        <v>1.5</v>
      </c>
      <c r="AS24" s="609">
        <f t="shared" ref="AS24" si="26">IF(AS$5&lt;=$AJ$5,IF(OR(AS22="",AS23=""),"",AS23/AS22),"")</f>
        <v>1.5</v>
      </c>
      <c r="AT24" s="412"/>
      <c r="AU24" s="391"/>
      <c r="AV24" s="390"/>
      <c r="AW24" s="390"/>
      <c r="AX24" s="364"/>
      <c r="AY24" s="364"/>
      <c r="AZ24" s="364"/>
      <c r="BA24" s="364"/>
      <c r="BB24" s="651"/>
      <c r="BC24" s="651"/>
      <c r="BD24" s="364"/>
      <c r="BE24" s="364"/>
      <c r="BF24" s="364"/>
      <c r="BG24" s="364"/>
      <c r="BH24" s="364"/>
      <c r="BI24" s="364"/>
      <c r="BJ24" s="364"/>
      <c r="BK24" s="364"/>
      <c r="BL24" s="364"/>
      <c r="BM24" s="364"/>
      <c r="BN24" s="364"/>
      <c r="BO24" s="364"/>
      <c r="BP24" s="364"/>
      <c r="BQ24" s="364"/>
      <c r="BR24" s="619" t="s">
        <v>531</v>
      </c>
      <c r="BT24" s="623" t="s">
        <v>564</v>
      </c>
    </row>
    <row r="25" spans="1:72" ht="27" customHeight="1" x14ac:dyDescent="0.25">
      <c r="A25" s="350" t="s">
        <v>240</v>
      </c>
      <c r="B25" s="424" t="s">
        <v>112</v>
      </c>
      <c r="C25" s="432">
        <v>0.7</v>
      </c>
      <c r="D25" s="359" t="s">
        <v>113</v>
      </c>
      <c r="E25" s="350" t="s">
        <v>304</v>
      </c>
      <c r="F25" s="428" t="s">
        <v>310</v>
      </c>
      <c r="G25" s="428" t="s">
        <v>335</v>
      </c>
      <c r="H25" s="615" t="s">
        <v>547</v>
      </c>
      <c r="I25" s="615" t="s">
        <v>551</v>
      </c>
      <c r="J25" s="424" t="s">
        <v>38</v>
      </c>
      <c r="K25" s="424">
        <v>3</v>
      </c>
      <c r="L25" s="395">
        <v>3</v>
      </c>
      <c r="M25" s="382">
        <v>1</v>
      </c>
      <c r="N25" s="382">
        <v>1</v>
      </c>
      <c r="O25" s="382">
        <v>1</v>
      </c>
      <c r="P25" s="622" t="s">
        <v>519</v>
      </c>
      <c r="Q25" s="410" t="s">
        <v>363</v>
      </c>
      <c r="R25" s="350" t="s">
        <v>49</v>
      </c>
      <c r="S25" s="7" t="s">
        <v>45</v>
      </c>
      <c r="T25" s="7" t="s">
        <v>41</v>
      </c>
      <c r="U25" s="35"/>
      <c r="V25" s="348">
        <v>2</v>
      </c>
      <c r="W25" s="348">
        <v>3</v>
      </c>
      <c r="X25" s="348">
        <v>2</v>
      </c>
      <c r="Y25" s="348">
        <v>2</v>
      </c>
      <c r="Z25" s="348">
        <v>3</v>
      </c>
      <c r="AA25" s="348">
        <v>3</v>
      </c>
      <c r="AB25" s="348">
        <v>3</v>
      </c>
      <c r="AC25" s="348">
        <v>3</v>
      </c>
      <c r="AD25" s="348">
        <v>3</v>
      </c>
      <c r="AE25" s="348">
        <v>3</v>
      </c>
      <c r="AF25" s="348">
        <v>3</v>
      </c>
      <c r="AG25" s="468">
        <f>SUM(U25:AF25)</f>
        <v>30</v>
      </c>
      <c r="AH25" s="34" t="str">
        <f>IF(AH$5&lt;=$U$8,IF(SUM($U25:U25)=0,"",SUM($U25:U25)),"")</f>
        <v/>
      </c>
      <c r="AI25" s="34">
        <f>IF(AI$5&lt;=$U$8,IF(SUM($U25:V25)=0,"",SUM($U25:V25)),"")</f>
        <v>2</v>
      </c>
      <c r="AJ25" s="34">
        <f>IF(AJ$5&lt;=$U$8,IF(SUM($U25:W25)=0,"",SUM($U25:W25)),"")</f>
        <v>5</v>
      </c>
      <c r="AK25" s="34">
        <f>IF(AK$5&lt;=$U$8,IF(SUM($U25:X25)=0,"",SUM($U25:X25)),"")</f>
        <v>7</v>
      </c>
      <c r="AL25" s="34">
        <f>IF(AL$5&lt;=$U$8,IF(SUM($U25:Y25)=0,"",SUM($U25:Y25)),"")</f>
        <v>9</v>
      </c>
      <c r="AM25" s="34">
        <f>IF(AM$5&lt;=$U$8,IF(SUM($U25:Z25)=0,"",SUM($U25:Z25)),"")</f>
        <v>12</v>
      </c>
      <c r="AN25" s="34">
        <f>IF(AN$5&lt;=$U$8,IF(SUM($U25:AA25)=0,"",SUM($U25:AA25)),"")</f>
        <v>15</v>
      </c>
      <c r="AO25" s="34">
        <f>IF(AO$5&lt;=$U$8,IF(SUM($U25:AB25)=0,"",SUM($U25:AB25)),"")</f>
        <v>18</v>
      </c>
      <c r="AP25" s="34">
        <f>IF(AP$8&lt;=$U$8,IF(SUM($U25:AC25)=0,"",SUM($U25:AC25)),"")</f>
        <v>21</v>
      </c>
      <c r="AQ25" s="34">
        <f>IF(AQ$5&lt;=$U$8,IF(SUM($U25:AD25)=0,"",SUM($U25:AD25)),"")</f>
        <v>24</v>
      </c>
      <c r="AR25" s="34">
        <f>IF(AR$5&lt;=$U$8,IF(SUM($U25:AE25)=0,"",SUM($U25:AE25)),"")</f>
        <v>27</v>
      </c>
      <c r="AS25" s="608">
        <f>IF(AS$5&lt;=$U$8,IF(SUM($U25:AF25)=0,"",SUM($U25:AF25)),"")</f>
        <v>30</v>
      </c>
      <c r="AT25" s="413"/>
      <c r="AU25" s="34"/>
      <c r="AV25" s="390"/>
      <c r="AW25" s="390"/>
      <c r="AX25" s="364"/>
      <c r="AY25" s="364"/>
      <c r="AZ25" s="364"/>
      <c r="BA25" s="364"/>
      <c r="BB25" s="651"/>
      <c r="BC25" s="651"/>
      <c r="BD25" s="364"/>
      <c r="BE25" s="364"/>
      <c r="BF25" s="364"/>
      <c r="BG25" s="364"/>
      <c r="BH25" s="364"/>
      <c r="BI25" s="364"/>
      <c r="BJ25" s="364"/>
      <c r="BK25" s="364"/>
      <c r="BL25" s="364"/>
      <c r="BM25" s="364"/>
      <c r="BN25" s="364"/>
      <c r="BO25" s="364"/>
      <c r="BP25" s="364"/>
      <c r="BQ25" s="364"/>
      <c r="BR25" s="620" t="s">
        <v>532</v>
      </c>
      <c r="BT25" s="623" t="s">
        <v>565</v>
      </c>
    </row>
    <row r="26" spans="1:72" ht="27" customHeight="1" x14ac:dyDescent="0.2">
      <c r="A26" s="350" t="s">
        <v>240</v>
      </c>
      <c r="B26" s="424" t="s">
        <v>112</v>
      </c>
      <c r="C26" s="432">
        <v>0.7</v>
      </c>
      <c r="D26" s="359" t="s">
        <v>113</v>
      </c>
      <c r="E26" s="350" t="s">
        <v>304</v>
      </c>
      <c r="F26" s="428" t="s">
        <v>310</v>
      </c>
      <c r="G26" s="428" t="s">
        <v>335</v>
      </c>
      <c r="H26" s="615" t="s">
        <v>547</v>
      </c>
      <c r="I26" s="615" t="s">
        <v>551</v>
      </c>
      <c r="J26" s="424" t="s">
        <v>38</v>
      </c>
      <c r="K26" s="424">
        <v>3</v>
      </c>
      <c r="L26" s="395">
        <v>3</v>
      </c>
      <c r="M26" s="382">
        <v>1</v>
      </c>
      <c r="N26" s="382">
        <v>1</v>
      </c>
      <c r="O26" s="382">
        <v>1</v>
      </c>
      <c r="P26" s="622" t="s">
        <v>519</v>
      </c>
      <c r="Q26" s="410" t="s">
        <v>363</v>
      </c>
      <c r="R26" s="350" t="s">
        <v>49</v>
      </c>
      <c r="S26" s="7" t="s">
        <v>45</v>
      </c>
      <c r="T26" s="7" t="s">
        <v>42</v>
      </c>
      <c r="U26" s="348">
        <v>5</v>
      </c>
      <c r="V26" s="348">
        <v>8</v>
      </c>
      <c r="W26" s="348">
        <v>5</v>
      </c>
      <c r="X26" s="348">
        <v>10</v>
      </c>
      <c r="Y26" s="348">
        <v>6</v>
      </c>
      <c r="Z26" s="348">
        <v>6</v>
      </c>
      <c r="AA26" s="348"/>
      <c r="AB26" s="348"/>
      <c r="AC26" s="348"/>
      <c r="AD26" s="348"/>
      <c r="AE26" s="348"/>
      <c r="AF26" s="396"/>
      <c r="AG26" s="469">
        <f>SUM(U26:AF26)</f>
        <v>40</v>
      </c>
      <c r="AH26" s="34">
        <f>IF(AH$5&lt;=$U$8,IF(SUM($U26:U26)=0,"",SUM($U26:U26)),"")</f>
        <v>5</v>
      </c>
      <c r="AI26" s="34">
        <f>IF(AI$5&lt;=$U$8,IF(SUM($U26:V26)=0,"",SUM($U26:V26)),"")</f>
        <v>13</v>
      </c>
      <c r="AJ26" s="34">
        <f>IF(AJ$5&lt;=$U$8,IF(SUM($U26:W26)=0,"",SUM($U26:W26)),"")</f>
        <v>18</v>
      </c>
      <c r="AK26" s="34">
        <f>IF(AK$5&lt;=$U$8,IF(SUM($U26:X26)=0,"",SUM($U26:X26)),"")</f>
        <v>28</v>
      </c>
      <c r="AL26" s="34">
        <f>IF(AL$5&lt;=$U$8,IF(SUM($U26:Y26)=0,"",SUM($U26:Y26)),"")</f>
        <v>34</v>
      </c>
      <c r="AM26" s="34">
        <f>IF(AM$5&lt;=$U$8,IF(SUM($U26:Z26)=0,"",SUM($U26:Z26)),"")</f>
        <v>40</v>
      </c>
      <c r="AN26" s="34">
        <f>IF(AN$5&lt;=$U$8,IF(SUM($U26:AA26)=0,"",SUM($U26:AA26)),"")</f>
        <v>40</v>
      </c>
      <c r="AO26" s="34">
        <f>IF(AO$5&lt;=$U$8,IF(SUM($U26:AB26)=0,"",SUM($U26:AB26)),"")</f>
        <v>40</v>
      </c>
      <c r="AP26" s="34">
        <f>IF(AP$5&lt;=$U$8,IF(SUM($U26:AC26)=0,"",SUM($U26:AC26)),"")</f>
        <v>40</v>
      </c>
      <c r="AQ26" s="34">
        <f>IF(AQ$5&lt;=$U$8,IF(SUM($U26:AD26)=0,"",SUM($U26:AD26)),"")</f>
        <v>40</v>
      </c>
      <c r="AR26" s="34">
        <f>IF(AR$5&lt;=$U$8,IF(SUM($U26:AE26)=0,"",SUM($U26:AE26)),"")</f>
        <v>40</v>
      </c>
      <c r="AS26" s="608">
        <f>IF(AS$5&lt;=$U$8,IF(SUM($U26:AF26)=0,"",SUM($U26:AF26)),"")</f>
        <v>40</v>
      </c>
      <c r="AT26" s="418" t="s">
        <v>380</v>
      </c>
      <c r="AU26" s="34" t="s">
        <v>379</v>
      </c>
      <c r="AV26" s="390"/>
      <c r="AW26" s="573" t="s">
        <v>461</v>
      </c>
      <c r="AX26" s="592" t="s">
        <v>380</v>
      </c>
      <c r="AY26" s="592" t="s">
        <v>488</v>
      </c>
      <c r="AZ26" s="629" t="s">
        <v>380</v>
      </c>
      <c r="BA26" s="629" t="s">
        <v>589</v>
      </c>
      <c r="BB26" s="651" t="s">
        <v>380</v>
      </c>
      <c r="BC26" s="651" t="s">
        <v>624</v>
      </c>
      <c r="BD26" s="664" t="s">
        <v>380</v>
      </c>
      <c r="BE26" s="664" t="s">
        <v>695</v>
      </c>
      <c r="BF26" s="364"/>
      <c r="BG26" s="364"/>
      <c r="BH26" s="364"/>
      <c r="BI26" s="364"/>
      <c r="BJ26" s="364"/>
      <c r="BK26" s="364"/>
      <c r="BL26" s="364"/>
      <c r="BM26" s="364"/>
      <c r="BN26" s="364"/>
      <c r="BO26" s="364"/>
      <c r="BP26" s="364"/>
      <c r="BQ26" s="364"/>
      <c r="BR26" s="619" t="s">
        <v>533</v>
      </c>
    </row>
    <row r="27" spans="1:72" ht="27" customHeight="1" thickBot="1" x14ac:dyDescent="0.25">
      <c r="A27" s="473" t="s">
        <v>240</v>
      </c>
      <c r="B27" s="429" t="s">
        <v>112</v>
      </c>
      <c r="C27" s="433">
        <v>0.7</v>
      </c>
      <c r="D27" s="474" t="s">
        <v>113</v>
      </c>
      <c r="E27" s="473" t="s">
        <v>304</v>
      </c>
      <c r="F27" s="425" t="s">
        <v>310</v>
      </c>
      <c r="G27" s="425" t="s">
        <v>335</v>
      </c>
      <c r="H27" s="615" t="s">
        <v>547</v>
      </c>
      <c r="I27" s="615" t="s">
        <v>551</v>
      </c>
      <c r="J27" s="429" t="s">
        <v>38</v>
      </c>
      <c r="K27" s="429">
        <v>3</v>
      </c>
      <c r="L27" s="447">
        <v>3</v>
      </c>
      <c r="M27" s="449">
        <v>1</v>
      </c>
      <c r="N27" s="449">
        <v>1</v>
      </c>
      <c r="O27" s="449">
        <v>1</v>
      </c>
      <c r="P27" s="622" t="s">
        <v>519</v>
      </c>
      <c r="Q27" s="475" t="s">
        <v>363</v>
      </c>
      <c r="R27" s="473" t="s">
        <v>49</v>
      </c>
      <c r="S27" s="603" t="s">
        <v>45</v>
      </c>
      <c r="T27" s="603" t="s">
        <v>43</v>
      </c>
      <c r="U27" s="275" t="str">
        <f t="shared" ref="U27:AF27" si="27">IF(U25=0,"",U26/U25)</f>
        <v/>
      </c>
      <c r="V27" s="275">
        <f t="shared" si="27"/>
        <v>4</v>
      </c>
      <c r="W27" s="275">
        <f t="shared" si="27"/>
        <v>1.6666666666666667</v>
      </c>
      <c r="X27" s="275">
        <f t="shared" si="27"/>
        <v>5</v>
      </c>
      <c r="Y27" s="275">
        <f t="shared" si="27"/>
        <v>3</v>
      </c>
      <c r="Z27" s="275">
        <f t="shared" si="27"/>
        <v>2</v>
      </c>
      <c r="AA27" s="275">
        <f t="shared" si="27"/>
        <v>0</v>
      </c>
      <c r="AB27" s="275">
        <f t="shared" si="27"/>
        <v>0</v>
      </c>
      <c r="AC27" s="275">
        <f t="shared" si="27"/>
        <v>0</v>
      </c>
      <c r="AD27" s="275">
        <f t="shared" si="27"/>
        <v>0</v>
      </c>
      <c r="AE27" s="275">
        <f t="shared" si="27"/>
        <v>0</v>
      </c>
      <c r="AF27" s="275">
        <f t="shared" si="27"/>
        <v>0</v>
      </c>
      <c r="AG27" s="531">
        <f>AG26/AG25</f>
        <v>1.3333333333333333</v>
      </c>
      <c r="AH27" s="345" t="str">
        <f>IF(AH$8&lt;=$AJ$8,IF(OR(AH25="",AH26=""),"",AH26/AH25),"")</f>
        <v/>
      </c>
      <c r="AI27" s="345">
        <f t="shared" ref="AI27:AO27" si="28">IF(AI$8&lt;=$AJ$8,IF(OR(AI25="",AI26=""),"",AI26/AI25),"")</f>
        <v>6.5</v>
      </c>
      <c r="AJ27" s="626">
        <f t="shared" si="28"/>
        <v>3.6</v>
      </c>
      <c r="AK27" s="345">
        <f t="shared" si="28"/>
        <v>4</v>
      </c>
      <c r="AL27" s="345">
        <f t="shared" si="28"/>
        <v>3.7777777777777777</v>
      </c>
      <c r="AM27" s="345">
        <f t="shared" si="28"/>
        <v>3.3333333333333335</v>
      </c>
      <c r="AN27" s="345">
        <f t="shared" si="28"/>
        <v>2.6666666666666665</v>
      </c>
      <c r="AO27" s="345">
        <f t="shared" si="28"/>
        <v>2.2222222222222223</v>
      </c>
      <c r="AP27" s="345">
        <f>IF(AP$5&lt;=$AJ$5,IF(OR(AP25="",AP26=""),"",AP26/AP25),"")</f>
        <v>1.9047619047619047</v>
      </c>
      <c r="AQ27" s="345">
        <f t="shared" ref="AQ27" si="29">IF(AQ$5&lt;=$AJ$5,IF(OR(AQ25="",AQ26=""),"",AQ26/AQ25),"")</f>
        <v>1.6666666666666667</v>
      </c>
      <c r="AR27" s="345">
        <f t="shared" ref="AR27" si="30">IF(AR$5&lt;=$AJ$5,IF(OR(AR25="",AR26=""),"",AR26/AR25),"")</f>
        <v>1.4814814814814814</v>
      </c>
      <c r="AS27" s="609">
        <f t="shared" ref="AS27" si="31">IF(AS$5&lt;=$AJ$5,IF(OR(AS25="",AS26=""),"",AS26/AS25),"")</f>
        <v>1.3333333333333333</v>
      </c>
      <c r="AT27" s="413"/>
      <c r="AU27" s="34"/>
      <c r="AV27" s="390"/>
      <c r="AW27" s="573" t="s">
        <v>454</v>
      </c>
      <c r="AX27" s="364"/>
      <c r="AY27" s="364"/>
      <c r="AZ27" s="364"/>
      <c r="BA27" s="364"/>
      <c r="BB27" s="651"/>
      <c r="BC27" s="651"/>
      <c r="BD27" s="364"/>
      <c r="BE27" s="364"/>
      <c r="BF27" s="364"/>
      <c r="BG27" s="364"/>
      <c r="BH27" s="364"/>
      <c r="BI27" s="364"/>
      <c r="BJ27" s="364"/>
      <c r="BK27" s="364"/>
      <c r="BL27" s="364"/>
      <c r="BM27" s="364"/>
      <c r="BN27" s="364"/>
      <c r="BO27" s="364"/>
      <c r="BP27" s="364"/>
      <c r="BQ27" s="364"/>
      <c r="BR27" s="619" t="s">
        <v>534</v>
      </c>
    </row>
    <row r="28" spans="1:72" s="352" customFormat="1" ht="42.75" customHeight="1" x14ac:dyDescent="0.2">
      <c r="A28" s="460" t="s">
        <v>240</v>
      </c>
      <c r="B28" s="461" t="s">
        <v>112</v>
      </c>
      <c r="C28" s="462">
        <v>0.7</v>
      </c>
      <c r="D28" s="463" t="s">
        <v>113</v>
      </c>
      <c r="E28" s="460" t="s">
        <v>304</v>
      </c>
      <c r="F28" s="464" t="s">
        <v>310</v>
      </c>
      <c r="G28" s="464" t="s">
        <v>336</v>
      </c>
      <c r="H28" s="615" t="s">
        <v>547</v>
      </c>
      <c r="I28" s="615" t="s">
        <v>553</v>
      </c>
      <c r="J28" s="461" t="s">
        <v>38</v>
      </c>
      <c r="K28" s="461"/>
      <c r="L28" s="462"/>
      <c r="M28" s="462"/>
      <c r="N28" s="462"/>
      <c r="O28" s="476">
        <v>8</v>
      </c>
      <c r="P28" s="622" t="s">
        <v>519</v>
      </c>
      <c r="Q28" s="463" t="s">
        <v>364</v>
      </c>
      <c r="R28" s="460" t="s">
        <v>299</v>
      </c>
      <c r="S28" s="465" t="s">
        <v>40</v>
      </c>
      <c r="T28" s="465" t="s">
        <v>41</v>
      </c>
      <c r="U28" s="477"/>
      <c r="V28" s="477" t="s">
        <v>46</v>
      </c>
      <c r="W28" s="477"/>
      <c r="X28" s="477"/>
      <c r="Y28" s="467"/>
      <c r="Z28" s="467">
        <v>3</v>
      </c>
      <c r="AA28" s="467"/>
      <c r="AB28" s="467"/>
      <c r="AC28" s="467"/>
      <c r="AD28" s="467"/>
      <c r="AE28" s="467"/>
      <c r="AF28" s="467"/>
      <c r="AG28" s="468">
        <f>SUM(U28:AF28)</f>
        <v>3</v>
      </c>
      <c r="AH28" s="34" t="str">
        <f>IF(AH$5&lt;=$U$8,IF(SUM($U28:U28)=0,"",SUM($U28:U28)),"")</f>
        <v/>
      </c>
      <c r="AI28" s="34" t="str">
        <f>IF(AI$5&lt;=$U$8,IF(SUM($U28:V28)=0,"",SUM($U28:V28)),"")</f>
        <v/>
      </c>
      <c r="AJ28" s="34" t="str">
        <f>IF(AJ$5&lt;=$U$8,IF(SUM($U28:W28)=0,"",SUM($U28:W28)),"")</f>
        <v/>
      </c>
      <c r="AK28" s="34" t="str">
        <f>IF(AK$5&lt;=$U$8,IF(SUM($U28:X28)=0,"",SUM($U28:X28)),"")</f>
        <v/>
      </c>
      <c r="AL28" s="34" t="str">
        <f>IF(AL$5&lt;=$U$8,IF(SUM($U28:Y28)=0,"",SUM($U28:Y28)),"")</f>
        <v/>
      </c>
      <c r="AM28" s="34">
        <f>IF(AM$5&lt;=$U$8,IF(SUM($U28:Z28)=0,"",SUM($U28:Z28)),"")</f>
        <v>3</v>
      </c>
      <c r="AN28" s="34">
        <f>IF(AN$5&lt;=$U$8,IF(SUM($U28:AA28)=0,"",SUM($U28:AA28)),"")</f>
        <v>3</v>
      </c>
      <c r="AO28" s="34">
        <f>IF(AO$5&lt;=$U$8,IF(SUM($U28:AB28)=0,"",SUM($U28:AB28)),"")</f>
        <v>3</v>
      </c>
      <c r="AP28" s="34">
        <f>IF(AP$8&lt;=$U$8,IF(SUM($U28:AC28)=0,"",SUM($U28:AC28)),"")</f>
        <v>3</v>
      </c>
      <c r="AQ28" s="34">
        <f>IF(AQ$5&lt;=$U$8,IF(SUM($U28:AD28)=0,"",SUM($U28:AD28)),"")</f>
        <v>3</v>
      </c>
      <c r="AR28" s="34">
        <f>IF(AR$5&lt;=$U$8,IF(SUM($U28:AE28)=0,"",SUM($U28:AE28)),"")</f>
        <v>3</v>
      </c>
      <c r="AS28" s="608">
        <f>IF(AS$5&lt;=$U$8,IF(SUM($U28:AF28)=0,"",SUM($U28:AF28)),"")</f>
        <v>3</v>
      </c>
      <c r="AT28" s="412"/>
      <c r="AU28" s="34"/>
      <c r="AV28" s="368"/>
      <c r="AW28" s="57" t="s">
        <v>455</v>
      </c>
      <c r="AX28" s="368"/>
      <c r="AY28" s="368"/>
      <c r="AZ28" s="368"/>
      <c r="BA28" s="368"/>
      <c r="BB28" s="653"/>
      <c r="BC28" s="653"/>
      <c r="BD28" s="368"/>
      <c r="BE28" s="368"/>
      <c r="BF28" s="368"/>
      <c r="BG28" s="368"/>
      <c r="BH28" s="368"/>
      <c r="BI28" s="368"/>
      <c r="BJ28" s="368"/>
      <c r="BK28" s="368"/>
      <c r="BL28" s="368"/>
      <c r="BM28" s="368"/>
      <c r="BN28" s="368"/>
      <c r="BO28" s="368"/>
      <c r="BP28" s="368"/>
      <c r="BQ28" s="368"/>
      <c r="BR28" s="619" t="s">
        <v>535</v>
      </c>
    </row>
    <row r="29" spans="1:72" s="352" customFormat="1" ht="42.75" customHeight="1" x14ac:dyDescent="0.2">
      <c r="A29" s="350" t="s">
        <v>240</v>
      </c>
      <c r="B29" s="424" t="s">
        <v>112</v>
      </c>
      <c r="C29" s="432">
        <v>0.7</v>
      </c>
      <c r="D29" s="359" t="s">
        <v>113</v>
      </c>
      <c r="E29" s="350" t="s">
        <v>304</v>
      </c>
      <c r="F29" s="428" t="s">
        <v>310</v>
      </c>
      <c r="G29" s="428" t="s">
        <v>336</v>
      </c>
      <c r="H29" s="615" t="s">
        <v>547</v>
      </c>
      <c r="I29" s="615" t="s">
        <v>553</v>
      </c>
      <c r="J29" s="424" t="s">
        <v>38</v>
      </c>
      <c r="K29" s="424"/>
      <c r="L29" s="432"/>
      <c r="M29" s="432"/>
      <c r="N29" s="432"/>
      <c r="O29" s="397">
        <v>8</v>
      </c>
      <c r="P29" s="622" t="s">
        <v>519</v>
      </c>
      <c r="Q29" s="359" t="s">
        <v>364</v>
      </c>
      <c r="R29" s="350" t="s">
        <v>299</v>
      </c>
      <c r="S29" s="7" t="s">
        <v>40</v>
      </c>
      <c r="T29" s="7" t="s">
        <v>42</v>
      </c>
      <c r="U29" s="389">
        <v>0</v>
      </c>
      <c r="V29" s="389">
        <v>0</v>
      </c>
      <c r="W29" s="389">
        <v>0</v>
      </c>
      <c r="X29" s="389">
        <v>0</v>
      </c>
      <c r="Y29" s="34">
        <v>0</v>
      </c>
      <c r="Z29" s="34">
        <v>3</v>
      </c>
      <c r="AA29" s="34"/>
      <c r="AB29" s="34"/>
      <c r="AC29" s="34"/>
      <c r="AD29" s="34"/>
      <c r="AE29" s="34"/>
      <c r="AF29" s="389"/>
      <c r="AG29" s="469">
        <f>SUM(U29:AF29)</f>
        <v>3</v>
      </c>
      <c r="AH29" s="34" t="str">
        <f>IF(AH$5&lt;=$U$8,IF(SUM($U29:U29)=0,"",SUM($U29:U29)),"")</f>
        <v/>
      </c>
      <c r="AI29" s="34" t="str">
        <f>IF(AI$5&lt;=$U$8,IF(SUM($U29:V29)=0,"",SUM($U29:V29)),"")</f>
        <v/>
      </c>
      <c r="AJ29" s="34" t="str">
        <f>IF(AJ$5&lt;=$U$8,IF(SUM($U29:W29)=0,"",SUM($U29:W29)),"")</f>
        <v/>
      </c>
      <c r="AK29" s="34" t="str">
        <f>IF(AK$5&lt;=$U$8,IF(SUM($U29:X29)=0,"",SUM($U29:X29)),"")</f>
        <v/>
      </c>
      <c r="AL29" s="34" t="str">
        <f>IF(AL$5&lt;=$U$8,IF(SUM($U29:Y29)=0,"",SUM($U29:Y29)),"")</f>
        <v/>
      </c>
      <c r="AM29" s="34">
        <f>IF(AM$5&lt;=$U$8,IF(SUM($U29:Z29)=0,"",SUM($U29:Z29)),"")</f>
        <v>3</v>
      </c>
      <c r="AN29" s="34">
        <f>IF(AN$5&lt;=$U$8,IF(SUM($U29:AA29)=0,"",SUM($U29:AA29)),"")</f>
        <v>3</v>
      </c>
      <c r="AO29" s="34">
        <f>IF(AO$5&lt;=$U$8,IF(SUM($U29:AB29)=0,"",SUM($U29:AB29)),"")</f>
        <v>3</v>
      </c>
      <c r="AP29" s="34">
        <f>IF(AP$5&lt;=$U$8,IF(SUM($U29:AC29)=0,"",SUM($U29:AC29)),"")</f>
        <v>3</v>
      </c>
      <c r="AQ29" s="34">
        <f>IF(AQ$5&lt;=$U$8,IF(SUM($U29:AD29)=0,"",SUM($U29:AD29)),"")</f>
        <v>3</v>
      </c>
      <c r="AR29" s="34">
        <f>IF(AR$5&lt;=$U$8,IF(SUM($U29:AE29)=0,"",SUM($U29:AE29)),"")</f>
        <v>3</v>
      </c>
      <c r="AS29" s="608">
        <f>IF(AS$5&lt;=$U$8,IF(SUM($U29:AF29)=0,"",SUM($U29:AF29)),"")</f>
        <v>3</v>
      </c>
      <c r="AT29" s="412" t="s">
        <v>387</v>
      </c>
      <c r="AU29" s="34" t="s">
        <v>388</v>
      </c>
      <c r="AV29" s="412" t="s">
        <v>387</v>
      </c>
      <c r="AW29" s="128" t="s">
        <v>430</v>
      </c>
      <c r="AX29" s="592" t="s">
        <v>387</v>
      </c>
      <c r="AY29" s="592" t="s">
        <v>475</v>
      </c>
      <c r="AZ29" s="629" t="s">
        <v>387</v>
      </c>
      <c r="BA29" s="17" t="s">
        <v>449</v>
      </c>
      <c r="BB29" s="17" t="s">
        <v>387</v>
      </c>
      <c r="BC29" s="17" t="s">
        <v>449</v>
      </c>
      <c r="BD29" s="664" t="s">
        <v>679</v>
      </c>
      <c r="BE29" s="17" t="s">
        <v>680</v>
      </c>
      <c r="BF29" s="364"/>
      <c r="BG29" s="368"/>
      <c r="BH29" s="364"/>
      <c r="BI29" s="364"/>
      <c r="BJ29" s="364"/>
      <c r="BK29" s="364"/>
      <c r="BL29" s="364"/>
      <c r="BM29" s="364"/>
      <c r="BN29" s="364"/>
      <c r="BO29" s="364"/>
      <c r="BP29" s="364"/>
      <c r="BQ29" s="364"/>
      <c r="BR29" s="619" t="s">
        <v>536</v>
      </c>
    </row>
    <row r="30" spans="1:72" s="352" customFormat="1" ht="42.75" customHeight="1" thickBot="1" x14ac:dyDescent="0.25">
      <c r="A30" s="350" t="s">
        <v>240</v>
      </c>
      <c r="B30" s="424" t="s">
        <v>112</v>
      </c>
      <c r="C30" s="432">
        <v>0.7</v>
      </c>
      <c r="D30" s="359" t="s">
        <v>113</v>
      </c>
      <c r="E30" s="350" t="s">
        <v>304</v>
      </c>
      <c r="F30" s="428" t="s">
        <v>310</v>
      </c>
      <c r="G30" s="428" t="s">
        <v>336</v>
      </c>
      <c r="H30" s="615" t="s">
        <v>547</v>
      </c>
      <c r="I30" s="615" t="s">
        <v>553</v>
      </c>
      <c r="J30" s="424" t="s">
        <v>38</v>
      </c>
      <c r="K30" s="424"/>
      <c r="L30" s="432"/>
      <c r="M30" s="432"/>
      <c r="N30" s="432"/>
      <c r="O30" s="397">
        <v>8</v>
      </c>
      <c r="P30" s="622" t="s">
        <v>519</v>
      </c>
      <c r="Q30" s="359" t="s">
        <v>364</v>
      </c>
      <c r="R30" s="350" t="s">
        <v>299</v>
      </c>
      <c r="S30" s="7" t="s">
        <v>40</v>
      </c>
      <c r="T30" s="7" t="s">
        <v>43</v>
      </c>
      <c r="U30" s="275" t="str">
        <f>IF(U28=0,"",U29/U28)</f>
        <v/>
      </c>
      <c r="V30" s="275" t="e">
        <f t="shared" ref="V30:AF30" si="32">IF(V28=0,"",V29/V28)</f>
        <v>#VALUE!</v>
      </c>
      <c r="W30" s="275" t="str">
        <f t="shared" si="32"/>
        <v/>
      </c>
      <c r="X30" s="275" t="str">
        <f t="shared" si="32"/>
        <v/>
      </c>
      <c r="Y30" s="275" t="str">
        <f t="shared" si="32"/>
        <v/>
      </c>
      <c r="Z30" s="275">
        <f t="shared" si="32"/>
        <v>1</v>
      </c>
      <c r="AA30" s="275" t="str">
        <f t="shared" si="32"/>
        <v/>
      </c>
      <c r="AB30" s="275" t="str">
        <f t="shared" si="32"/>
        <v/>
      </c>
      <c r="AC30" s="275" t="str">
        <f t="shared" si="32"/>
        <v/>
      </c>
      <c r="AD30" s="275" t="str">
        <f t="shared" si="32"/>
        <v/>
      </c>
      <c r="AE30" s="275" t="str">
        <f t="shared" si="32"/>
        <v/>
      </c>
      <c r="AF30" s="275" t="str">
        <f t="shared" si="32"/>
        <v/>
      </c>
      <c r="AG30" s="470">
        <f t="shared" ref="AG30" si="33">IF(AG28=0,"",AG29/AG28)</f>
        <v>1</v>
      </c>
      <c r="AH30" s="345" t="str">
        <f>IF(AH$8&lt;=$AJ$8,IF(OR(AH28="",AH29=""),"",AH29/AH28),"")</f>
        <v/>
      </c>
      <c r="AI30" s="345" t="str">
        <f t="shared" ref="AI30:AO30" si="34">IF(AI$8&lt;=$AJ$8,IF(OR(AI28="",AI29=""),"",AI29/AI28),"")</f>
        <v/>
      </c>
      <c r="AJ30" s="345" t="str">
        <f t="shared" si="34"/>
        <v/>
      </c>
      <c r="AK30" s="345" t="str">
        <f t="shared" si="34"/>
        <v/>
      </c>
      <c r="AL30" s="345" t="str">
        <f t="shared" si="34"/>
        <v/>
      </c>
      <c r="AM30" s="345">
        <f t="shared" si="34"/>
        <v>1</v>
      </c>
      <c r="AN30" s="345">
        <f t="shared" si="34"/>
        <v>1</v>
      </c>
      <c r="AO30" s="345">
        <f t="shared" si="34"/>
        <v>1</v>
      </c>
      <c r="AP30" s="345">
        <f>IF(AP$5&lt;=$AJ$5,IF(OR(AP28="",AP29=""),"",AP29/AP28),"")</f>
        <v>1</v>
      </c>
      <c r="AQ30" s="345">
        <f t="shared" ref="AQ30" si="35">IF(AQ$5&lt;=$AJ$5,IF(OR(AQ28="",AQ29=""),"",AQ29/AQ28),"")</f>
        <v>1</v>
      </c>
      <c r="AR30" s="345">
        <f t="shared" ref="AR30" si="36">IF(AR$5&lt;=$AJ$5,IF(OR(AR28="",AR29=""),"",AR29/AR28),"")</f>
        <v>1</v>
      </c>
      <c r="AS30" s="609">
        <f t="shared" ref="AS30" si="37">IF(AS$5&lt;=$AJ$5,IF(OR(AS28="",AS29=""),"",AS29/AS28),"")</f>
        <v>1</v>
      </c>
      <c r="AT30" s="412"/>
      <c r="AU30" s="34"/>
      <c r="AV30" s="368"/>
      <c r="AW30" s="57" t="s">
        <v>431</v>
      </c>
      <c r="AX30" s="368"/>
      <c r="AY30" s="368"/>
      <c r="AZ30" s="368"/>
      <c r="BA30" s="368"/>
      <c r="BB30" s="653"/>
      <c r="BC30" s="653"/>
      <c r="BD30" s="368"/>
      <c r="BE30" s="368"/>
      <c r="BF30" s="368"/>
      <c r="BG30" s="368"/>
      <c r="BH30" s="368"/>
      <c r="BI30" s="368"/>
      <c r="BJ30" s="368"/>
      <c r="BK30" s="368"/>
      <c r="BL30" s="368"/>
      <c r="BM30" s="368"/>
      <c r="BN30" s="368"/>
      <c r="BO30" s="368"/>
      <c r="BP30" s="368"/>
      <c r="BQ30" s="368"/>
      <c r="BR30" s="619" t="s">
        <v>537</v>
      </c>
    </row>
    <row r="31" spans="1:72" s="352" customFormat="1" ht="42.75" customHeight="1" x14ac:dyDescent="0.2">
      <c r="A31" s="350" t="s">
        <v>240</v>
      </c>
      <c r="B31" s="424" t="s">
        <v>112</v>
      </c>
      <c r="C31" s="432">
        <v>0.7</v>
      </c>
      <c r="D31" s="359" t="s">
        <v>113</v>
      </c>
      <c r="E31" s="350" t="s">
        <v>304</v>
      </c>
      <c r="F31" s="428" t="s">
        <v>310</v>
      </c>
      <c r="G31" s="428" t="s">
        <v>336</v>
      </c>
      <c r="H31" s="615" t="s">
        <v>547</v>
      </c>
      <c r="I31" s="615" t="s">
        <v>553</v>
      </c>
      <c r="J31" s="424" t="s">
        <v>38</v>
      </c>
      <c r="K31" s="424"/>
      <c r="L31" s="432"/>
      <c r="M31" s="432"/>
      <c r="N31" s="432"/>
      <c r="O31" s="397">
        <v>8</v>
      </c>
      <c r="P31" s="622" t="s">
        <v>519</v>
      </c>
      <c r="Q31" s="359" t="s">
        <v>364</v>
      </c>
      <c r="R31" s="350" t="s">
        <v>299</v>
      </c>
      <c r="S31" s="7" t="s">
        <v>44</v>
      </c>
      <c r="T31" s="7" t="s">
        <v>41</v>
      </c>
      <c r="U31" s="34"/>
      <c r="V31" s="34"/>
      <c r="W31" s="34">
        <v>1</v>
      </c>
      <c r="X31" s="34"/>
      <c r="Y31" s="34"/>
      <c r="Z31" s="34">
        <v>1</v>
      </c>
      <c r="AA31" s="34"/>
      <c r="AB31" s="34"/>
      <c r="AC31" s="34"/>
      <c r="AD31" s="34">
        <v>1</v>
      </c>
      <c r="AE31" s="34"/>
      <c r="AF31" s="34"/>
      <c r="AG31" s="468">
        <f>SUM(U31:AF31)</f>
        <v>3</v>
      </c>
      <c r="AH31" s="34" t="str">
        <f>IF(AH$5&lt;=$U$8,IF(SUM($U31:U31)=0,"",SUM($U31:U31)),"")</f>
        <v/>
      </c>
      <c r="AI31" s="34" t="str">
        <f>IF(AI$5&lt;=$U$8,IF(SUM($U31:V31)=0,"",SUM($U31:V31)),"")</f>
        <v/>
      </c>
      <c r="AJ31" s="34">
        <f>IF(AJ$5&lt;=$U$8,IF(SUM($U31:W31)=0,"",SUM($U31:W31)),"")</f>
        <v>1</v>
      </c>
      <c r="AK31" s="34">
        <f>IF(AK$5&lt;=$U$8,IF(SUM($U31:X31)=0,"",SUM($U31:X31)),"")</f>
        <v>1</v>
      </c>
      <c r="AL31" s="34">
        <f>IF(AL$5&lt;=$U$8,IF(SUM($U31:Y31)=0,"",SUM($U31:Y31)),"")</f>
        <v>1</v>
      </c>
      <c r="AM31" s="34">
        <f>IF(AM$5&lt;=$U$8,IF(SUM($U31:Z31)=0,"",SUM($U31:Z31)),"")</f>
        <v>2</v>
      </c>
      <c r="AN31" s="34">
        <f>IF(AN$5&lt;=$U$8,IF(SUM($U31:AA31)=0,"",SUM($U31:AA31)),"")</f>
        <v>2</v>
      </c>
      <c r="AO31" s="34">
        <f>IF(AO$5&lt;=$U$8,IF(SUM($U31:AB31)=0,"",SUM($U31:AB31)),"")</f>
        <v>2</v>
      </c>
      <c r="AP31" s="34">
        <f>IF(AP$8&lt;=$U$8,IF(SUM($U31:AC31)=0,"",SUM($U31:AC31)),"")</f>
        <v>2</v>
      </c>
      <c r="AQ31" s="34">
        <f>IF(AQ$5&lt;=$U$8,IF(SUM($U31:AD31)=0,"",SUM($U31:AD31)),"")</f>
        <v>3</v>
      </c>
      <c r="AR31" s="34">
        <f>IF(AR$5&lt;=$U$8,IF(SUM($U31:AE31)=0,"",SUM($U31:AE31)),"")</f>
        <v>3</v>
      </c>
      <c r="AS31" s="608">
        <f>IF(AS$5&lt;=$U$8,IF(SUM($U31:AF31)=0,"",SUM($U31:AF31)),"")</f>
        <v>3</v>
      </c>
      <c r="AT31" s="412"/>
      <c r="AU31" s="391"/>
      <c r="AV31" s="368"/>
      <c r="AW31" s="57" t="s">
        <v>456</v>
      </c>
      <c r="AX31" s="368"/>
      <c r="AY31" s="368"/>
      <c r="AZ31" s="368"/>
      <c r="BA31" s="368"/>
      <c r="BB31" s="653"/>
      <c r="BC31" s="653"/>
      <c r="BD31" s="368"/>
      <c r="BE31" s="368"/>
      <c r="BF31" s="368"/>
      <c r="BG31" s="368"/>
      <c r="BH31" s="368"/>
      <c r="BI31" s="368"/>
      <c r="BJ31" s="368"/>
      <c r="BK31" s="368"/>
      <c r="BL31" s="368"/>
      <c r="BM31" s="368"/>
      <c r="BN31" s="368"/>
      <c r="BO31" s="368"/>
      <c r="BP31" s="368"/>
      <c r="BQ31" s="368"/>
      <c r="BR31" s="619" t="s">
        <v>538</v>
      </c>
    </row>
    <row r="32" spans="1:72" s="352" customFormat="1" ht="42.75" customHeight="1" x14ac:dyDescent="0.2">
      <c r="A32" s="350" t="s">
        <v>240</v>
      </c>
      <c r="B32" s="424" t="s">
        <v>112</v>
      </c>
      <c r="C32" s="432">
        <v>0.7</v>
      </c>
      <c r="D32" s="359" t="s">
        <v>113</v>
      </c>
      <c r="E32" s="350" t="s">
        <v>304</v>
      </c>
      <c r="F32" s="428" t="s">
        <v>310</v>
      </c>
      <c r="G32" s="428" t="s">
        <v>336</v>
      </c>
      <c r="H32" s="615" t="s">
        <v>547</v>
      </c>
      <c r="I32" s="615" t="s">
        <v>553</v>
      </c>
      <c r="J32" s="424" t="s">
        <v>38</v>
      </c>
      <c r="K32" s="424"/>
      <c r="L32" s="432"/>
      <c r="M32" s="432"/>
      <c r="N32" s="432"/>
      <c r="O32" s="397">
        <v>8</v>
      </c>
      <c r="P32" s="622" t="s">
        <v>519</v>
      </c>
      <c r="Q32" s="359" t="s">
        <v>364</v>
      </c>
      <c r="R32" s="350" t="s">
        <v>299</v>
      </c>
      <c r="S32" s="7" t="s">
        <v>44</v>
      </c>
      <c r="T32" s="7" t="s">
        <v>42</v>
      </c>
      <c r="U32" s="34"/>
      <c r="V32" s="34">
        <v>0</v>
      </c>
      <c r="W32" s="34">
        <v>2</v>
      </c>
      <c r="X32" s="34"/>
      <c r="Y32" s="34">
        <v>0</v>
      </c>
      <c r="Z32" s="34">
        <v>1</v>
      </c>
      <c r="AA32" s="34"/>
      <c r="AB32" s="34"/>
      <c r="AC32" s="34"/>
      <c r="AD32" s="34"/>
      <c r="AE32" s="34"/>
      <c r="AF32" s="389"/>
      <c r="AG32" s="469">
        <f>SUM(U32:AF32)</f>
        <v>3</v>
      </c>
      <c r="AH32" s="34" t="str">
        <f>IF(AH$5&lt;=$U$8,IF(SUM($U32:U32)=0,"",SUM($U32:U32)),"")</f>
        <v/>
      </c>
      <c r="AI32" s="34" t="str">
        <f>IF(AI$5&lt;=$U$8,IF(SUM($U32:V32)=0,"",SUM($U32:V32)),"")</f>
        <v/>
      </c>
      <c r="AJ32" s="34">
        <f>IF(AJ$5&lt;=$U$8,IF(SUM($U32:W32)=0,"",SUM($U32:W32)),"")</f>
        <v>2</v>
      </c>
      <c r="AK32" s="34">
        <f>IF(AK$5&lt;=$U$8,IF(SUM($U32:X32)=0,"",SUM($U32:X32)),"")</f>
        <v>2</v>
      </c>
      <c r="AL32" s="34">
        <f>IF(AL$5&lt;=$U$8,IF(SUM($U32:Y32)=0,"",SUM($U32:Y32)),"")</f>
        <v>2</v>
      </c>
      <c r="AM32" s="34">
        <f>IF(AM$5&lt;=$U$8,IF(SUM($U32:Z32)=0,"",SUM($U32:Z32)),"")</f>
        <v>3</v>
      </c>
      <c r="AN32" s="34">
        <f>IF(AN$5&lt;=$U$8,IF(SUM($U32:AA32)=0,"",SUM($U32:AA32)),"")</f>
        <v>3</v>
      </c>
      <c r="AO32" s="34">
        <f>IF(AO$5&lt;=$U$8,IF(SUM($U32:AB32)=0,"",SUM($U32:AB32)),"")</f>
        <v>3</v>
      </c>
      <c r="AP32" s="34">
        <f>IF(AP$5&lt;=$U$8,IF(SUM($U32:AC32)=0,"",SUM($U32:AC32)),"")</f>
        <v>3</v>
      </c>
      <c r="AQ32" s="34">
        <f>IF(AQ$5&lt;=$U$8,IF(SUM($U32:AD32)=0,"",SUM($U32:AD32)),"")</f>
        <v>3</v>
      </c>
      <c r="AR32" s="34">
        <f>IF(AR$5&lt;=$U$8,IF(SUM($U32:AE32)=0,"",SUM($U32:AE32)),"")</f>
        <v>3</v>
      </c>
      <c r="AS32" s="608">
        <f>IF(AS$5&lt;=$U$8,IF(SUM($U32:AF32)=0,"",SUM($U32:AF32)),"")</f>
        <v>3</v>
      </c>
      <c r="AT32" s="412"/>
      <c r="AU32" s="390" t="s">
        <v>432</v>
      </c>
      <c r="AV32" s="390"/>
      <c r="AW32" s="582"/>
      <c r="AX32" s="562" t="s">
        <v>499</v>
      </c>
      <c r="AY32" s="563" t="s">
        <v>500</v>
      </c>
      <c r="AZ32" s="368"/>
      <c r="BA32" s="368"/>
      <c r="BB32" s="392"/>
      <c r="BC32" s="357"/>
      <c r="BD32" s="574" t="s">
        <v>708</v>
      </c>
      <c r="BE32" s="578" t="s">
        <v>709</v>
      </c>
      <c r="BF32" s="393"/>
      <c r="BG32" s="364"/>
      <c r="BH32" s="392"/>
      <c r="BI32" s="392"/>
      <c r="BJ32" s="392"/>
      <c r="BK32" s="357"/>
      <c r="BL32" s="392"/>
      <c r="BM32" s="357"/>
      <c r="BN32" s="392"/>
      <c r="BO32" s="357"/>
      <c r="BP32" s="392"/>
      <c r="BQ32" s="357"/>
      <c r="BR32" s="619" t="s">
        <v>539</v>
      </c>
    </row>
    <row r="33" spans="1:69" s="352" customFormat="1" ht="42.75" customHeight="1" thickBot="1" x14ac:dyDescent="0.3">
      <c r="A33" s="350" t="s">
        <v>240</v>
      </c>
      <c r="B33" s="424" t="s">
        <v>112</v>
      </c>
      <c r="C33" s="432">
        <v>0.7</v>
      </c>
      <c r="D33" s="359" t="s">
        <v>113</v>
      </c>
      <c r="E33" s="350" t="s">
        <v>304</v>
      </c>
      <c r="F33" s="428" t="s">
        <v>310</v>
      </c>
      <c r="G33" s="428" t="s">
        <v>336</v>
      </c>
      <c r="H33" s="615" t="s">
        <v>547</v>
      </c>
      <c r="I33" s="615" t="s">
        <v>553</v>
      </c>
      <c r="J33" s="424" t="s">
        <v>38</v>
      </c>
      <c r="K33" s="424"/>
      <c r="L33" s="432"/>
      <c r="M33" s="432"/>
      <c r="N33" s="432"/>
      <c r="O33" s="397">
        <v>8</v>
      </c>
      <c r="P33" s="622" t="s">
        <v>519</v>
      </c>
      <c r="Q33" s="359" t="s">
        <v>364</v>
      </c>
      <c r="R33" s="350" t="s">
        <v>299</v>
      </c>
      <c r="S33" s="7" t="s">
        <v>44</v>
      </c>
      <c r="T33" s="7" t="s">
        <v>43</v>
      </c>
      <c r="U33" s="275" t="str">
        <f t="shared" ref="U33:AF33" si="38">IF(U31=0,"",U32/U31)</f>
        <v/>
      </c>
      <c r="V33" s="275" t="str">
        <f t="shared" si="38"/>
        <v/>
      </c>
      <c r="W33" s="275">
        <f t="shared" si="38"/>
        <v>2</v>
      </c>
      <c r="X33" s="275" t="str">
        <f t="shared" si="38"/>
        <v/>
      </c>
      <c r="Y33" s="275" t="str">
        <f t="shared" si="38"/>
        <v/>
      </c>
      <c r="Z33" s="275">
        <f t="shared" si="38"/>
        <v>1</v>
      </c>
      <c r="AA33" s="275" t="str">
        <f t="shared" si="38"/>
        <v/>
      </c>
      <c r="AB33" s="275" t="str">
        <f t="shared" si="38"/>
        <v/>
      </c>
      <c r="AC33" s="275" t="str">
        <f t="shared" si="38"/>
        <v/>
      </c>
      <c r="AD33" s="275">
        <f t="shared" si="38"/>
        <v>0</v>
      </c>
      <c r="AE33" s="275" t="str">
        <f t="shared" si="38"/>
        <v/>
      </c>
      <c r="AF33" s="275" t="str">
        <f t="shared" si="38"/>
        <v/>
      </c>
      <c r="AG33" s="470">
        <f t="shared" ref="AG33" si="39">IF(AG31=0,"",AG32/AG31)</f>
        <v>1</v>
      </c>
      <c r="AH33" s="345" t="str">
        <f>IF(AH$8&lt;=$AJ$8,IF(OR(AH31="",AH32=""),"",AH32/AH31),"")</f>
        <v/>
      </c>
      <c r="AI33" s="345" t="str">
        <f t="shared" ref="AI33:AO33" si="40">IF(AI$8&lt;=$AJ$8,IF(OR(AI31="",AI32=""),"",AI32/AI31),"")</f>
        <v/>
      </c>
      <c r="AJ33" s="626">
        <f t="shared" si="40"/>
        <v>2</v>
      </c>
      <c r="AK33" s="345">
        <f t="shared" si="40"/>
        <v>2</v>
      </c>
      <c r="AL33" s="345">
        <f t="shared" si="40"/>
        <v>2</v>
      </c>
      <c r="AM33" s="345">
        <f t="shared" si="40"/>
        <v>1.5</v>
      </c>
      <c r="AN33" s="345">
        <f t="shared" si="40"/>
        <v>1.5</v>
      </c>
      <c r="AO33" s="345">
        <f t="shared" si="40"/>
        <v>1.5</v>
      </c>
      <c r="AP33" s="345">
        <f>IF(AP$5&lt;=$AJ$5,IF(OR(AP31="",AP32=""),"",AP32/AP31),"")</f>
        <v>1.5</v>
      </c>
      <c r="AQ33" s="345">
        <f t="shared" ref="AQ33" si="41">IF(AQ$5&lt;=$AJ$5,IF(OR(AQ31="",AQ32=""),"",AQ32/AQ31),"")</f>
        <v>1</v>
      </c>
      <c r="AR33" s="345">
        <f t="shared" ref="AR33" si="42">IF(AR$5&lt;=$AJ$5,IF(OR(AR31="",AR32=""),"",AR32/AR31),"")</f>
        <v>1</v>
      </c>
      <c r="AS33" s="609">
        <f t="shared" ref="AS33" si="43">IF(AS$5&lt;=$AJ$5,IF(OR(AS31="",AS32=""),"",AS32/AS31),"")</f>
        <v>1</v>
      </c>
      <c r="AT33" s="412"/>
      <c r="AU33" s="391"/>
      <c r="AV33" s="368"/>
      <c r="AW33" s="57" t="s">
        <v>457</v>
      </c>
      <c r="AX33" s="368"/>
      <c r="AY33" s="368"/>
      <c r="AZ33" s="368"/>
      <c r="BA33" s="368"/>
      <c r="BB33" s="653"/>
      <c r="BC33" s="653"/>
      <c r="BD33" s="368"/>
      <c r="BE33" s="368"/>
      <c r="BF33" s="368"/>
      <c r="BG33" s="368"/>
      <c r="BH33" s="368"/>
      <c r="BI33" s="368"/>
      <c r="BJ33" s="368"/>
      <c r="BK33" s="368"/>
      <c r="BL33" s="368"/>
      <c r="BM33" s="368"/>
      <c r="BN33" s="368"/>
      <c r="BO33" s="368"/>
      <c r="BP33" s="368"/>
      <c r="BQ33" s="368"/>
    </row>
    <row r="34" spans="1:69" s="352" customFormat="1" ht="42.75" customHeight="1" x14ac:dyDescent="0.25">
      <c r="A34" s="350" t="s">
        <v>240</v>
      </c>
      <c r="B34" s="424" t="s">
        <v>112</v>
      </c>
      <c r="C34" s="432">
        <v>0.7</v>
      </c>
      <c r="D34" s="359" t="s">
        <v>113</v>
      </c>
      <c r="E34" s="350" t="s">
        <v>304</v>
      </c>
      <c r="F34" s="428" t="s">
        <v>310</v>
      </c>
      <c r="G34" s="428" t="s">
        <v>336</v>
      </c>
      <c r="H34" s="615" t="s">
        <v>547</v>
      </c>
      <c r="I34" s="615" t="s">
        <v>553</v>
      </c>
      <c r="J34" s="424" t="s">
        <v>38</v>
      </c>
      <c r="K34" s="424"/>
      <c r="L34" s="432"/>
      <c r="M34" s="432"/>
      <c r="N34" s="432"/>
      <c r="O34" s="397">
        <v>8</v>
      </c>
      <c r="P34" s="622" t="s">
        <v>519</v>
      </c>
      <c r="Q34" s="359" t="s">
        <v>364</v>
      </c>
      <c r="R34" s="350" t="s">
        <v>299</v>
      </c>
      <c r="S34" s="7" t="s">
        <v>45</v>
      </c>
      <c r="T34" s="7" t="s">
        <v>41</v>
      </c>
      <c r="U34" s="34">
        <v>0</v>
      </c>
      <c r="V34" s="34">
        <v>0</v>
      </c>
      <c r="W34" s="34"/>
      <c r="X34" s="34"/>
      <c r="Y34" s="15"/>
      <c r="Z34" s="34"/>
      <c r="AA34" s="34">
        <v>1</v>
      </c>
      <c r="AB34" s="34"/>
      <c r="AC34" s="34"/>
      <c r="AD34" s="34"/>
      <c r="AE34" s="34"/>
      <c r="AF34" s="34">
        <v>1</v>
      </c>
      <c r="AG34" s="468">
        <f>SUM(U34:AF34)</f>
        <v>2</v>
      </c>
      <c r="AH34" s="34" t="str">
        <f>IF(AH$5&lt;=$U$8,IF(SUM($U34:U34)=0,"",SUM($U34:U34)),"")</f>
        <v/>
      </c>
      <c r="AI34" s="34" t="str">
        <f>IF(AI$5&lt;=$U$8,IF(SUM($U34:V34)=0,"",SUM($U34:V34)),"")</f>
        <v/>
      </c>
      <c r="AJ34" s="34" t="str">
        <f>IF(AJ$5&lt;=$U$8,IF(SUM($U34:W34)=0,"",SUM($U34:W34)),"")</f>
        <v/>
      </c>
      <c r="AK34" s="34" t="str">
        <f>IF(AK$5&lt;=$U$8,IF(SUM($U34:X34)=0,"",SUM($U34:X34)),"")</f>
        <v/>
      </c>
      <c r="AL34" s="34" t="str">
        <f>IF(AL$5&lt;=$U$8,IF(SUM($U34:Y34)=0,"",SUM($U34:Y34)),"")</f>
        <v/>
      </c>
      <c r="AM34" s="34" t="str">
        <f>IF(AM$5&lt;=$U$8,IF(SUM($U34:Z34)=0,"",SUM($U34:Z34)),"")</f>
        <v/>
      </c>
      <c r="AN34" s="34">
        <f>IF(AN$5&lt;=$U$8,IF(SUM($U34:AA34)=0,"",SUM($U34:AA34)),"")</f>
        <v>1</v>
      </c>
      <c r="AO34" s="34">
        <f>IF(AO$5&lt;=$U$8,IF(SUM($U34:AB34)=0,"",SUM($U34:AB34)),"")</f>
        <v>1</v>
      </c>
      <c r="AP34" s="34">
        <f>IF(AP$8&lt;=$U$8,IF(SUM($U34:AC34)=0,"",SUM($U34:AC34)),"")</f>
        <v>1</v>
      </c>
      <c r="AQ34" s="34">
        <f>IF(AQ$5&lt;=$U$8,IF(SUM($U34:AD34)=0,"",SUM($U34:AD34)),"")</f>
        <v>1</v>
      </c>
      <c r="AR34" s="34">
        <f>IF(AR$5&lt;=$U$8,IF(SUM($U34:AE34)=0,"",SUM($U34:AE34)),"")</f>
        <v>1</v>
      </c>
      <c r="AS34" s="608">
        <f>IF(AS$5&lt;=$U$8,IF(SUM($U34:AF34)=0,"",SUM($U34:AF34)),"")</f>
        <v>2</v>
      </c>
      <c r="AT34" s="412"/>
      <c r="AU34" s="34"/>
      <c r="AV34" s="394"/>
      <c r="AW34" s="573" t="s">
        <v>433</v>
      </c>
      <c r="AX34" s="368"/>
      <c r="AY34" s="368"/>
      <c r="AZ34" s="368"/>
      <c r="BA34" s="368"/>
      <c r="BB34" s="653"/>
      <c r="BC34" s="653"/>
      <c r="BD34" s="368"/>
      <c r="BE34" s="368"/>
      <c r="BF34" s="368"/>
      <c r="BG34" s="368"/>
      <c r="BH34" s="368"/>
      <c r="BI34" s="368"/>
      <c r="BJ34" s="368"/>
      <c r="BK34" s="368"/>
      <c r="BL34" s="368"/>
      <c r="BM34" s="368"/>
      <c r="BN34" s="368"/>
      <c r="BO34" s="368"/>
      <c r="BP34" s="368"/>
      <c r="BQ34" s="368"/>
    </row>
    <row r="35" spans="1:69" s="352" customFormat="1" ht="42.75" customHeight="1" x14ac:dyDescent="0.25">
      <c r="A35" s="350" t="s">
        <v>240</v>
      </c>
      <c r="B35" s="424" t="s">
        <v>112</v>
      </c>
      <c r="C35" s="432">
        <v>0.7</v>
      </c>
      <c r="D35" s="359" t="s">
        <v>113</v>
      </c>
      <c r="E35" s="350" t="s">
        <v>304</v>
      </c>
      <c r="F35" s="428" t="s">
        <v>310</v>
      </c>
      <c r="G35" s="428" t="s">
        <v>336</v>
      </c>
      <c r="H35" s="615" t="s">
        <v>547</v>
      </c>
      <c r="I35" s="615" t="s">
        <v>553</v>
      </c>
      <c r="J35" s="424" t="s">
        <v>38</v>
      </c>
      <c r="K35" s="424"/>
      <c r="L35" s="432"/>
      <c r="M35" s="432"/>
      <c r="N35" s="432"/>
      <c r="O35" s="397">
        <v>8</v>
      </c>
      <c r="P35" s="622" t="s">
        <v>519</v>
      </c>
      <c r="Q35" s="359" t="s">
        <v>364</v>
      </c>
      <c r="R35" s="350" t="s">
        <v>299</v>
      </c>
      <c r="S35" s="7" t="s">
        <v>45</v>
      </c>
      <c r="T35" s="7" t="s">
        <v>42</v>
      </c>
      <c r="U35" s="34">
        <v>1</v>
      </c>
      <c r="V35" s="34">
        <v>1</v>
      </c>
      <c r="W35" s="34">
        <v>1</v>
      </c>
      <c r="X35" s="34">
        <v>1</v>
      </c>
      <c r="Y35" s="34">
        <v>1</v>
      </c>
      <c r="Z35" s="34">
        <v>1</v>
      </c>
      <c r="AA35" s="34"/>
      <c r="AB35" s="34"/>
      <c r="AC35" s="34"/>
      <c r="AD35" s="34"/>
      <c r="AE35" s="34"/>
      <c r="AF35" s="389"/>
      <c r="AG35" s="469">
        <f>SUM(U35:AF35)</f>
        <v>6</v>
      </c>
      <c r="AH35" s="34">
        <f>IF(AH$5&lt;=$U$8,IF(SUM($U35:U35)=0,"",SUM($U35:U35)),"")</f>
        <v>1</v>
      </c>
      <c r="AI35" s="34">
        <f>IF(AI$5&lt;=$U$8,IF(SUM($U35:V35)=0,"",SUM($U35:V35)),"")</f>
        <v>2</v>
      </c>
      <c r="AJ35" s="34">
        <f>IF(AJ$5&lt;=$U$8,IF(SUM($U35:W35)=0,"",SUM($U35:W35)),"")</f>
        <v>3</v>
      </c>
      <c r="AK35" s="34">
        <f>IF(AK$5&lt;=$U$8,IF(SUM($U35:X35)=0,"",SUM($U35:X35)),"")</f>
        <v>4</v>
      </c>
      <c r="AL35" s="34">
        <f>IF(AL$5&lt;=$U$8,IF(SUM($U35:Y35)=0,"",SUM($U35:Y35)),"")</f>
        <v>5</v>
      </c>
      <c r="AM35" s="34">
        <f>IF(AM$5&lt;=$U$8,IF(SUM($U35:Z35)=0,"",SUM($U35:Z35)),"")</f>
        <v>6</v>
      </c>
      <c r="AN35" s="34">
        <f>IF(AN$5&lt;=$U$8,IF(SUM($U35:AA35)=0,"",SUM($U35:AA35)),"")</f>
        <v>6</v>
      </c>
      <c r="AO35" s="34">
        <f>IF(AO$5&lt;=$U$8,IF(SUM($U35:AB35)=0,"",SUM($U35:AB35)),"")</f>
        <v>6</v>
      </c>
      <c r="AP35" s="34">
        <f>IF(AP$5&lt;=$U$8,IF(SUM($U35:AC35)=0,"",SUM($U35:AC35)),"")</f>
        <v>6</v>
      </c>
      <c r="AQ35" s="34">
        <f>IF(AQ$5&lt;=$U$8,IF(SUM($U35:AD35)=0,"",SUM($U35:AD35)),"")</f>
        <v>6</v>
      </c>
      <c r="AR35" s="34">
        <f>IF(AR$5&lt;=$U$8,IF(SUM($U35:AE35)=0,"",SUM($U35:AE35)),"")</f>
        <v>6</v>
      </c>
      <c r="AS35" s="608">
        <f>IF(AS$5&lt;=$U$8,IF(SUM($U35:AF35)=0,"",SUM($U35:AF35)),"")</f>
        <v>6</v>
      </c>
      <c r="AT35" s="412" t="s">
        <v>382</v>
      </c>
      <c r="AU35" s="34" t="s">
        <v>381</v>
      </c>
      <c r="AV35" s="390"/>
      <c r="AW35" s="390" t="s">
        <v>458</v>
      </c>
      <c r="AX35" s="592" t="s">
        <v>489</v>
      </c>
      <c r="AY35" s="592" t="s">
        <v>490</v>
      </c>
      <c r="AZ35" s="629" t="s">
        <v>382</v>
      </c>
      <c r="BA35" s="629" t="s">
        <v>590</v>
      </c>
      <c r="BB35" s="651" t="s">
        <v>489</v>
      </c>
      <c r="BC35" s="651" t="s">
        <v>625</v>
      </c>
      <c r="BD35" s="664" t="s">
        <v>489</v>
      </c>
      <c r="BE35" s="664" t="s">
        <v>696</v>
      </c>
      <c r="BF35" s="364"/>
      <c r="BG35" s="364"/>
      <c r="BH35" s="364"/>
      <c r="BI35" s="364"/>
      <c r="BJ35" s="368"/>
      <c r="BK35" s="368"/>
      <c r="BL35" s="368"/>
      <c r="BM35" s="368"/>
      <c r="BN35" s="368"/>
      <c r="BO35" s="368"/>
      <c r="BP35" s="368"/>
      <c r="BQ35" s="368"/>
    </row>
    <row r="36" spans="1:69" s="352" customFormat="1" ht="42.75" customHeight="1" thickBot="1" x14ac:dyDescent="0.3">
      <c r="A36" s="354" t="s">
        <v>240</v>
      </c>
      <c r="B36" s="347" t="s">
        <v>112</v>
      </c>
      <c r="C36" s="351">
        <v>0.7</v>
      </c>
      <c r="D36" s="356" t="s">
        <v>113</v>
      </c>
      <c r="E36" s="354" t="s">
        <v>304</v>
      </c>
      <c r="F36" s="355" t="s">
        <v>310</v>
      </c>
      <c r="G36" s="355" t="s">
        <v>336</v>
      </c>
      <c r="H36" s="615" t="s">
        <v>547</v>
      </c>
      <c r="I36" s="615" t="s">
        <v>553</v>
      </c>
      <c r="J36" s="347" t="s">
        <v>38</v>
      </c>
      <c r="K36" s="347"/>
      <c r="L36" s="351"/>
      <c r="M36" s="351"/>
      <c r="N36" s="351"/>
      <c r="O36" s="478">
        <v>8</v>
      </c>
      <c r="P36" s="622" t="s">
        <v>519</v>
      </c>
      <c r="Q36" s="356" t="s">
        <v>364</v>
      </c>
      <c r="R36" s="354" t="s">
        <v>299</v>
      </c>
      <c r="S36" s="471" t="s">
        <v>45</v>
      </c>
      <c r="T36" s="471" t="s">
        <v>43</v>
      </c>
      <c r="U36" s="275" t="str">
        <f t="shared" ref="U36:AF36" si="44">IF(U34=0,"",U35/U34)</f>
        <v/>
      </c>
      <c r="V36" s="275" t="str">
        <f t="shared" si="44"/>
        <v/>
      </c>
      <c r="W36" s="275" t="str">
        <f t="shared" si="44"/>
        <v/>
      </c>
      <c r="X36" s="275" t="str">
        <f t="shared" si="44"/>
        <v/>
      </c>
      <c r="Y36" s="275" t="str">
        <f t="shared" si="44"/>
        <v/>
      </c>
      <c r="Z36" s="275" t="str">
        <f t="shared" si="44"/>
        <v/>
      </c>
      <c r="AA36" s="275">
        <f t="shared" si="44"/>
        <v>0</v>
      </c>
      <c r="AB36" s="275" t="str">
        <f t="shared" si="44"/>
        <v/>
      </c>
      <c r="AC36" s="275" t="str">
        <f t="shared" si="44"/>
        <v/>
      </c>
      <c r="AD36" s="275" t="str">
        <f t="shared" si="44"/>
        <v/>
      </c>
      <c r="AE36" s="275" t="str">
        <f t="shared" si="44"/>
        <v/>
      </c>
      <c r="AF36" s="275">
        <f t="shared" si="44"/>
        <v>0</v>
      </c>
      <c r="AG36" s="472">
        <f t="shared" ref="AG36" si="45">IF(AG34=0,"",AG35/AG34)</f>
        <v>3</v>
      </c>
      <c r="AH36" s="345" t="str">
        <f t="shared" ref="AH36:AO36" si="46">IF(AH$8&lt;=$AJ$8,IF(OR(AH34="",AH35=""),"",AH35/AH34),"")</f>
        <v/>
      </c>
      <c r="AI36" s="345" t="str">
        <f t="shared" si="46"/>
        <v/>
      </c>
      <c r="AJ36" s="345" t="str">
        <f t="shared" si="46"/>
        <v/>
      </c>
      <c r="AK36" s="345" t="str">
        <f t="shared" si="46"/>
        <v/>
      </c>
      <c r="AL36" s="345" t="str">
        <f t="shared" si="46"/>
        <v/>
      </c>
      <c r="AM36" s="345" t="str">
        <f t="shared" si="46"/>
        <v/>
      </c>
      <c r="AN36" s="345">
        <f t="shared" si="46"/>
        <v>6</v>
      </c>
      <c r="AO36" s="345">
        <f t="shared" si="46"/>
        <v>6</v>
      </c>
      <c r="AP36" s="345">
        <f>IF(AP$5&lt;=$AJ$5,IF(OR(AP34="",AP35=""),"",AP35/AP34),"")</f>
        <v>6</v>
      </c>
      <c r="AQ36" s="345">
        <f t="shared" ref="AQ36" si="47">IF(AQ$5&lt;=$AJ$5,IF(OR(AQ34="",AQ35=""),"",AQ35/AQ34),"")</f>
        <v>6</v>
      </c>
      <c r="AR36" s="345">
        <f t="shared" ref="AR36" si="48">IF(AR$5&lt;=$AJ$5,IF(OR(AR34="",AR35=""),"",AR35/AR34),"")</f>
        <v>6</v>
      </c>
      <c r="AS36" s="609">
        <f t="shared" ref="AS36" si="49">IF(AS$5&lt;=$AJ$5,IF(OR(AS34="",AS35=""),"",AS35/AS34),"")</f>
        <v>3</v>
      </c>
      <c r="AT36" s="412"/>
      <c r="AU36" s="34"/>
      <c r="AV36" s="390"/>
      <c r="AW36" s="390"/>
      <c r="AX36" s="368"/>
      <c r="AY36" s="368"/>
      <c r="AZ36" s="368"/>
      <c r="BA36" s="368"/>
      <c r="BB36" s="653"/>
      <c r="BC36" s="653"/>
      <c r="BD36" s="368"/>
      <c r="BE36" s="368"/>
      <c r="BF36" s="368"/>
      <c r="BG36" s="368"/>
      <c r="BH36" s="368"/>
      <c r="BI36" s="368"/>
      <c r="BJ36" s="368"/>
      <c r="BK36" s="368"/>
      <c r="BL36" s="368"/>
      <c r="BM36" s="368"/>
      <c r="BN36" s="368"/>
      <c r="BO36" s="368"/>
      <c r="BP36" s="368"/>
      <c r="BQ36" s="368"/>
    </row>
    <row r="37" spans="1:69" s="543" customFormat="1" ht="33.75" customHeight="1" x14ac:dyDescent="0.25">
      <c r="A37" s="457" t="s">
        <v>240</v>
      </c>
      <c r="B37" s="539" t="s">
        <v>112</v>
      </c>
      <c r="C37" s="540">
        <v>0.7</v>
      </c>
      <c r="D37" s="458" t="s">
        <v>113</v>
      </c>
      <c r="E37" s="457" t="s">
        <v>304</v>
      </c>
      <c r="F37" s="539" t="s">
        <v>310</v>
      </c>
      <c r="G37" s="539" t="s">
        <v>337</v>
      </c>
      <c r="H37" s="615" t="s">
        <v>547</v>
      </c>
      <c r="I37" s="615" t="s">
        <v>553</v>
      </c>
      <c r="J37" s="539" t="s">
        <v>38</v>
      </c>
      <c r="K37" s="539">
        <v>998</v>
      </c>
      <c r="L37" s="540">
        <v>1</v>
      </c>
      <c r="M37" s="540">
        <v>1</v>
      </c>
      <c r="N37" s="540">
        <v>1</v>
      </c>
      <c r="O37" s="540">
        <v>1</v>
      </c>
      <c r="P37" s="622" t="s">
        <v>519</v>
      </c>
      <c r="Q37" s="459" t="s">
        <v>290</v>
      </c>
      <c r="R37" s="457" t="s">
        <v>208</v>
      </c>
      <c r="S37" s="604" t="s">
        <v>40</v>
      </c>
      <c r="T37" s="604" t="s">
        <v>41</v>
      </c>
      <c r="U37" s="23"/>
      <c r="V37" s="23"/>
      <c r="W37" s="23">
        <v>1</v>
      </c>
      <c r="X37" s="23">
        <v>1</v>
      </c>
      <c r="Y37" s="23">
        <v>1</v>
      </c>
      <c r="Z37" s="23"/>
      <c r="AA37" s="23"/>
      <c r="AB37" s="23">
        <v>1</v>
      </c>
      <c r="AC37" s="23"/>
      <c r="AD37" s="23"/>
      <c r="AE37" s="23">
        <v>1</v>
      </c>
      <c r="AF37" s="23"/>
      <c r="AG37" s="468">
        <f>SUM(U37:AF37)</f>
        <v>5</v>
      </c>
      <c r="AH37" s="15" t="str">
        <f>IF(AH$5&lt;=$U$8,IF(SUM($U37:U37)=0,"",SUM($U37:U37)),"")</f>
        <v/>
      </c>
      <c r="AI37" s="15" t="str">
        <f>IF(AI$5&lt;=$U$8,IF(SUM($U37:V37)=0,"",SUM($U37:V37)),"")</f>
        <v/>
      </c>
      <c r="AJ37" s="15">
        <f>IF(AJ$5&lt;=$U$8,IF(SUM($U37:W37)=0,"",SUM($U37:W37)),"")</f>
        <v>1</v>
      </c>
      <c r="AK37" s="15">
        <f>IF(AK$5&lt;=$U$8,IF(SUM($U37:X37)=0,"",SUM($U37:X37)),"")</f>
        <v>2</v>
      </c>
      <c r="AL37" s="15">
        <f>IF(AL$5&lt;=$U$8,IF(SUM($U37:Y37)=0,"",SUM($U37:Y37)),"")</f>
        <v>3</v>
      </c>
      <c r="AM37" s="15">
        <f>IF(AM$5&lt;=$U$8,IF(SUM($U10:Z10)=0,"",SUM($U10:Z10)),"")</f>
        <v>3</v>
      </c>
      <c r="AN37" s="15">
        <f>IF(AN$5&lt;=$U$8,IF(SUM($U10:AA10)=0,"",SUM($U10:AA10)),"")</f>
        <v>3</v>
      </c>
      <c r="AO37" s="15">
        <f>IF(AO$5&lt;=$U$8,IF(SUM($U10:AB10)=0,"",SUM($U10:AB10)),"")</f>
        <v>3</v>
      </c>
      <c r="AP37" s="15">
        <f>IF(AP$8&lt;=$U$8,IF(SUM($U10:AC10)=0,"",SUM($U10:AC10)),"")</f>
        <v>4</v>
      </c>
      <c r="AQ37" s="15">
        <f>IF(AQ$5&lt;=$U$8,IF(SUM($U37:AD37)=0,"",SUM($U37:AD37)),"")</f>
        <v>4</v>
      </c>
      <c r="AR37" s="15">
        <f>IF(AR$5&lt;=$U$8,IF(SUM($U37:AE37)=0,"",SUM($U37:AE37)),"")</f>
        <v>5</v>
      </c>
      <c r="AS37" s="610">
        <f>IF(AS$5&lt;=$U$8,IF(SUM($U37:AF37)=0,"",SUM($U37:AF37)),"")</f>
        <v>5</v>
      </c>
      <c r="AT37" s="554"/>
      <c r="AU37" s="15"/>
      <c r="AV37" s="390"/>
      <c r="AW37" s="390"/>
      <c r="AX37" s="364"/>
      <c r="AY37" s="364"/>
      <c r="AZ37" s="364"/>
      <c r="BA37" s="364"/>
      <c r="BB37" s="651"/>
      <c r="BC37" s="651"/>
      <c r="BD37" s="364"/>
      <c r="BE37" s="364"/>
      <c r="BF37" s="364"/>
      <c r="BG37" s="364"/>
      <c r="BH37" s="364"/>
      <c r="BI37" s="364"/>
      <c r="BJ37" s="364"/>
      <c r="BK37" s="364"/>
      <c r="BL37" s="364"/>
      <c r="BM37" s="364"/>
      <c r="BN37" s="364"/>
      <c r="BO37" s="364"/>
      <c r="BP37" s="364"/>
      <c r="BQ37" s="364"/>
    </row>
    <row r="38" spans="1:69" ht="33.75" customHeight="1" x14ac:dyDescent="0.25">
      <c r="A38" s="350" t="s">
        <v>240</v>
      </c>
      <c r="B38" s="424" t="s">
        <v>112</v>
      </c>
      <c r="C38" s="432">
        <v>0.7</v>
      </c>
      <c r="D38" s="359" t="s">
        <v>113</v>
      </c>
      <c r="E38" s="350" t="s">
        <v>304</v>
      </c>
      <c r="F38" s="428" t="s">
        <v>310</v>
      </c>
      <c r="G38" s="428" t="s">
        <v>337</v>
      </c>
      <c r="H38" s="615" t="s">
        <v>547</v>
      </c>
      <c r="I38" s="615" t="s">
        <v>553</v>
      </c>
      <c r="J38" s="424" t="s">
        <v>38</v>
      </c>
      <c r="K38" s="424">
        <v>998</v>
      </c>
      <c r="L38" s="427">
        <v>1</v>
      </c>
      <c r="M38" s="427">
        <v>1</v>
      </c>
      <c r="N38" s="427">
        <v>1</v>
      </c>
      <c r="O38" s="427">
        <v>1</v>
      </c>
      <c r="P38" s="622" t="s">
        <v>519</v>
      </c>
      <c r="Q38" s="410" t="s">
        <v>290</v>
      </c>
      <c r="R38" s="353" t="s">
        <v>208</v>
      </c>
      <c r="S38" s="7" t="s">
        <v>40</v>
      </c>
      <c r="T38" s="7" t="s">
        <v>42</v>
      </c>
      <c r="U38" s="15">
        <v>0</v>
      </c>
      <c r="V38" s="15">
        <v>0</v>
      </c>
      <c r="W38" s="15">
        <v>1</v>
      </c>
      <c r="X38" s="15">
        <v>1</v>
      </c>
      <c r="Y38" s="15">
        <v>1</v>
      </c>
      <c r="Z38" s="15">
        <v>0</v>
      </c>
      <c r="AA38" s="15"/>
      <c r="AB38" s="15"/>
      <c r="AC38" s="15"/>
      <c r="AD38" s="15"/>
      <c r="AE38" s="15"/>
      <c r="AF38" s="14"/>
      <c r="AG38" s="469">
        <f>SUM(U38:AF38)</f>
        <v>3</v>
      </c>
      <c r="AH38" s="34" t="str">
        <f>IF(AH$5&lt;=$U$8,IF(SUM($U38:U38)=0,"",SUM($U38:U38)),"")</f>
        <v/>
      </c>
      <c r="AI38" s="34" t="str">
        <f>IF(AI$5&lt;=$U$8,IF(SUM($U38:V38)=0,"",SUM($U38:V38)),"")</f>
        <v/>
      </c>
      <c r="AJ38" s="34">
        <f>IF(AJ$5&lt;=$U$8,IF(SUM($U38:W38)=0,"",SUM($U38:W38)),"")</f>
        <v>1</v>
      </c>
      <c r="AK38" s="34">
        <f>IF(AK$5&lt;=$U$8,IF(SUM($U38:X38)=0,"",SUM($U38:X38)),"")</f>
        <v>2</v>
      </c>
      <c r="AL38" s="34">
        <f>IF(AL$5&lt;=$U$8,IF(SUM($U38:Y38)=0,"",SUM($U38:Y38)),"")</f>
        <v>3</v>
      </c>
      <c r="AM38" s="34">
        <f>IF(AM$5&lt;=$U$8,IF(SUM($U38:Z38)=0,"",SUM($U38:Z38)),"")</f>
        <v>3</v>
      </c>
      <c r="AN38" s="34">
        <f>IF(AN$5&lt;=$U$8,IF(SUM($U38:AA38)=0,"",SUM($U38:AA38)),"")</f>
        <v>3</v>
      </c>
      <c r="AO38" s="34">
        <f>IF(AO$5&lt;=$U$8,IF(SUM($U38:AB38)=0,"",SUM($U38:AB38)),"")</f>
        <v>3</v>
      </c>
      <c r="AP38" s="34">
        <f>IF(AP$5&lt;=$U$8,IF(SUM($U38:AC38)=0,"",SUM($U38:AC38)),"")</f>
        <v>3</v>
      </c>
      <c r="AQ38" s="34">
        <f>IF(AQ$5&lt;=$U$8,IF(SUM($U38:AD38)=0,"",SUM($U38:AD38)),"")</f>
        <v>3</v>
      </c>
      <c r="AR38" s="34">
        <f>IF(AR$5&lt;=$U$8,IF(SUM($U38:AE38)=0,"",SUM($U38:AE38)),"")</f>
        <v>3</v>
      </c>
      <c r="AS38" s="608">
        <f>IF(AS$5&lt;=$U$8,IF(SUM($U38:AF38)=0,"",SUM($U38:AF38)),"")</f>
        <v>3</v>
      </c>
      <c r="AT38" s="412" t="s">
        <v>387</v>
      </c>
      <c r="AU38" s="34" t="s">
        <v>388</v>
      </c>
      <c r="AV38" s="412" t="s">
        <v>387</v>
      </c>
      <c r="AW38" s="34"/>
      <c r="AX38" s="592" t="s">
        <v>514</v>
      </c>
      <c r="AY38" s="592" t="s">
        <v>513</v>
      </c>
      <c r="AZ38" s="629" t="s">
        <v>576</v>
      </c>
      <c r="BA38" s="17" t="s">
        <v>577</v>
      </c>
      <c r="BB38" s="17" t="s">
        <v>635</v>
      </c>
      <c r="BC38" s="17" t="s">
        <v>636</v>
      </c>
      <c r="BD38" s="664" t="s">
        <v>387</v>
      </c>
      <c r="BE38" s="17" t="s">
        <v>449</v>
      </c>
      <c r="BF38" s="364"/>
      <c r="BG38" s="364"/>
      <c r="BH38" s="364"/>
      <c r="BI38" s="364"/>
      <c r="BJ38" s="364"/>
      <c r="BK38" s="364"/>
      <c r="BL38" s="364"/>
      <c r="BM38" s="364"/>
      <c r="BN38" s="364"/>
      <c r="BO38" s="364"/>
      <c r="BP38" s="364"/>
      <c r="BQ38" s="364"/>
    </row>
    <row r="39" spans="1:69" ht="33.75" customHeight="1" thickBot="1" x14ac:dyDescent="0.3">
      <c r="A39" s="350" t="s">
        <v>240</v>
      </c>
      <c r="B39" s="424" t="s">
        <v>112</v>
      </c>
      <c r="C39" s="432">
        <v>0.7</v>
      </c>
      <c r="D39" s="359" t="s">
        <v>113</v>
      </c>
      <c r="E39" s="350" t="s">
        <v>304</v>
      </c>
      <c r="F39" s="428" t="s">
        <v>310</v>
      </c>
      <c r="G39" s="428" t="s">
        <v>337</v>
      </c>
      <c r="H39" s="615" t="s">
        <v>547</v>
      </c>
      <c r="I39" s="615" t="s">
        <v>553</v>
      </c>
      <c r="J39" s="424" t="s">
        <v>38</v>
      </c>
      <c r="K39" s="424">
        <v>998</v>
      </c>
      <c r="L39" s="427">
        <v>1</v>
      </c>
      <c r="M39" s="427">
        <v>1</v>
      </c>
      <c r="N39" s="427">
        <v>1</v>
      </c>
      <c r="O39" s="427">
        <v>1</v>
      </c>
      <c r="P39" s="622" t="s">
        <v>519</v>
      </c>
      <c r="Q39" s="410" t="s">
        <v>290</v>
      </c>
      <c r="R39" s="353" t="s">
        <v>208</v>
      </c>
      <c r="S39" s="7" t="s">
        <v>40</v>
      </c>
      <c r="T39" s="7" t="s">
        <v>43</v>
      </c>
      <c r="U39" s="275" t="str">
        <f t="shared" ref="U39:W39" si="50">IF(U37=0,"",U38/U37)</f>
        <v/>
      </c>
      <c r="V39" s="275" t="str">
        <f t="shared" si="50"/>
        <v/>
      </c>
      <c r="W39" s="275">
        <f t="shared" si="50"/>
        <v>1</v>
      </c>
      <c r="X39" s="275">
        <f>IF(X37=0,"",X38/X37)</f>
        <v>1</v>
      </c>
      <c r="Y39" s="275"/>
      <c r="Z39" s="275"/>
      <c r="AA39" s="275"/>
      <c r="AB39" s="275"/>
      <c r="AC39" s="275"/>
      <c r="AD39" s="275"/>
      <c r="AE39" s="275"/>
      <c r="AF39" s="275"/>
      <c r="AG39" s="482">
        <f t="shared" ref="AG39" si="51">IF(AG37=0,"",AG38/AG37)</f>
        <v>0.6</v>
      </c>
      <c r="AH39" s="345" t="str">
        <f>IF(AH$8&lt;=$AJ$8,IF(OR(AH37="",AH38=""),"",AH38/AH37),"")</f>
        <v/>
      </c>
      <c r="AI39" s="345" t="str">
        <f t="shared" ref="AI39:AO39" si="52">IF(AI$8&lt;=$AJ$8,IF(OR(AI37="",AI38=""),"",AI38/AI37),"")</f>
        <v/>
      </c>
      <c r="AJ39" s="345">
        <f t="shared" si="52"/>
        <v>1</v>
      </c>
      <c r="AK39" s="345">
        <f t="shared" si="52"/>
        <v>1</v>
      </c>
      <c r="AL39" s="345">
        <f t="shared" si="52"/>
        <v>1</v>
      </c>
      <c r="AM39" s="345">
        <f t="shared" si="52"/>
        <v>1</v>
      </c>
      <c r="AN39" s="345">
        <f t="shared" si="52"/>
        <v>1</v>
      </c>
      <c r="AO39" s="345">
        <f t="shared" si="52"/>
        <v>1</v>
      </c>
      <c r="AP39" s="345">
        <f>IF(AP$5&lt;=$AJ$5,IF(OR(AP37="",AP38=""),"",AP38/AP37),"")</f>
        <v>0.75</v>
      </c>
      <c r="AQ39" s="345">
        <f t="shared" ref="AQ39" si="53">IF(AQ$5&lt;=$AJ$5,IF(OR(AQ37="",AQ38=""),"",AQ38/AQ37),"")</f>
        <v>0.75</v>
      </c>
      <c r="AR39" s="345">
        <f t="shared" ref="AR39" si="54">IF(AR$5&lt;=$AJ$5,IF(OR(AR37="",AR38=""),"",AR38/AR37),"")</f>
        <v>0.6</v>
      </c>
      <c r="AS39" s="609">
        <f t="shared" ref="AS39" si="55">IF(AS$5&lt;=$AJ$5,IF(OR(AS37="",AS38=""),"",AS38/AS37),"")</f>
        <v>0.6</v>
      </c>
      <c r="AT39" s="412"/>
      <c r="AU39" s="34"/>
      <c r="AV39" s="390"/>
      <c r="AW39" s="390"/>
      <c r="AX39" s="364"/>
      <c r="AY39" s="364"/>
      <c r="AZ39" s="364"/>
      <c r="BA39" s="364"/>
      <c r="BB39" s="651"/>
      <c r="BC39" s="651"/>
      <c r="BD39" s="364"/>
      <c r="BE39" s="364"/>
      <c r="BF39" s="364"/>
      <c r="BG39" s="364"/>
      <c r="BH39" s="364"/>
      <c r="BI39" s="364"/>
      <c r="BJ39" s="364"/>
      <c r="BK39" s="364"/>
      <c r="BL39" s="364"/>
      <c r="BM39" s="364"/>
      <c r="BN39" s="364"/>
      <c r="BO39" s="364"/>
      <c r="BP39" s="364"/>
      <c r="BQ39" s="364"/>
    </row>
    <row r="40" spans="1:69" ht="33.75" customHeight="1" x14ac:dyDescent="0.25">
      <c r="A40" s="350" t="s">
        <v>240</v>
      </c>
      <c r="B40" s="424" t="s">
        <v>112</v>
      </c>
      <c r="C40" s="432">
        <v>0.7</v>
      </c>
      <c r="D40" s="359" t="s">
        <v>113</v>
      </c>
      <c r="E40" s="350" t="s">
        <v>304</v>
      </c>
      <c r="F40" s="428" t="s">
        <v>310</v>
      </c>
      <c r="G40" s="428" t="s">
        <v>337</v>
      </c>
      <c r="H40" s="615" t="s">
        <v>547</v>
      </c>
      <c r="I40" s="615" t="s">
        <v>553</v>
      </c>
      <c r="J40" s="424" t="s">
        <v>38</v>
      </c>
      <c r="K40" s="424">
        <v>277</v>
      </c>
      <c r="L40" s="427">
        <v>1</v>
      </c>
      <c r="M40" s="427">
        <v>1</v>
      </c>
      <c r="N40" s="427">
        <v>1</v>
      </c>
      <c r="O40" s="427">
        <v>1</v>
      </c>
      <c r="P40" s="622" t="s">
        <v>519</v>
      </c>
      <c r="Q40" s="410" t="s">
        <v>290</v>
      </c>
      <c r="R40" s="353" t="s">
        <v>208</v>
      </c>
      <c r="S40" s="7" t="s">
        <v>44</v>
      </c>
      <c r="T40" s="7" t="s">
        <v>41</v>
      </c>
      <c r="U40" s="34"/>
      <c r="V40" s="34"/>
      <c r="W40" s="34">
        <v>1</v>
      </c>
      <c r="X40" s="34">
        <v>1</v>
      </c>
      <c r="Y40" s="34">
        <v>1</v>
      </c>
      <c r="Z40" s="34"/>
      <c r="AA40" s="34">
        <v>1</v>
      </c>
      <c r="AB40" s="34"/>
      <c r="AC40" s="34">
        <v>1</v>
      </c>
      <c r="AD40" s="34">
        <v>1</v>
      </c>
      <c r="AE40" s="34">
        <v>1</v>
      </c>
      <c r="AF40" s="34"/>
      <c r="AG40" s="468">
        <f>SUM(U40:AF40)</f>
        <v>7</v>
      </c>
      <c r="AH40" s="34" t="str">
        <f>IF(AH$5&lt;=$U$8,IF(SUM($U40:U40)=0,"",SUM($U40:U40)),"")</f>
        <v/>
      </c>
      <c r="AI40" s="34" t="str">
        <f>IF(AI$5&lt;=$U$8,IF(SUM($U40:V40)=0,"",SUM($U40:V40)),"")</f>
        <v/>
      </c>
      <c r="AJ40" s="34">
        <f>IF(AJ$5&lt;=$U$8,IF(SUM($U40:W40)=0,"",SUM($U40:W40)),"")</f>
        <v>1</v>
      </c>
      <c r="AK40" s="34">
        <f>IF(AK$5&lt;=$U$8,IF(SUM($U40:X40)=0,"",SUM($U40:X40)),"")</f>
        <v>2</v>
      </c>
      <c r="AL40" s="34">
        <f>IF(AL$5&lt;=$U$8,IF(SUM($U40:Y40)=0,"",SUM($U40:Y40)),"")</f>
        <v>3</v>
      </c>
      <c r="AM40" s="34">
        <f>IF(AM$5&lt;=$U$8,IF(SUM($U40:Z40)=0,"",SUM($U40:Z40)),"")</f>
        <v>3</v>
      </c>
      <c r="AN40" s="34">
        <f>IF(AN$5&lt;=$U$8,IF(SUM($U40:AA40)=0,"",SUM($U40:AA40)),"")</f>
        <v>4</v>
      </c>
      <c r="AO40" s="34">
        <f>IF(AO$5&lt;=$U$8,IF(SUM($U40:AB40)=0,"",SUM($U40:AB40)),"")</f>
        <v>4</v>
      </c>
      <c r="AP40" s="34">
        <f>IF(AP$8&lt;=$U$8,IF(SUM($U40:AC40)=0,"",SUM($U40:AC40)),"")</f>
        <v>5</v>
      </c>
      <c r="AQ40" s="34">
        <f>IF(AQ$5&lt;=$U$8,IF(SUM($U40:AD40)=0,"",SUM($U40:AD40)),"")</f>
        <v>6</v>
      </c>
      <c r="AR40" s="34">
        <f>IF(AR$5&lt;=$U$8,IF(SUM($U40:AE40)=0,"",SUM($U40:AE40)),"")</f>
        <v>7</v>
      </c>
      <c r="AS40" s="608">
        <f>IF(AS$5&lt;=$U$8,IF(SUM($U40:AF40)=0,"",SUM($U40:AF40)),"")</f>
        <v>7</v>
      </c>
      <c r="AT40" s="412"/>
      <c r="AU40" s="391"/>
      <c r="AV40" s="390"/>
      <c r="AW40" s="390"/>
      <c r="AX40" s="364"/>
      <c r="AY40" s="364"/>
      <c r="AZ40" s="364"/>
      <c r="BA40" s="364"/>
      <c r="BB40" s="651"/>
      <c r="BC40" s="651"/>
      <c r="BD40" s="364"/>
      <c r="BE40" s="364"/>
      <c r="BF40" s="364"/>
      <c r="BG40" s="364"/>
      <c r="BH40" s="364"/>
      <c r="BI40" s="364"/>
      <c r="BJ40" s="364"/>
      <c r="BK40" s="364"/>
      <c r="BL40" s="364"/>
      <c r="BM40" s="364"/>
      <c r="BN40" s="364"/>
      <c r="BO40" s="364"/>
      <c r="BP40" s="364"/>
      <c r="BQ40" s="364"/>
    </row>
    <row r="41" spans="1:69" ht="33.75" customHeight="1" x14ac:dyDescent="0.25">
      <c r="A41" s="350" t="s">
        <v>240</v>
      </c>
      <c r="B41" s="424" t="s">
        <v>112</v>
      </c>
      <c r="C41" s="432">
        <v>0.7</v>
      </c>
      <c r="D41" s="359" t="s">
        <v>113</v>
      </c>
      <c r="E41" s="350" t="s">
        <v>304</v>
      </c>
      <c r="F41" s="428" t="s">
        <v>310</v>
      </c>
      <c r="G41" s="428" t="s">
        <v>337</v>
      </c>
      <c r="H41" s="615" t="s">
        <v>547</v>
      </c>
      <c r="I41" s="615" t="s">
        <v>553</v>
      </c>
      <c r="J41" s="424" t="s">
        <v>38</v>
      </c>
      <c r="K41" s="424">
        <v>277</v>
      </c>
      <c r="L41" s="427">
        <v>1</v>
      </c>
      <c r="M41" s="427">
        <v>1</v>
      </c>
      <c r="N41" s="427">
        <v>1</v>
      </c>
      <c r="O41" s="427">
        <v>1</v>
      </c>
      <c r="P41" s="622" t="s">
        <v>519</v>
      </c>
      <c r="Q41" s="410" t="s">
        <v>290</v>
      </c>
      <c r="R41" s="353" t="s">
        <v>208</v>
      </c>
      <c r="S41" s="7" t="s">
        <v>44</v>
      </c>
      <c r="T41" s="7" t="s">
        <v>42</v>
      </c>
      <c r="U41" s="15"/>
      <c r="V41" s="15">
        <v>1</v>
      </c>
      <c r="W41" s="15">
        <v>1</v>
      </c>
      <c r="X41" s="34">
        <v>1</v>
      </c>
      <c r="Y41" s="15">
        <v>1</v>
      </c>
      <c r="Z41" s="15">
        <v>1</v>
      </c>
      <c r="AA41" s="15"/>
      <c r="AB41" s="15"/>
      <c r="AC41" s="15"/>
      <c r="AD41" s="15"/>
      <c r="AE41" s="15"/>
      <c r="AF41" s="14"/>
      <c r="AG41" s="469">
        <f>SUM(U41:AF41)</f>
        <v>5</v>
      </c>
      <c r="AH41" s="34" t="str">
        <f>IF(AH$5&lt;=$U$8,IF(SUM($U41:U41)=0,"",SUM($U41:U41)),"")</f>
        <v/>
      </c>
      <c r="AI41" s="34">
        <f>IF(AI$5&lt;=$U$8,IF(SUM($U41:V41)=0,"",SUM($U41:V41)),"")</f>
        <v>1</v>
      </c>
      <c r="AJ41" s="34">
        <f>IF(AJ$5&lt;=$U$8,IF(SUM($U41:W41)=0,"",SUM($U41:W41)),"")</f>
        <v>2</v>
      </c>
      <c r="AK41" s="34">
        <f>IF(AK$5&lt;=$U$8,IF(SUM($U41:X41)=0,"",SUM($U41:X41)),"")</f>
        <v>3</v>
      </c>
      <c r="AL41" s="34">
        <f>IF(AL$5&lt;=$U$8,IF(SUM($U41:Y41)=0,"",SUM($U41:Y41)),"")</f>
        <v>4</v>
      </c>
      <c r="AM41" s="34">
        <f>IF(AM$5&lt;=$U$8,IF(SUM($U41:Z41)=0,"",SUM($U41:Z41)),"")</f>
        <v>5</v>
      </c>
      <c r="AN41" s="34">
        <f>IF(AN$5&lt;=$U$8,IF(SUM($U41:AA41)=0,"",SUM($U41:AA41)),"")</f>
        <v>5</v>
      </c>
      <c r="AO41" s="34">
        <f>IF(AO$5&lt;=$U$8,IF(SUM($U41:AB41)=0,"",SUM($U41:AB41)),"")</f>
        <v>5</v>
      </c>
      <c r="AP41" s="34">
        <f>IF(AP$5&lt;=$U$8,IF(SUM($U41:AC41)=0,"",SUM($U41:AC41)),"")</f>
        <v>5</v>
      </c>
      <c r="AQ41" s="34">
        <f>IF(AQ$5&lt;=$U$8,IF(SUM($U41:AD41)=0,"",SUM($U41:AD41)),"")</f>
        <v>5</v>
      </c>
      <c r="AR41" s="34">
        <f>IF(AR$5&lt;=$U$8,IF(SUM($U41:AE41)=0,"",SUM($U41:AE41)),"")</f>
        <v>5</v>
      </c>
      <c r="AS41" s="608">
        <f>IF(AS$5&lt;=$U$8,IF(SUM($U41:AF41)=0,"",SUM($U41:AF41)),"")</f>
        <v>5</v>
      </c>
      <c r="AT41" s="412"/>
      <c r="AU41" s="391"/>
      <c r="AV41" s="412" t="s">
        <v>440</v>
      </c>
      <c r="AW41" s="34" t="s">
        <v>441</v>
      </c>
      <c r="AX41" s="574" t="s">
        <v>501</v>
      </c>
      <c r="AY41" s="595" t="s">
        <v>502</v>
      </c>
      <c r="AZ41" s="574" t="s">
        <v>598</v>
      </c>
      <c r="BA41" s="578" t="s">
        <v>599</v>
      </c>
      <c r="BB41" s="574" t="s">
        <v>649</v>
      </c>
      <c r="BC41" s="578" t="s">
        <v>650</v>
      </c>
      <c r="BD41" s="574" t="s">
        <v>710</v>
      </c>
      <c r="BE41" s="578" t="s">
        <v>711</v>
      </c>
      <c r="BF41" s="398"/>
      <c r="BG41" s="299"/>
      <c r="BH41" s="299"/>
      <c r="BI41" s="299"/>
      <c r="BJ41" s="299"/>
      <c r="BK41" s="299"/>
      <c r="BL41" s="299"/>
      <c r="BM41" s="299"/>
      <c r="BN41" s="299"/>
      <c r="BO41" s="299"/>
      <c r="BP41" s="299"/>
      <c r="BQ41" s="299"/>
    </row>
    <row r="42" spans="1:69" ht="33.75" customHeight="1" thickBot="1" x14ac:dyDescent="0.3">
      <c r="A42" s="350" t="s">
        <v>240</v>
      </c>
      <c r="B42" s="424" t="s">
        <v>112</v>
      </c>
      <c r="C42" s="432">
        <v>0.7</v>
      </c>
      <c r="D42" s="359" t="s">
        <v>113</v>
      </c>
      <c r="E42" s="350" t="s">
        <v>304</v>
      </c>
      <c r="F42" s="428" t="s">
        <v>310</v>
      </c>
      <c r="G42" s="428" t="s">
        <v>337</v>
      </c>
      <c r="H42" s="615" t="s">
        <v>547</v>
      </c>
      <c r="I42" s="615" t="s">
        <v>553</v>
      </c>
      <c r="J42" s="424" t="s">
        <v>38</v>
      </c>
      <c r="K42" s="424">
        <v>277</v>
      </c>
      <c r="L42" s="427">
        <v>1</v>
      </c>
      <c r="M42" s="427">
        <v>1</v>
      </c>
      <c r="N42" s="427">
        <v>1</v>
      </c>
      <c r="O42" s="427">
        <v>1</v>
      </c>
      <c r="P42" s="622" t="s">
        <v>519</v>
      </c>
      <c r="Q42" s="410" t="s">
        <v>290</v>
      </c>
      <c r="R42" s="353" t="s">
        <v>208</v>
      </c>
      <c r="S42" s="7" t="s">
        <v>44</v>
      </c>
      <c r="T42" s="7" t="s">
        <v>43</v>
      </c>
      <c r="U42" s="275" t="str">
        <f t="shared" ref="U42:AF42" si="56">IF(U40=0,"",U41/U40)</f>
        <v/>
      </c>
      <c r="V42" s="275" t="str">
        <f t="shared" si="56"/>
        <v/>
      </c>
      <c r="W42" s="275">
        <f t="shared" si="56"/>
        <v>1</v>
      </c>
      <c r="X42" s="275">
        <f t="shared" si="56"/>
        <v>1</v>
      </c>
      <c r="Y42" s="275">
        <f t="shared" si="56"/>
        <v>1</v>
      </c>
      <c r="Z42" s="275" t="str">
        <f t="shared" si="56"/>
        <v/>
      </c>
      <c r="AA42" s="275">
        <f t="shared" si="56"/>
        <v>0</v>
      </c>
      <c r="AB42" s="275" t="str">
        <f t="shared" si="56"/>
        <v/>
      </c>
      <c r="AC42" s="275">
        <f t="shared" si="56"/>
        <v>0</v>
      </c>
      <c r="AD42" s="275">
        <f t="shared" si="56"/>
        <v>0</v>
      </c>
      <c r="AE42" s="275">
        <f t="shared" si="56"/>
        <v>0</v>
      </c>
      <c r="AF42" s="275" t="str">
        <f t="shared" si="56"/>
        <v/>
      </c>
      <c r="AG42" s="482">
        <f t="shared" ref="AG42" si="57">IF(AG40=0,"",AG41/AG40)</f>
        <v>0.7142857142857143</v>
      </c>
      <c r="AH42" s="345" t="str">
        <f>IF(AH$8&lt;=$AJ$8,IF(OR(AH40="",AH41=""),"",AH41/AH40),"")</f>
        <v/>
      </c>
      <c r="AI42" s="345" t="str">
        <f t="shared" ref="AI42:AO42" si="58">IF(AI$8&lt;=$AJ$8,IF(OR(AI40="",AI41=""),"",AI41/AI40),"")</f>
        <v/>
      </c>
      <c r="AJ42" s="626">
        <f t="shared" si="58"/>
        <v>2</v>
      </c>
      <c r="AK42" s="345">
        <f t="shared" si="58"/>
        <v>1.5</v>
      </c>
      <c r="AL42" s="345">
        <f t="shared" si="58"/>
        <v>1.3333333333333333</v>
      </c>
      <c r="AM42" s="345">
        <f t="shared" si="58"/>
        <v>1.6666666666666667</v>
      </c>
      <c r="AN42" s="345">
        <f t="shared" si="58"/>
        <v>1.25</v>
      </c>
      <c r="AO42" s="345">
        <f t="shared" si="58"/>
        <v>1.25</v>
      </c>
      <c r="AP42" s="345">
        <f>IF(AP$5&lt;=$AJ$5,IF(OR(AP40="",AP41=""),"",AP41/AP40),"")</f>
        <v>1</v>
      </c>
      <c r="AQ42" s="345">
        <f t="shared" ref="AQ42" si="59">IF(AQ$5&lt;=$AJ$5,IF(OR(AQ40="",AQ41=""),"",AQ41/AQ40),"")</f>
        <v>0.83333333333333337</v>
      </c>
      <c r="AR42" s="345">
        <f t="shared" ref="AR42" si="60">IF(AR$5&lt;=$AJ$5,IF(OR(AR40="",AR41=""),"",AR41/AR40),"")</f>
        <v>0.7142857142857143</v>
      </c>
      <c r="AS42" s="609">
        <f t="shared" ref="AS42" si="61">IF(AS$5&lt;=$AJ$5,IF(OR(AS40="",AS41=""),"",AS41/AS40),"")</f>
        <v>0.7142857142857143</v>
      </c>
      <c r="AT42" s="412"/>
      <c r="AU42" s="391"/>
      <c r="AV42" s="390"/>
      <c r="AW42" s="390"/>
      <c r="AX42" s="364"/>
      <c r="AY42" s="364"/>
      <c r="AZ42" s="364"/>
      <c r="BA42" s="364"/>
      <c r="BB42" s="651"/>
      <c r="BC42" s="651"/>
      <c r="BD42" s="364"/>
      <c r="BE42" s="364"/>
      <c r="BF42" s="364"/>
      <c r="BG42" s="364"/>
      <c r="BH42" s="364"/>
      <c r="BI42" s="364"/>
      <c r="BJ42" s="364"/>
      <c r="BK42" s="364"/>
      <c r="BL42" s="364"/>
      <c r="BM42" s="364"/>
      <c r="BN42" s="364"/>
      <c r="BO42" s="364"/>
      <c r="BP42" s="364"/>
      <c r="BQ42" s="364"/>
    </row>
    <row r="43" spans="1:69" ht="33.75" customHeight="1" x14ac:dyDescent="0.25">
      <c r="A43" s="350" t="s">
        <v>240</v>
      </c>
      <c r="B43" s="424" t="s">
        <v>112</v>
      </c>
      <c r="C43" s="432">
        <v>0.7</v>
      </c>
      <c r="D43" s="359" t="s">
        <v>113</v>
      </c>
      <c r="E43" s="350" t="s">
        <v>304</v>
      </c>
      <c r="F43" s="428" t="s">
        <v>310</v>
      </c>
      <c r="G43" s="428" t="s">
        <v>337</v>
      </c>
      <c r="H43" s="615" t="s">
        <v>547</v>
      </c>
      <c r="I43" s="615" t="s">
        <v>553</v>
      </c>
      <c r="J43" s="424" t="s">
        <v>38</v>
      </c>
      <c r="K43" s="424">
        <v>7283</v>
      </c>
      <c r="L43" s="427">
        <v>1</v>
      </c>
      <c r="M43" s="427">
        <v>1</v>
      </c>
      <c r="N43" s="427">
        <v>1</v>
      </c>
      <c r="O43" s="427">
        <v>1</v>
      </c>
      <c r="P43" s="622" t="s">
        <v>519</v>
      </c>
      <c r="Q43" s="410" t="s">
        <v>290</v>
      </c>
      <c r="R43" s="353" t="s">
        <v>208</v>
      </c>
      <c r="S43" s="7" t="s">
        <v>45</v>
      </c>
      <c r="T43" s="7" t="s">
        <v>41</v>
      </c>
      <c r="U43" s="15"/>
      <c r="V43" s="15"/>
      <c r="W43" s="34">
        <v>3</v>
      </c>
      <c r="X43" s="34"/>
      <c r="Y43" s="34"/>
      <c r="Z43" s="34">
        <v>3</v>
      </c>
      <c r="AA43" s="34"/>
      <c r="AB43" s="34"/>
      <c r="AC43" s="34">
        <v>3</v>
      </c>
      <c r="AD43" s="34"/>
      <c r="AE43" s="34"/>
      <c r="AF43" s="34">
        <v>1</v>
      </c>
      <c r="AG43" s="468">
        <f>SUM(U43:AF43)</f>
        <v>10</v>
      </c>
      <c r="AH43" s="34" t="str">
        <f>IF(AH$5&lt;=$U$8,IF(SUM($U43:U43)=0,"",SUM($U43:U43)),"")</f>
        <v/>
      </c>
      <c r="AI43" s="34" t="str">
        <f>IF(AI$5&lt;=$U$8,IF(SUM($U43:V43)=0,"",SUM($U43:V43)),"")</f>
        <v/>
      </c>
      <c r="AJ43" s="34">
        <f>IF(AJ$5&lt;=$U$8,IF(SUM($U43:W43)=0,"",SUM($U43:W43)),"")</f>
        <v>3</v>
      </c>
      <c r="AK43" s="34">
        <f>IF(AK$5&lt;=$U$8,IF(SUM($U43:X43)=0,"",SUM($U43:X43)),"")</f>
        <v>3</v>
      </c>
      <c r="AL43" s="34">
        <f>IF(AL$5&lt;=$U$8,IF(SUM($U43:Y43)=0,"",SUM($U43:Y43)),"")</f>
        <v>3</v>
      </c>
      <c r="AM43" s="34">
        <f>IF(AM$5&lt;=$U$8,IF(SUM($U43:Z43)=0,"",SUM($U43:Z43)),"")</f>
        <v>6</v>
      </c>
      <c r="AN43" s="34">
        <f>IF(AN$5&lt;=$U$8,IF(SUM($U43:AA43)=0,"",SUM($U43:AA43)),"")</f>
        <v>6</v>
      </c>
      <c r="AO43" s="34">
        <f>IF(AO$5&lt;=$U$8,IF(SUM($U43:AB43)=0,"",SUM($U43:AB43)),"")</f>
        <v>6</v>
      </c>
      <c r="AP43" s="34">
        <f>IF(AP$8&lt;=$U$8,IF(SUM($U43:AC43)=0,"",SUM($U43:AC43)),"")</f>
        <v>9</v>
      </c>
      <c r="AQ43" s="34">
        <f>IF(AQ$5&lt;=$U$8,IF(SUM($U43:AD43)=0,"",SUM($U43:AD43)),"")</f>
        <v>9</v>
      </c>
      <c r="AR43" s="34">
        <f>IF(AR$5&lt;=$U$8,IF(SUM($U43:AE43)=0,"",SUM($U43:AE43)),"")</f>
        <v>9</v>
      </c>
      <c r="AS43" s="608">
        <f>IF(AS$5&lt;=$U$8,IF(SUM($U43:AF43)=0,"",SUM($U43:AF43)),"")</f>
        <v>10</v>
      </c>
      <c r="AT43" s="412"/>
      <c r="AU43" s="34"/>
      <c r="AV43" s="390"/>
      <c r="AW43" s="390"/>
      <c r="AX43" s="364"/>
      <c r="AY43" s="364"/>
      <c r="AZ43" s="364"/>
      <c r="BA43" s="364"/>
      <c r="BB43" s="651"/>
      <c r="BC43" s="651"/>
      <c r="BD43" s="364"/>
      <c r="BE43" s="364"/>
      <c r="BF43" s="364"/>
      <c r="BG43" s="364"/>
      <c r="BH43" s="364"/>
      <c r="BI43" s="364"/>
      <c r="BJ43" s="364"/>
      <c r="BK43" s="364"/>
      <c r="BL43" s="364"/>
      <c r="BM43" s="364"/>
      <c r="BN43" s="364"/>
      <c r="BO43" s="364"/>
      <c r="BP43" s="364"/>
      <c r="BQ43" s="364"/>
    </row>
    <row r="44" spans="1:69" ht="33.75" customHeight="1" x14ac:dyDescent="0.25">
      <c r="A44" s="350" t="s">
        <v>240</v>
      </c>
      <c r="B44" s="424" t="s">
        <v>112</v>
      </c>
      <c r="C44" s="432">
        <v>0.7</v>
      </c>
      <c r="D44" s="359" t="s">
        <v>113</v>
      </c>
      <c r="E44" s="350" t="s">
        <v>304</v>
      </c>
      <c r="F44" s="428" t="s">
        <v>310</v>
      </c>
      <c r="G44" s="428" t="s">
        <v>337</v>
      </c>
      <c r="H44" s="615" t="s">
        <v>547</v>
      </c>
      <c r="I44" s="615" t="s">
        <v>553</v>
      </c>
      <c r="J44" s="424" t="s">
        <v>38</v>
      </c>
      <c r="K44" s="424">
        <v>7283</v>
      </c>
      <c r="L44" s="427">
        <v>1</v>
      </c>
      <c r="M44" s="427">
        <v>1</v>
      </c>
      <c r="N44" s="427">
        <v>1</v>
      </c>
      <c r="O44" s="427">
        <v>1</v>
      </c>
      <c r="P44" s="622" t="s">
        <v>519</v>
      </c>
      <c r="Q44" s="410" t="s">
        <v>290</v>
      </c>
      <c r="R44" s="353" t="s">
        <v>208</v>
      </c>
      <c r="S44" s="7" t="s">
        <v>45</v>
      </c>
      <c r="T44" s="7" t="s">
        <v>42</v>
      </c>
      <c r="U44" s="15">
        <v>1</v>
      </c>
      <c r="V44" s="15">
        <v>0</v>
      </c>
      <c r="W44" s="15">
        <v>2</v>
      </c>
      <c r="X44" s="15">
        <v>1</v>
      </c>
      <c r="Y44" s="15">
        <v>2</v>
      </c>
      <c r="Z44" s="15">
        <v>1</v>
      </c>
      <c r="AA44" s="15"/>
      <c r="AB44" s="15"/>
      <c r="AC44" s="15"/>
      <c r="AD44" s="15"/>
      <c r="AE44" s="15"/>
      <c r="AF44" s="15"/>
      <c r="AG44" s="469">
        <f>SUM(U44:AF44)</f>
        <v>7</v>
      </c>
      <c r="AH44" s="34">
        <f>IF(AH$5&lt;=$U$8,IF(SUM($U44:U44)=0,"",SUM($U44:U44)),"")</f>
        <v>1</v>
      </c>
      <c r="AI44" s="34">
        <f>IF(AI$5&lt;=$U$8,IF(SUM($U44:V44)=0,"",SUM($U44:V44)),"")</f>
        <v>1</v>
      </c>
      <c r="AJ44" s="34">
        <f>IF(AJ$5&lt;=$U$8,IF(SUM($U44:W44)=0,"",SUM($U44:W44)),"")</f>
        <v>3</v>
      </c>
      <c r="AK44" s="34">
        <f>IF(AK$5&lt;=$U$8,IF(SUM($U44:X44)=0,"",SUM($U44:X44)),"")</f>
        <v>4</v>
      </c>
      <c r="AL44" s="34">
        <f>IF(AL$5&lt;=$U$8,IF(SUM($U44:Y44)=0,"",SUM($U44:Y44)),"")</f>
        <v>6</v>
      </c>
      <c r="AM44" s="34">
        <f>IF(AM$5&lt;=$U$8,IF(SUM($U44:Z44)=0,"",SUM($U44:Z44)),"")</f>
        <v>7</v>
      </c>
      <c r="AN44" s="34">
        <f>IF(AN$5&lt;=$U$8,IF(SUM($U44:AA44)=0,"",SUM($U44:AA44)),"")</f>
        <v>7</v>
      </c>
      <c r="AO44" s="34">
        <f>IF(AO$5&lt;=$U$8,IF(SUM($U44:AB44)=0,"",SUM($U44:AB44)),"")</f>
        <v>7</v>
      </c>
      <c r="AP44" s="34">
        <f>IF(AP$5&lt;=$U$8,IF(SUM($U44:AC44)=0,"",SUM($U44:AC44)),"")</f>
        <v>7</v>
      </c>
      <c r="AQ44" s="34">
        <f>IF(AQ$5&lt;=$U$8,IF(SUM($U44:AD44)=0,"",SUM($U44:AD44)),"")</f>
        <v>7</v>
      </c>
      <c r="AR44" s="34">
        <f>IF(AR$5&lt;=$U$8,IF(SUM($U44:AE44)=0,"",SUM($U44:AE44)),"")</f>
        <v>7</v>
      </c>
      <c r="AS44" s="608">
        <f>IF(AS$5&lt;=$U$8,IF(SUM($U44:AF44)=0,"",SUM($U44:AF44)),"")</f>
        <v>7</v>
      </c>
      <c r="AT44" s="412" t="s">
        <v>378</v>
      </c>
      <c r="AU44" s="34" t="s">
        <v>377</v>
      </c>
      <c r="AV44" s="390"/>
      <c r="AW44" s="390" t="s">
        <v>429</v>
      </c>
      <c r="AX44" s="592" t="s">
        <v>378</v>
      </c>
      <c r="AY44" s="592" t="s">
        <v>491</v>
      </c>
      <c r="AZ44" s="629" t="s">
        <v>587</v>
      </c>
      <c r="BA44" s="629" t="s">
        <v>591</v>
      </c>
      <c r="BB44" s="651" t="s">
        <v>622</v>
      </c>
      <c r="BC44" s="651" t="s">
        <v>626</v>
      </c>
      <c r="BD44" s="664" t="s">
        <v>622</v>
      </c>
      <c r="BE44" s="664" t="s">
        <v>697</v>
      </c>
      <c r="BF44" s="364"/>
      <c r="BG44" s="364"/>
      <c r="BH44" s="364"/>
      <c r="BI44" s="364"/>
      <c r="BJ44" s="364"/>
      <c r="BK44" s="364"/>
      <c r="BL44" s="364"/>
      <c r="BM44" s="364"/>
      <c r="BN44" s="364"/>
      <c r="BO44" s="364"/>
      <c r="BP44" s="364"/>
      <c r="BQ44" s="364"/>
    </row>
    <row r="45" spans="1:69" ht="33.75" customHeight="1" thickBot="1" x14ac:dyDescent="0.3">
      <c r="A45" s="473" t="s">
        <v>240</v>
      </c>
      <c r="B45" s="429" t="s">
        <v>112</v>
      </c>
      <c r="C45" s="433">
        <v>0.7</v>
      </c>
      <c r="D45" s="474" t="s">
        <v>113</v>
      </c>
      <c r="E45" s="473" t="s">
        <v>304</v>
      </c>
      <c r="F45" s="425" t="s">
        <v>310</v>
      </c>
      <c r="G45" s="425" t="s">
        <v>337</v>
      </c>
      <c r="H45" s="615" t="s">
        <v>547</v>
      </c>
      <c r="I45" s="615" t="s">
        <v>553</v>
      </c>
      <c r="J45" s="429" t="s">
        <v>38</v>
      </c>
      <c r="K45" s="429">
        <v>7283</v>
      </c>
      <c r="L45" s="446">
        <v>1</v>
      </c>
      <c r="M45" s="446">
        <v>1</v>
      </c>
      <c r="N45" s="446">
        <v>1</v>
      </c>
      <c r="O45" s="446">
        <v>1</v>
      </c>
      <c r="P45" s="622" t="s">
        <v>519</v>
      </c>
      <c r="Q45" s="475" t="s">
        <v>290</v>
      </c>
      <c r="R45" s="479" t="s">
        <v>208</v>
      </c>
      <c r="S45" s="603" t="s">
        <v>45</v>
      </c>
      <c r="T45" s="603" t="s">
        <v>43</v>
      </c>
      <c r="U45" s="275" t="str">
        <f t="shared" ref="U45:AF45" si="62">IF(U43=0,"",U44/U43)</f>
        <v/>
      </c>
      <c r="V45" s="275" t="str">
        <f t="shared" si="62"/>
        <v/>
      </c>
      <c r="W45" s="275">
        <f t="shared" si="62"/>
        <v>0.66666666666666663</v>
      </c>
      <c r="X45" s="275" t="str">
        <f t="shared" si="62"/>
        <v/>
      </c>
      <c r="Y45" s="275" t="str">
        <f t="shared" si="62"/>
        <v/>
      </c>
      <c r="Z45" s="275">
        <f t="shared" si="62"/>
        <v>0.33333333333333331</v>
      </c>
      <c r="AA45" s="275" t="str">
        <f t="shared" si="62"/>
        <v/>
      </c>
      <c r="AB45" s="275" t="str">
        <f t="shared" si="62"/>
        <v/>
      </c>
      <c r="AC45" s="275">
        <f t="shared" si="62"/>
        <v>0</v>
      </c>
      <c r="AD45" s="275" t="str">
        <f t="shared" si="62"/>
        <v/>
      </c>
      <c r="AE45" s="275" t="str">
        <f t="shared" si="62"/>
        <v/>
      </c>
      <c r="AF45" s="275">
        <f t="shared" si="62"/>
        <v>0</v>
      </c>
      <c r="AG45" s="532">
        <f t="shared" ref="AG45" si="63">IF(AG43=0,"",AG44/AG43)</f>
        <v>0.7</v>
      </c>
      <c r="AH45" s="345" t="str">
        <f>IF(AH$8&lt;=$AJ$8,IF(OR(AH43="",AH44=""),"",AH44/AH43),"")</f>
        <v/>
      </c>
      <c r="AI45" s="345" t="str">
        <f t="shared" ref="AI45:AO45" si="64">IF(AI$8&lt;=$AJ$8,IF(OR(AI43="",AI44=""),"",AI44/AI43),"")</f>
        <v/>
      </c>
      <c r="AJ45" s="626">
        <f t="shared" si="64"/>
        <v>1</v>
      </c>
      <c r="AK45" s="345">
        <f t="shared" si="64"/>
        <v>1.3333333333333333</v>
      </c>
      <c r="AL45" s="345">
        <f t="shared" si="64"/>
        <v>2</v>
      </c>
      <c r="AM45" s="345">
        <f t="shared" si="64"/>
        <v>1.1666666666666667</v>
      </c>
      <c r="AN45" s="345">
        <f t="shared" si="64"/>
        <v>1.1666666666666667</v>
      </c>
      <c r="AO45" s="345">
        <f t="shared" si="64"/>
        <v>1.1666666666666667</v>
      </c>
      <c r="AP45" s="345">
        <f>IF(AP$5&lt;=$AJ$5,IF(OR(AP43="",AP44=""),"",AP44/AP43),"")</f>
        <v>0.77777777777777779</v>
      </c>
      <c r="AQ45" s="345">
        <f t="shared" ref="AQ45" si="65">IF(AQ$5&lt;=$AJ$5,IF(OR(AQ43="",AQ44=""),"",AQ44/AQ43),"")</f>
        <v>0.77777777777777779</v>
      </c>
      <c r="AR45" s="345">
        <f t="shared" ref="AR45" si="66">IF(AR$5&lt;=$AJ$5,IF(OR(AR43="",AR44=""),"",AR44/AR43),"")</f>
        <v>0.77777777777777779</v>
      </c>
      <c r="AS45" s="609">
        <f t="shared" ref="AS45" si="67">IF(AS$5&lt;=$AJ$5,IF(OR(AS43="",AS44=""),"",AS44/AS43),"")</f>
        <v>0.7</v>
      </c>
      <c r="AT45" s="412"/>
      <c r="AU45" s="34"/>
      <c r="AV45" s="390"/>
      <c r="AW45" s="390"/>
      <c r="AX45" s="364"/>
      <c r="AY45" s="364"/>
      <c r="AZ45" s="364"/>
      <c r="BA45" s="364"/>
      <c r="BB45" s="651"/>
      <c r="BC45" s="651"/>
      <c r="BD45" s="364"/>
      <c r="BE45" s="364"/>
      <c r="BF45" s="364"/>
      <c r="BG45" s="364"/>
      <c r="BH45" s="364"/>
      <c r="BI45" s="364"/>
      <c r="BJ45" s="364"/>
      <c r="BK45" s="364"/>
      <c r="BL45" s="364"/>
      <c r="BM45" s="364"/>
      <c r="BN45" s="364"/>
      <c r="BO45" s="364"/>
      <c r="BP45" s="364"/>
      <c r="BQ45" s="364"/>
    </row>
    <row r="46" spans="1:69" ht="39.75" customHeight="1" x14ac:dyDescent="0.25">
      <c r="A46" s="460" t="s">
        <v>240</v>
      </c>
      <c r="B46" s="461" t="s">
        <v>112</v>
      </c>
      <c r="C46" s="462">
        <v>0.7</v>
      </c>
      <c r="D46" s="463" t="s">
        <v>113</v>
      </c>
      <c r="E46" s="460" t="s">
        <v>304</v>
      </c>
      <c r="F46" s="464" t="s">
        <v>310</v>
      </c>
      <c r="G46" s="464" t="s">
        <v>338</v>
      </c>
      <c r="H46" s="615" t="s">
        <v>547</v>
      </c>
      <c r="I46" s="615" t="s">
        <v>548</v>
      </c>
      <c r="J46" s="461" t="s">
        <v>38</v>
      </c>
      <c r="K46" s="461">
        <v>177</v>
      </c>
      <c r="L46" s="462">
        <v>1</v>
      </c>
      <c r="M46" s="462">
        <v>1</v>
      </c>
      <c r="N46" s="462">
        <v>1</v>
      </c>
      <c r="O46" s="462">
        <v>1</v>
      </c>
      <c r="P46" s="622" t="s">
        <v>519</v>
      </c>
      <c r="Q46" s="481" t="s">
        <v>291</v>
      </c>
      <c r="R46" s="460" t="s">
        <v>271</v>
      </c>
      <c r="S46" s="465" t="s">
        <v>40</v>
      </c>
      <c r="T46" s="465" t="s">
        <v>41</v>
      </c>
      <c r="U46" s="467"/>
      <c r="V46" s="467"/>
      <c r="W46" s="467">
        <v>15</v>
      </c>
      <c r="X46" s="467"/>
      <c r="Y46" s="467"/>
      <c r="Z46" s="467"/>
      <c r="AA46" s="467"/>
      <c r="AB46" s="467"/>
      <c r="AC46" s="467"/>
      <c r="AD46" s="467"/>
      <c r="AE46" s="467"/>
      <c r="AF46" s="467"/>
      <c r="AG46" s="468">
        <f>SUM(U46:AF46)</f>
        <v>15</v>
      </c>
      <c r="AH46" s="34" t="str">
        <f>IF(AH$5&lt;=$U$8,IF(SUM($U46:U46)=0,"",SUM($U46:U46)),"")</f>
        <v/>
      </c>
      <c r="AI46" s="34" t="str">
        <f>IF(AI$5&lt;=$U$8,IF(SUM($U46:V46)=0,"",SUM($U46:V46)),"")</f>
        <v/>
      </c>
      <c r="AJ46" s="34">
        <f>IF(AJ$5&lt;=$U$8,IF(SUM($U46:W46)=0,"",SUM($U46:W46)),"")</f>
        <v>15</v>
      </c>
      <c r="AK46" s="34">
        <f>IF(AK$5&lt;=$U$8,IF(SUM($U46:X46)=0,"",SUM($U46:X46)),"")</f>
        <v>15</v>
      </c>
      <c r="AL46" s="34">
        <f>IF(AL$5&lt;=$U$8,IF(SUM($U46:Y46)=0,"",SUM($U46:Y46)),"")</f>
        <v>15</v>
      </c>
      <c r="AM46" s="34">
        <f>IF(AM$5&lt;=$U$8,IF(SUM($U46:Z46)=0,"",SUM($U46:Z46)),"")</f>
        <v>15</v>
      </c>
      <c r="AN46" s="34">
        <f>IF(AN$5&lt;=$U$8,IF(SUM($U46:AA46)=0,"",SUM($U46:AA46)),"")</f>
        <v>15</v>
      </c>
      <c r="AO46" s="34">
        <f>IF(AO$5&lt;=$U$8,IF(SUM($U46:AB46)=0,"",SUM($U46:AB46)),"")</f>
        <v>15</v>
      </c>
      <c r="AP46" s="34">
        <f>IF(AP$8&lt;=$U$8,IF(SUM($U46:AC46)=0,"",SUM($U46:AC46)),"")</f>
        <v>15</v>
      </c>
      <c r="AQ46" s="34">
        <f>IF(AQ$5&lt;=$U$8,IF(SUM($U46:AD46)=0,"",SUM($U46:AD46)),"")</f>
        <v>15</v>
      </c>
      <c r="AR46" s="34">
        <f>IF(AR$5&lt;=$U$8,IF(SUM($U46:AE46)=0,"",SUM($U46:AE46)),"")</f>
        <v>15</v>
      </c>
      <c r="AS46" s="608">
        <f>IF(AS$5&lt;=$U$8,IF(SUM($U46:AF46)=0,"",SUM($U46:AF46)),"")</f>
        <v>15</v>
      </c>
      <c r="AT46" s="412"/>
      <c r="AU46" s="34"/>
      <c r="AV46" s="390"/>
      <c r="AW46" s="390"/>
      <c r="AX46" s="364"/>
      <c r="AY46" s="364"/>
      <c r="AZ46" s="364"/>
      <c r="BA46" s="364"/>
      <c r="BB46" s="651"/>
      <c r="BC46" s="651"/>
      <c r="BD46" s="364"/>
      <c r="BE46" s="364"/>
      <c r="BF46" s="364"/>
      <c r="BG46" s="364"/>
      <c r="BH46" s="364"/>
      <c r="BI46" s="364"/>
      <c r="BJ46" s="364"/>
      <c r="BK46" s="364"/>
      <c r="BL46" s="364"/>
      <c r="BM46" s="364"/>
      <c r="BN46" s="364"/>
      <c r="BO46" s="364"/>
      <c r="BP46" s="364"/>
      <c r="BQ46" s="364"/>
    </row>
    <row r="47" spans="1:69" ht="39.75" customHeight="1" x14ac:dyDescent="0.25">
      <c r="A47" s="350" t="s">
        <v>240</v>
      </c>
      <c r="B47" s="424" t="s">
        <v>112</v>
      </c>
      <c r="C47" s="432">
        <v>0.7</v>
      </c>
      <c r="D47" s="359" t="s">
        <v>113</v>
      </c>
      <c r="E47" s="350" t="s">
        <v>304</v>
      </c>
      <c r="F47" s="428" t="s">
        <v>310</v>
      </c>
      <c r="G47" s="428" t="s">
        <v>338</v>
      </c>
      <c r="H47" s="615" t="s">
        <v>547</v>
      </c>
      <c r="I47" s="615" t="s">
        <v>548</v>
      </c>
      <c r="J47" s="424" t="s">
        <v>38</v>
      </c>
      <c r="K47" s="424">
        <v>177</v>
      </c>
      <c r="L47" s="432">
        <v>1</v>
      </c>
      <c r="M47" s="432">
        <v>1</v>
      </c>
      <c r="N47" s="432">
        <v>1</v>
      </c>
      <c r="O47" s="432">
        <v>1</v>
      </c>
      <c r="P47" s="622" t="s">
        <v>519</v>
      </c>
      <c r="Q47" s="410" t="s">
        <v>291</v>
      </c>
      <c r="R47" s="350" t="s">
        <v>271</v>
      </c>
      <c r="S47" s="7" t="s">
        <v>40</v>
      </c>
      <c r="T47" s="7" t="s">
        <v>42</v>
      </c>
      <c r="U47" s="15">
        <v>0</v>
      </c>
      <c r="V47" s="15">
        <v>0</v>
      </c>
      <c r="W47" s="15">
        <v>15</v>
      </c>
      <c r="X47" s="15">
        <v>0</v>
      </c>
      <c r="Y47" s="15">
        <v>0</v>
      </c>
      <c r="Z47" s="15">
        <v>0</v>
      </c>
      <c r="AA47" s="15"/>
      <c r="AB47" s="15"/>
      <c r="AC47" s="15"/>
      <c r="AD47" s="15"/>
      <c r="AE47" s="15"/>
      <c r="AF47" s="14"/>
      <c r="AG47" s="469">
        <f>SUM(U47:AF47)</f>
        <v>15</v>
      </c>
      <c r="AH47" s="34" t="str">
        <f>IF(AH$5&lt;=$U$8,IF(SUM($U47:U47)=0,"",SUM($U47:U47)),"")</f>
        <v/>
      </c>
      <c r="AI47" s="34" t="str">
        <f>IF(AI$5&lt;=$U$8,IF(SUM($U47:V47)=0,"",SUM($U47:V47)),"")</f>
        <v/>
      </c>
      <c r="AJ47" s="34">
        <f>IF(AJ$5&lt;=$U$8,IF(SUM($U47:W47)=0,"",SUM($U47:W47)),"")</f>
        <v>15</v>
      </c>
      <c r="AK47" s="34">
        <f>IF(AK$5&lt;=$U$8,IF(SUM($U47:X47)=0,"",SUM($U47:X47)),"")</f>
        <v>15</v>
      </c>
      <c r="AL47" s="34">
        <f>IF(AL$5&lt;=$U$8,IF(SUM($U47:Y47)=0,"",SUM($U47:Y47)),"")</f>
        <v>15</v>
      </c>
      <c r="AM47" s="34">
        <f>IF(AM$5&lt;=$U$8,IF(SUM($U47:Z47)=0,"",SUM($U47:Z47)),"")</f>
        <v>15</v>
      </c>
      <c r="AN47" s="34">
        <f>IF(AN$5&lt;=$U$8,IF(SUM($U47:AA47)=0,"",SUM($U47:AA47)),"")</f>
        <v>15</v>
      </c>
      <c r="AO47" s="34">
        <f>IF(AO$5&lt;=$U$8,IF(SUM($U47:AB47)=0,"",SUM($U47:AB47)),"")</f>
        <v>15</v>
      </c>
      <c r="AP47" s="34">
        <f>IF(AP$5&lt;=$U$8,IF(SUM($U47:AC47)=0,"",SUM($U47:AC47)),"")</f>
        <v>15</v>
      </c>
      <c r="AQ47" s="34">
        <f>IF(AQ$5&lt;=$U$8,IF(SUM($U47:AD47)=0,"",SUM($U47:AD47)),"")</f>
        <v>15</v>
      </c>
      <c r="AR47" s="34">
        <f>IF(AR$5&lt;=$U$8,IF(SUM($U47:AE47)=0,"",SUM($U47:AE47)),"")</f>
        <v>15</v>
      </c>
      <c r="AS47" s="608">
        <f>IF(AS$5&lt;=$U$8,IF(SUM($U47:AF47)=0,"",SUM($U47:AF47)),"")</f>
        <v>15</v>
      </c>
      <c r="AT47" s="412" t="s">
        <v>387</v>
      </c>
      <c r="AU47" s="34" t="s">
        <v>388</v>
      </c>
      <c r="AV47" s="412" t="s">
        <v>387</v>
      </c>
      <c r="AW47" s="34" t="s">
        <v>388</v>
      </c>
      <c r="AX47" s="592" t="s">
        <v>516</v>
      </c>
      <c r="AY47" s="592" t="s">
        <v>515</v>
      </c>
      <c r="AZ47" s="629" t="s">
        <v>387</v>
      </c>
      <c r="BA47" s="17" t="s">
        <v>449</v>
      </c>
      <c r="BB47" s="17" t="s">
        <v>387</v>
      </c>
      <c r="BC47" s="17" t="s">
        <v>449</v>
      </c>
      <c r="BD47" s="664" t="s">
        <v>387</v>
      </c>
      <c r="BE47" s="17" t="s">
        <v>449</v>
      </c>
      <c r="BF47" s="364"/>
      <c r="BG47" s="364"/>
      <c r="BH47" s="364"/>
      <c r="BI47" s="364"/>
      <c r="BJ47" s="364"/>
      <c r="BK47" s="364"/>
      <c r="BL47" s="364"/>
      <c r="BM47" s="364"/>
      <c r="BN47" s="364"/>
      <c r="BO47" s="364"/>
      <c r="BP47" s="364"/>
      <c r="BQ47" s="364"/>
    </row>
    <row r="48" spans="1:69" ht="39.75" customHeight="1" thickBot="1" x14ac:dyDescent="0.3">
      <c r="A48" s="350" t="s">
        <v>240</v>
      </c>
      <c r="B48" s="424" t="s">
        <v>112</v>
      </c>
      <c r="C48" s="432">
        <v>0.7</v>
      </c>
      <c r="D48" s="359" t="s">
        <v>113</v>
      </c>
      <c r="E48" s="350" t="s">
        <v>304</v>
      </c>
      <c r="F48" s="428" t="s">
        <v>310</v>
      </c>
      <c r="G48" s="428" t="s">
        <v>338</v>
      </c>
      <c r="H48" s="615" t="s">
        <v>547</v>
      </c>
      <c r="I48" s="615" t="s">
        <v>548</v>
      </c>
      <c r="J48" s="424" t="s">
        <v>38</v>
      </c>
      <c r="K48" s="424">
        <v>177</v>
      </c>
      <c r="L48" s="432">
        <v>1</v>
      </c>
      <c r="M48" s="432">
        <v>1</v>
      </c>
      <c r="N48" s="432">
        <v>1</v>
      </c>
      <c r="O48" s="432">
        <v>1</v>
      </c>
      <c r="P48" s="622" t="s">
        <v>519</v>
      </c>
      <c r="Q48" s="410" t="s">
        <v>291</v>
      </c>
      <c r="R48" s="350" t="s">
        <v>271</v>
      </c>
      <c r="S48" s="7" t="s">
        <v>40</v>
      </c>
      <c r="T48" s="7" t="s">
        <v>43</v>
      </c>
      <c r="U48" s="275" t="str">
        <f t="shared" ref="U48:AF48" si="68">IF(U46=0,"",U47/U46)</f>
        <v/>
      </c>
      <c r="V48" s="275" t="str">
        <f t="shared" si="68"/>
        <v/>
      </c>
      <c r="W48" s="275">
        <f t="shared" si="68"/>
        <v>1</v>
      </c>
      <c r="X48" s="275" t="str">
        <f t="shared" si="68"/>
        <v/>
      </c>
      <c r="Y48" s="275" t="str">
        <f t="shared" si="68"/>
        <v/>
      </c>
      <c r="Z48" s="275" t="str">
        <f t="shared" si="68"/>
        <v/>
      </c>
      <c r="AA48" s="275" t="str">
        <f t="shared" si="68"/>
        <v/>
      </c>
      <c r="AB48" s="275" t="str">
        <f t="shared" si="68"/>
        <v/>
      </c>
      <c r="AC48" s="275" t="str">
        <f t="shared" si="68"/>
        <v/>
      </c>
      <c r="AD48" s="275" t="str">
        <f t="shared" si="68"/>
        <v/>
      </c>
      <c r="AE48" s="275" t="str">
        <f t="shared" si="68"/>
        <v/>
      </c>
      <c r="AF48" s="275" t="str">
        <f t="shared" si="68"/>
        <v/>
      </c>
      <c r="AG48" s="482">
        <f t="shared" ref="AG48" si="69">IF(AG46=0,"",AG47/AG46)</f>
        <v>1</v>
      </c>
      <c r="AH48" s="345" t="str">
        <f>IF(AH$8&lt;=$AJ$8,IF(OR(AH46="",AH47=""),"",AH47/AH46),"")</f>
        <v/>
      </c>
      <c r="AI48" s="345" t="str">
        <f t="shared" ref="AI48:AO48" si="70">IF(AI$8&lt;=$AJ$8,IF(OR(AI46="",AI47=""),"",AI47/AI46),"")</f>
        <v/>
      </c>
      <c r="AJ48" s="345">
        <f t="shared" si="70"/>
        <v>1</v>
      </c>
      <c r="AK48" s="345">
        <f t="shared" si="70"/>
        <v>1</v>
      </c>
      <c r="AL48" s="345">
        <f t="shared" si="70"/>
        <v>1</v>
      </c>
      <c r="AM48" s="345">
        <f t="shared" si="70"/>
        <v>1</v>
      </c>
      <c r="AN48" s="345">
        <f t="shared" si="70"/>
        <v>1</v>
      </c>
      <c r="AO48" s="345">
        <f t="shared" si="70"/>
        <v>1</v>
      </c>
      <c r="AP48" s="345">
        <f>IF(AP$5&lt;=$AJ$5,IF(OR(AP46="",AP47=""),"",AP47/AP46),"")</f>
        <v>1</v>
      </c>
      <c r="AQ48" s="345">
        <f t="shared" ref="AQ48" si="71">IF(AQ$5&lt;=$AJ$5,IF(OR(AQ46="",AQ47=""),"",AQ47/AQ46),"")</f>
        <v>1</v>
      </c>
      <c r="AR48" s="345">
        <f t="shared" ref="AR48" si="72">IF(AR$5&lt;=$AJ$5,IF(OR(AR46="",AR47=""),"",AR47/AR46),"")</f>
        <v>1</v>
      </c>
      <c r="AS48" s="609">
        <f t="shared" ref="AS48" si="73">IF(AS$5&lt;=$AJ$5,IF(OR(AS46="",AS47=""),"",AS47/AS46),"")</f>
        <v>1</v>
      </c>
      <c r="AT48" s="412"/>
      <c r="AU48" s="34"/>
      <c r="AV48" s="390"/>
      <c r="AW48" s="390"/>
      <c r="AX48" s="364"/>
      <c r="AY48" s="364"/>
      <c r="AZ48" s="364"/>
      <c r="BA48" s="364"/>
      <c r="BB48" s="651"/>
      <c r="BC48" s="651"/>
      <c r="BD48" s="364"/>
      <c r="BE48" s="364"/>
      <c r="BF48" s="364"/>
      <c r="BG48" s="364"/>
      <c r="BH48" s="364"/>
      <c r="BI48" s="364"/>
      <c r="BJ48" s="364"/>
      <c r="BK48" s="364"/>
      <c r="BL48" s="364"/>
      <c r="BM48" s="364"/>
      <c r="BN48" s="364"/>
      <c r="BO48" s="364"/>
      <c r="BP48" s="364"/>
      <c r="BQ48" s="364"/>
    </row>
    <row r="49" spans="1:69" ht="39.75" customHeight="1" x14ac:dyDescent="0.25">
      <c r="A49" s="350" t="s">
        <v>240</v>
      </c>
      <c r="B49" s="424" t="s">
        <v>112</v>
      </c>
      <c r="C49" s="432">
        <v>0.7</v>
      </c>
      <c r="D49" s="359" t="s">
        <v>113</v>
      </c>
      <c r="E49" s="350" t="s">
        <v>304</v>
      </c>
      <c r="F49" s="428" t="s">
        <v>310</v>
      </c>
      <c r="G49" s="428" t="s">
        <v>338</v>
      </c>
      <c r="H49" s="615" t="s">
        <v>547</v>
      </c>
      <c r="I49" s="615" t="s">
        <v>548</v>
      </c>
      <c r="J49" s="424" t="s">
        <v>38</v>
      </c>
      <c r="K49" s="424">
        <v>177</v>
      </c>
      <c r="L49" s="432">
        <v>1</v>
      </c>
      <c r="M49" s="432">
        <v>1</v>
      </c>
      <c r="N49" s="432">
        <v>1</v>
      </c>
      <c r="O49" s="432">
        <v>1</v>
      </c>
      <c r="P49" s="622" t="s">
        <v>519</v>
      </c>
      <c r="Q49" s="410" t="s">
        <v>291</v>
      </c>
      <c r="R49" s="350" t="s">
        <v>271</v>
      </c>
      <c r="S49" s="7" t="s">
        <v>44</v>
      </c>
      <c r="T49" s="7" t="s">
        <v>41</v>
      </c>
      <c r="U49" s="34"/>
      <c r="V49" s="34">
        <v>10</v>
      </c>
      <c r="W49" s="34"/>
      <c r="X49" s="34"/>
      <c r="Y49" s="34"/>
      <c r="Z49" s="34">
        <v>5</v>
      </c>
      <c r="AA49" s="34"/>
      <c r="AB49" s="34"/>
      <c r="AC49" s="34"/>
      <c r="AD49" s="34">
        <v>5</v>
      </c>
      <c r="AE49" s="34"/>
      <c r="AF49" s="34"/>
      <c r="AG49" s="468">
        <f>SUM(U49:AF49)</f>
        <v>20</v>
      </c>
      <c r="AH49" s="34" t="str">
        <f>IF(AH$5&lt;=$U$8,IF(SUM($U49:U49)=0,"",SUM($U49:U49)),"")</f>
        <v/>
      </c>
      <c r="AI49" s="34">
        <f>IF(AI$5&lt;=$U$8,IF(SUM($U49:V49)=0,"",SUM($U49:V49)),"")</f>
        <v>10</v>
      </c>
      <c r="AJ49" s="34">
        <f>IF(AJ$5&lt;=$U$8,IF(SUM($U49:W49)=0,"",SUM($U49:W49)),"")</f>
        <v>10</v>
      </c>
      <c r="AK49" s="34">
        <f>IF(AK$5&lt;=$U$8,IF(SUM($U49:X49)=0,"",SUM($U49:X49)),"")</f>
        <v>10</v>
      </c>
      <c r="AL49" s="34">
        <f>IF(AL$5&lt;=$U$8,IF(SUM($U49:Y49)=0,"",SUM($U49:Y49)),"")</f>
        <v>10</v>
      </c>
      <c r="AM49" s="34">
        <f>IF(AM$5&lt;=$U$8,IF(SUM($U49:Z49)=0,"",SUM($U49:Z49)),"")</f>
        <v>15</v>
      </c>
      <c r="AN49" s="34">
        <f>IF(AN$5&lt;=$U$8,IF(SUM($U49:AA49)=0,"",SUM($U49:AA49)),"")</f>
        <v>15</v>
      </c>
      <c r="AO49" s="34">
        <f>IF(AO$5&lt;=$U$8,IF(SUM($U49:AB49)=0,"",SUM($U49:AB49)),"")</f>
        <v>15</v>
      </c>
      <c r="AP49" s="34">
        <f>IF(AP$8&lt;=$U$8,IF(SUM($U49:AC49)=0,"",SUM($U49:AC49)),"")</f>
        <v>15</v>
      </c>
      <c r="AQ49" s="34">
        <f>IF(AQ$5&lt;=$U$8,IF(SUM($U49:AD49)=0,"",SUM($U49:AD49)),"")</f>
        <v>20</v>
      </c>
      <c r="AR49" s="34">
        <f>IF(AR$5&lt;=$U$8,IF(SUM($U49:AE49)=0,"",SUM($U49:AE49)),"")</f>
        <v>20</v>
      </c>
      <c r="AS49" s="608">
        <f>IF(AS$5&lt;=$U$8,IF(SUM($U49:AF49)=0,"",SUM($U49:AF49)),"")</f>
        <v>20</v>
      </c>
      <c r="AT49" s="412"/>
      <c r="AU49" s="391"/>
      <c r="AV49" s="390"/>
      <c r="AW49" s="390"/>
      <c r="AX49" s="364"/>
      <c r="AY49" s="364"/>
      <c r="AZ49" s="364"/>
      <c r="BA49" s="364"/>
      <c r="BB49" s="651"/>
      <c r="BC49" s="651"/>
      <c r="BD49" s="364"/>
      <c r="BE49" s="364"/>
      <c r="BF49" s="364"/>
      <c r="BG49" s="364"/>
      <c r="BH49" s="364"/>
      <c r="BI49" s="364"/>
      <c r="BJ49" s="364"/>
      <c r="BK49" s="364"/>
      <c r="BL49" s="364"/>
      <c r="BM49" s="364"/>
      <c r="BN49" s="364"/>
      <c r="BO49" s="364"/>
      <c r="BP49" s="364"/>
      <c r="BQ49" s="364"/>
    </row>
    <row r="50" spans="1:69" ht="39.75" customHeight="1" x14ac:dyDescent="0.25">
      <c r="A50" s="350" t="s">
        <v>240</v>
      </c>
      <c r="B50" s="424" t="s">
        <v>112</v>
      </c>
      <c r="C50" s="432">
        <v>0.7</v>
      </c>
      <c r="D50" s="359" t="s">
        <v>113</v>
      </c>
      <c r="E50" s="350" t="s">
        <v>304</v>
      </c>
      <c r="F50" s="428" t="s">
        <v>310</v>
      </c>
      <c r="G50" s="428" t="s">
        <v>338</v>
      </c>
      <c r="H50" s="615" t="s">
        <v>547</v>
      </c>
      <c r="I50" s="615" t="s">
        <v>548</v>
      </c>
      <c r="J50" s="424" t="s">
        <v>38</v>
      </c>
      <c r="K50" s="424">
        <v>177</v>
      </c>
      <c r="L50" s="432">
        <v>1</v>
      </c>
      <c r="M50" s="432">
        <v>1</v>
      </c>
      <c r="N50" s="432">
        <v>1</v>
      </c>
      <c r="O50" s="432">
        <v>1</v>
      </c>
      <c r="P50" s="622" t="s">
        <v>519</v>
      </c>
      <c r="Q50" s="410" t="s">
        <v>291</v>
      </c>
      <c r="R50" s="350" t="s">
        <v>271</v>
      </c>
      <c r="S50" s="7" t="s">
        <v>44</v>
      </c>
      <c r="T50" s="7" t="s">
        <v>42</v>
      </c>
      <c r="U50" s="15">
        <v>10</v>
      </c>
      <c r="V50" s="15">
        <v>10</v>
      </c>
      <c r="W50" s="15">
        <v>0</v>
      </c>
      <c r="X50" s="34">
        <v>22</v>
      </c>
      <c r="Y50" s="15">
        <v>28</v>
      </c>
      <c r="Z50" s="15">
        <v>0</v>
      </c>
      <c r="AA50" s="15"/>
      <c r="AB50" s="15"/>
      <c r="AC50" s="15"/>
      <c r="AD50" s="15"/>
      <c r="AE50" s="15"/>
      <c r="AF50" s="14"/>
      <c r="AG50" s="469">
        <f>SUM(U50:AF50)</f>
        <v>70</v>
      </c>
      <c r="AH50" s="34">
        <f>IF(AH$5&lt;=$U$8,IF(SUM($U50:U50)=0,"",SUM($U50:U50)),"")</f>
        <v>10</v>
      </c>
      <c r="AI50" s="34">
        <f>IF(AI$5&lt;=$U$8,IF(SUM($U50:V50)=0,"",SUM($U50:V50)),"")</f>
        <v>20</v>
      </c>
      <c r="AJ50" s="34">
        <f>IF(AJ$5&lt;=$U$8,IF(SUM($U50:W50)=0,"",SUM($U50:W50)),"")</f>
        <v>20</v>
      </c>
      <c r="AK50" s="34">
        <f>IF(AK$5&lt;=$U$8,IF(SUM($U50:X50)=0,"",SUM($U50:X50)),"")</f>
        <v>42</v>
      </c>
      <c r="AL50" s="34">
        <f>IF(AL$5&lt;=$U$8,IF(SUM($U50:Y50)=0,"",SUM($U50:Y50)),"")</f>
        <v>70</v>
      </c>
      <c r="AM50" s="34">
        <f>IF(AM$5&lt;=$U$8,IF(SUM($U50:Z50)=0,"",SUM($U50:Z50)),"")</f>
        <v>70</v>
      </c>
      <c r="AN50" s="34">
        <f>IF(AN$5&lt;=$U$8,IF(SUM($U50:AA50)=0,"",SUM($U50:AA50)),"")</f>
        <v>70</v>
      </c>
      <c r="AO50" s="34">
        <f>IF(AO$5&lt;=$U$8,IF(SUM($U50:AB50)=0,"",SUM($U50:AB50)),"")</f>
        <v>70</v>
      </c>
      <c r="AP50" s="34">
        <f>IF(AP$5&lt;=$U$8,IF(SUM($U50:AC50)=0,"",SUM($U50:AC50)),"")</f>
        <v>70</v>
      </c>
      <c r="AQ50" s="34">
        <f>IF(AQ$5&lt;=$U$8,IF(SUM($U50:AD50)=0,"",SUM($U50:AD50)),"")</f>
        <v>70</v>
      </c>
      <c r="AR50" s="34">
        <f>IF(AR$5&lt;=$U$8,IF(SUM($U50:AE50)=0,"",SUM($U50:AE50)),"")</f>
        <v>70</v>
      </c>
      <c r="AS50" s="608">
        <f>IF(AS$5&lt;=$U$8,IF(SUM($U50:AF50)=0,"",SUM($U50:AF50)),"")</f>
        <v>70</v>
      </c>
      <c r="AT50" s="564" t="s">
        <v>402</v>
      </c>
      <c r="AU50" s="563" t="s">
        <v>403</v>
      </c>
      <c r="AV50" s="564" t="s">
        <v>442</v>
      </c>
      <c r="AW50" s="563" t="s">
        <v>443</v>
      </c>
      <c r="AX50" s="364"/>
      <c r="AY50" s="412" t="s">
        <v>496</v>
      </c>
      <c r="AZ50" s="574" t="s">
        <v>600</v>
      </c>
      <c r="BA50" s="578" t="s">
        <v>601</v>
      </c>
      <c r="BB50" s="574" t="s">
        <v>651</v>
      </c>
      <c r="BC50" s="578" t="s">
        <v>652</v>
      </c>
      <c r="BD50" s="574" t="s">
        <v>712</v>
      </c>
      <c r="BE50" s="574" t="s">
        <v>712</v>
      </c>
      <c r="BF50" s="357"/>
      <c r="BG50" s="357"/>
      <c r="BH50" s="357"/>
      <c r="BI50" s="357"/>
      <c r="BJ50" s="357"/>
      <c r="BK50" s="357"/>
      <c r="BL50" s="357"/>
      <c r="BM50" s="357"/>
      <c r="BN50" s="357"/>
      <c r="BO50" s="357"/>
      <c r="BP50" s="357"/>
      <c r="BQ50" s="357"/>
    </row>
    <row r="51" spans="1:69" ht="39.75" customHeight="1" thickBot="1" x14ac:dyDescent="0.3">
      <c r="A51" s="350" t="s">
        <v>240</v>
      </c>
      <c r="B51" s="424" t="s">
        <v>112</v>
      </c>
      <c r="C51" s="432">
        <v>0.7</v>
      </c>
      <c r="D51" s="359" t="s">
        <v>113</v>
      </c>
      <c r="E51" s="350" t="s">
        <v>304</v>
      </c>
      <c r="F51" s="428" t="s">
        <v>310</v>
      </c>
      <c r="G51" s="428" t="s">
        <v>338</v>
      </c>
      <c r="H51" s="615" t="s">
        <v>547</v>
      </c>
      <c r="I51" s="615" t="s">
        <v>548</v>
      </c>
      <c r="J51" s="424" t="s">
        <v>38</v>
      </c>
      <c r="K51" s="424">
        <v>177</v>
      </c>
      <c r="L51" s="432">
        <v>1</v>
      </c>
      <c r="M51" s="432">
        <v>1</v>
      </c>
      <c r="N51" s="432">
        <v>1</v>
      </c>
      <c r="O51" s="432">
        <v>1</v>
      </c>
      <c r="P51" s="622" t="s">
        <v>519</v>
      </c>
      <c r="Q51" s="410" t="s">
        <v>291</v>
      </c>
      <c r="R51" s="350" t="s">
        <v>271</v>
      </c>
      <c r="S51" s="7" t="s">
        <v>44</v>
      </c>
      <c r="T51" s="7" t="s">
        <v>43</v>
      </c>
      <c r="U51" s="275" t="str">
        <f t="shared" ref="U51:AF51" si="74">IF(U49=0,"",U50/U49)</f>
        <v/>
      </c>
      <c r="V51" s="275">
        <f t="shared" si="74"/>
        <v>1</v>
      </c>
      <c r="W51" s="275" t="str">
        <f t="shared" si="74"/>
        <v/>
      </c>
      <c r="X51" s="275" t="str">
        <f t="shared" si="74"/>
        <v/>
      </c>
      <c r="Y51" s="275" t="str">
        <f t="shared" si="74"/>
        <v/>
      </c>
      <c r="Z51" s="275">
        <f t="shared" si="74"/>
        <v>0</v>
      </c>
      <c r="AA51" s="275" t="str">
        <f t="shared" si="74"/>
        <v/>
      </c>
      <c r="AB51" s="275" t="str">
        <f t="shared" si="74"/>
        <v/>
      </c>
      <c r="AC51" s="275" t="str">
        <f t="shared" si="74"/>
        <v/>
      </c>
      <c r="AD51" s="275">
        <f t="shared" si="74"/>
        <v>0</v>
      </c>
      <c r="AE51" s="275" t="str">
        <f t="shared" si="74"/>
        <v/>
      </c>
      <c r="AF51" s="275" t="str">
        <f t="shared" si="74"/>
        <v/>
      </c>
      <c r="AG51" s="482">
        <f t="shared" ref="AG51" si="75">IF(AG49=0,"",AG50/AG49)</f>
        <v>3.5</v>
      </c>
      <c r="AH51" s="345" t="str">
        <f>IF(AH$8&lt;=$AJ$8,IF(OR(AH49="",AH50=""),"",AH50/AH49),"")</f>
        <v/>
      </c>
      <c r="AI51" s="345">
        <f t="shared" ref="AI51:AO51" si="76">IF(AI$8&lt;=$AJ$8,IF(OR(AI49="",AI50=""),"",AI50/AI49),"")</f>
        <v>2</v>
      </c>
      <c r="AJ51" s="626">
        <f t="shared" si="76"/>
        <v>2</v>
      </c>
      <c r="AK51" s="345">
        <f t="shared" si="76"/>
        <v>4.2</v>
      </c>
      <c r="AL51" s="345">
        <f t="shared" si="76"/>
        <v>7</v>
      </c>
      <c r="AM51" s="345">
        <f t="shared" si="76"/>
        <v>4.666666666666667</v>
      </c>
      <c r="AN51" s="345">
        <f t="shared" si="76"/>
        <v>4.666666666666667</v>
      </c>
      <c r="AO51" s="345">
        <f t="shared" si="76"/>
        <v>4.666666666666667</v>
      </c>
      <c r="AP51" s="345">
        <f>IF(AP$5&lt;=$AJ$5,IF(OR(AP49="",AP50=""),"",AP50/AP49),"")</f>
        <v>4.666666666666667</v>
      </c>
      <c r="AQ51" s="345">
        <f t="shared" ref="AQ51" si="77">IF(AQ$5&lt;=$AJ$5,IF(OR(AQ49="",AQ50=""),"",AQ50/AQ49),"")</f>
        <v>3.5</v>
      </c>
      <c r="AR51" s="345">
        <f t="shared" ref="AR51" si="78">IF(AR$5&lt;=$AJ$5,IF(OR(AR49="",AR50=""),"",AR50/AR49),"")</f>
        <v>3.5</v>
      </c>
      <c r="AS51" s="609">
        <f t="shared" ref="AS51" si="79">IF(AS$5&lt;=$AJ$5,IF(OR(AS49="",AS50=""),"",AS50/AS49),"")</f>
        <v>3.5</v>
      </c>
      <c r="AT51" s="412"/>
      <c r="AU51" s="391"/>
      <c r="AV51" s="390"/>
      <c r="AW51" s="390"/>
      <c r="AX51" s="364"/>
      <c r="AY51" s="364"/>
      <c r="AZ51" s="364"/>
      <c r="BA51" s="364"/>
      <c r="BB51" s="651"/>
      <c r="BC51" s="651"/>
      <c r="BD51" s="364"/>
      <c r="BE51" s="364"/>
      <c r="BF51" s="364"/>
      <c r="BG51" s="364"/>
      <c r="BH51" s="364"/>
      <c r="BI51" s="364"/>
      <c r="BJ51" s="364"/>
      <c r="BK51" s="364"/>
      <c r="BL51" s="364"/>
      <c r="BM51" s="364"/>
      <c r="BN51" s="364"/>
      <c r="BO51" s="364"/>
      <c r="BP51" s="364"/>
      <c r="BQ51" s="364"/>
    </row>
    <row r="52" spans="1:69" ht="39.75" customHeight="1" x14ac:dyDescent="0.25">
      <c r="A52" s="350" t="s">
        <v>240</v>
      </c>
      <c r="B52" s="424" t="s">
        <v>112</v>
      </c>
      <c r="C52" s="432">
        <v>0.7</v>
      </c>
      <c r="D52" s="359" t="s">
        <v>113</v>
      </c>
      <c r="E52" s="350" t="s">
        <v>304</v>
      </c>
      <c r="F52" s="428" t="s">
        <v>310</v>
      </c>
      <c r="G52" s="428" t="s">
        <v>338</v>
      </c>
      <c r="H52" s="615" t="s">
        <v>547</v>
      </c>
      <c r="I52" s="615" t="s">
        <v>548</v>
      </c>
      <c r="J52" s="424" t="s">
        <v>38</v>
      </c>
      <c r="K52" s="424">
        <v>177</v>
      </c>
      <c r="L52" s="432">
        <v>1</v>
      </c>
      <c r="M52" s="432">
        <v>1</v>
      </c>
      <c r="N52" s="432">
        <v>1</v>
      </c>
      <c r="O52" s="432">
        <v>1</v>
      </c>
      <c r="P52" s="622" t="s">
        <v>519</v>
      </c>
      <c r="Q52" s="410" t="s">
        <v>291</v>
      </c>
      <c r="R52" s="350" t="s">
        <v>271</v>
      </c>
      <c r="S52" s="7" t="s">
        <v>45</v>
      </c>
      <c r="T52" s="7" t="s">
        <v>41</v>
      </c>
      <c r="U52" s="15"/>
      <c r="V52" s="15"/>
      <c r="W52" s="15">
        <v>10</v>
      </c>
      <c r="X52" s="15"/>
      <c r="Y52" s="15"/>
      <c r="Z52" s="15">
        <v>12</v>
      </c>
      <c r="AA52" s="15"/>
      <c r="AB52" s="15"/>
      <c r="AC52" s="15">
        <v>13</v>
      </c>
      <c r="AD52" s="15"/>
      <c r="AE52" s="15"/>
      <c r="AF52" s="15">
        <v>11</v>
      </c>
      <c r="AG52" s="468">
        <f>SUM(U52:AF52)</f>
        <v>46</v>
      </c>
      <c r="AH52" s="34" t="str">
        <f>IF(AH$5&lt;=$U$8,IF(SUM($U52:U52)=0,"",SUM($U52:U52)),"")</f>
        <v/>
      </c>
      <c r="AI52" s="34" t="str">
        <f>IF(AI$5&lt;=$U$8,IF(SUM($U52:V52)=0,"",SUM($U52:V52)),"")</f>
        <v/>
      </c>
      <c r="AJ52" s="34">
        <f>IF(AJ$5&lt;=$U$8,IF(SUM($U52:W52)=0,"",SUM($U52:W52)),"")</f>
        <v>10</v>
      </c>
      <c r="AK52" s="34">
        <f>IF(AK$5&lt;=$U$8,IF(SUM($U52:X52)=0,"",SUM($U52:X52)),"")</f>
        <v>10</v>
      </c>
      <c r="AL52" s="34">
        <f>IF(AL$5&lt;=$U$8,IF(SUM($U52:Y52)=0,"",SUM($U52:Y52)),"")</f>
        <v>10</v>
      </c>
      <c r="AM52" s="34">
        <f>IF(AM$5&lt;=$U$8,IF(SUM($U52:Z52)=0,"",SUM($U52:Z52)),"")</f>
        <v>22</v>
      </c>
      <c r="AN52" s="34">
        <f>IF(AN$5&lt;=$U$8,IF(SUM($U52:AA52)=0,"",SUM($U52:AA52)),"")</f>
        <v>22</v>
      </c>
      <c r="AO52" s="34">
        <f>IF(AO$5&lt;=$U$8,IF(SUM($U52:AB52)=0,"",SUM($U52:AB52)),"")</f>
        <v>22</v>
      </c>
      <c r="AP52" s="34">
        <f>IF(AP$8&lt;=$U$8,IF(SUM($U52:AC52)=0,"",SUM($U52:AC52)),"")</f>
        <v>35</v>
      </c>
      <c r="AQ52" s="34">
        <f>IF(AQ$5&lt;=$U$8,IF(SUM($U52:AD52)=0,"",SUM($U52:AD52)),"")</f>
        <v>35</v>
      </c>
      <c r="AR52" s="34">
        <f>IF(AR$5&lt;=$U$8,IF(SUM($U52:AE52)=0,"",SUM($U52:AE52)),"")</f>
        <v>35</v>
      </c>
      <c r="AS52" s="608">
        <f>IF(AS$5&lt;=$U$8,IF(SUM($U52:AF52)=0,"",SUM($U52:AF52)),"")</f>
        <v>46</v>
      </c>
      <c r="AT52" s="414"/>
      <c r="AU52" s="34"/>
      <c r="AV52" s="390"/>
      <c r="AW52" s="390"/>
      <c r="AX52" s="364"/>
      <c r="AY52" s="364"/>
      <c r="AZ52" s="364"/>
      <c r="BA52" s="364"/>
      <c r="BB52" s="651"/>
      <c r="BC52" s="651"/>
      <c r="BD52" s="364"/>
      <c r="BE52" s="364"/>
      <c r="BF52" s="364"/>
      <c r="BG52" s="364"/>
      <c r="BH52" s="364"/>
      <c r="BI52" s="364"/>
      <c r="BJ52" s="364"/>
      <c r="BK52" s="364"/>
      <c r="BL52" s="364"/>
      <c r="BM52" s="364"/>
      <c r="BN52" s="364"/>
      <c r="BO52" s="364"/>
      <c r="BP52" s="364"/>
      <c r="BQ52" s="364"/>
    </row>
    <row r="53" spans="1:69" ht="39.75" customHeight="1" x14ac:dyDescent="0.25">
      <c r="A53" s="350" t="s">
        <v>240</v>
      </c>
      <c r="B53" s="424" t="s">
        <v>112</v>
      </c>
      <c r="C53" s="432">
        <v>0.7</v>
      </c>
      <c r="D53" s="359" t="s">
        <v>113</v>
      </c>
      <c r="E53" s="350" t="s">
        <v>304</v>
      </c>
      <c r="F53" s="428" t="s">
        <v>310</v>
      </c>
      <c r="G53" s="428" t="s">
        <v>338</v>
      </c>
      <c r="H53" s="615" t="s">
        <v>547</v>
      </c>
      <c r="I53" s="615" t="s">
        <v>548</v>
      </c>
      <c r="J53" s="424" t="s">
        <v>38</v>
      </c>
      <c r="K53" s="424">
        <v>177</v>
      </c>
      <c r="L53" s="432">
        <v>1</v>
      </c>
      <c r="M53" s="432">
        <v>1</v>
      </c>
      <c r="N53" s="432">
        <v>1</v>
      </c>
      <c r="O53" s="432">
        <v>1</v>
      </c>
      <c r="P53" s="622" t="s">
        <v>519</v>
      </c>
      <c r="Q53" s="410" t="s">
        <v>291</v>
      </c>
      <c r="R53" s="350" t="s">
        <v>271</v>
      </c>
      <c r="S53" s="7" t="s">
        <v>45</v>
      </c>
      <c r="T53" s="7" t="s">
        <v>42</v>
      </c>
      <c r="U53" s="15">
        <v>29</v>
      </c>
      <c r="V53" s="15">
        <v>0</v>
      </c>
      <c r="W53" s="15">
        <v>0</v>
      </c>
      <c r="X53" s="15">
        <v>1</v>
      </c>
      <c r="Y53" s="15">
        <v>26</v>
      </c>
      <c r="Z53" s="15">
        <v>7</v>
      </c>
      <c r="AA53" s="15"/>
      <c r="AB53" s="15"/>
      <c r="AC53" s="15"/>
      <c r="AD53" s="15"/>
      <c r="AE53" s="15"/>
      <c r="AF53" s="14"/>
      <c r="AG53" s="469">
        <f>SUM(U53:AF53)</f>
        <v>63</v>
      </c>
      <c r="AH53" s="34">
        <f>IF(AH$5&lt;=$U$8,IF(SUM($U53:U53)=0,"",SUM($U53:U53)),"")</f>
        <v>29</v>
      </c>
      <c r="AI53" s="34">
        <f>IF(AI$5&lt;=$U$8,IF(SUM($U53:V53)=0,"",SUM($U53:V53)),"")</f>
        <v>29</v>
      </c>
      <c r="AJ53" s="34">
        <f>IF(AJ$5&lt;=$U$8,IF(SUM($U53:W53)=0,"",SUM($U53:W53)),"")</f>
        <v>29</v>
      </c>
      <c r="AK53" s="34">
        <f>IF(AK$5&lt;=$U$8,IF(SUM($U53:X53)=0,"",SUM($U53:X53)),"")</f>
        <v>30</v>
      </c>
      <c r="AL53" s="34">
        <f>IF(AL$5&lt;=$U$8,IF(SUM($U53:Y53)=0,"",SUM($U53:Y53)),"")</f>
        <v>56</v>
      </c>
      <c r="AM53" s="34">
        <f>IF(AM$5&lt;=$U$8,IF(SUM($U53:Z53)=0,"",SUM($U53:Z53)),"")</f>
        <v>63</v>
      </c>
      <c r="AN53" s="34">
        <f>IF(AN$5&lt;=$U$8,IF(SUM($U53:AA53)=0,"",SUM($U53:AA53)),"")</f>
        <v>63</v>
      </c>
      <c r="AO53" s="34">
        <f>IF(AO$5&lt;=$U$8,IF(SUM($U53:AB53)=0,"",SUM($U53:AB53)),"")</f>
        <v>63</v>
      </c>
      <c r="AP53" s="34">
        <f>IF(AP$5&lt;=$U$8,IF(SUM($U53:AC53)=0,"",SUM($U53:AC53)),"")</f>
        <v>63</v>
      </c>
      <c r="AQ53" s="34">
        <f>IF(AQ$5&lt;=$U$8,IF(SUM($U53:AD53)=0,"",SUM($U53:AD53)),"")</f>
        <v>63</v>
      </c>
      <c r="AR53" s="34">
        <f>IF(AR$5&lt;=$U$8,IF(SUM($U53:AE53)=0,"",SUM($U53:AE53)),"")</f>
        <v>63</v>
      </c>
      <c r="AS53" s="608">
        <f>IF(AS$5&lt;=$U$8,IF(SUM($U53:AF53)=0,"",SUM($U53:AF53)),"")</f>
        <v>63</v>
      </c>
      <c r="AT53" s="412" t="s">
        <v>384</v>
      </c>
      <c r="AU53" s="34" t="s">
        <v>383</v>
      </c>
      <c r="AV53" s="390"/>
      <c r="AW53" s="390" t="s">
        <v>429</v>
      </c>
      <c r="AX53" s="364"/>
      <c r="AY53" s="592" t="s">
        <v>492</v>
      </c>
      <c r="AZ53" s="629" t="s">
        <v>592</v>
      </c>
      <c r="BA53" s="629" t="s">
        <v>593</v>
      </c>
      <c r="BB53" s="651" t="s">
        <v>627</v>
      </c>
      <c r="BC53" s="651" t="s">
        <v>628</v>
      </c>
      <c r="BD53" s="664" t="s">
        <v>698</v>
      </c>
      <c r="BE53" s="664" t="s">
        <v>699</v>
      </c>
      <c r="BF53" s="364"/>
      <c r="BG53" s="364"/>
      <c r="BH53" s="364"/>
      <c r="BI53" s="364"/>
      <c r="BJ53" s="364"/>
      <c r="BK53" s="364"/>
      <c r="BL53" s="364"/>
      <c r="BM53" s="364"/>
      <c r="BN53" s="364"/>
      <c r="BO53" s="364"/>
      <c r="BP53" s="364"/>
      <c r="BQ53" s="364"/>
    </row>
    <row r="54" spans="1:69" ht="39.75" customHeight="1" thickBot="1" x14ac:dyDescent="0.3">
      <c r="A54" s="354" t="s">
        <v>240</v>
      </c>
      <c r="B54" s="347" t="s">
        <v>112</v>
      </c>
      <c r="C54" s="351">
        <v>0.7</v>
      </c>
      <c r="D54" s="356" t="s">
        <v>113</v>
      </c>
      <c r="E54" s="354" t="s">
        <v>304</v>
      </c>
      <c r="F54" s="355" t="s">
        <v>310</v>
      </c>
      <c r="G54" s="355" t="s">
        <v>338</v>
      </c>
      <c r="H54" s="615" t="s">
        <v>547</v>
      </c>
      <c r="I54" s="615" t="s">
        <v>548</v>
      </c>
      <c r="J54" s="347" t="s">
        <v>38</v>
      </c>
      <c r="K54" s="347">
        <v>177</v>
      </c>
      <c r="L54" s="351">
        <v>1</v>
      </c>
      <c r="M54" s="351">
        <v>1</v>
      </c>
      <c r="N54" s="351">
        <v>1</v>
      </c>
      <c r="O54" s="351">
        <v>1</v>
      </c>
      <c r="P54" s="622" t="s">
        <v>519</v>
      </c>
      <c r="Q54" s="483" t="s">
        <v>291</v>
      </c>
      <c r="R54" s="354" t="s">
        <v>271</v>
      </c>
      <c r="S54" s="471" t="s">
        <v>45</v>
      </c>
      <c r="T54" s="471" t="s">
        <v>43</v>
      </c>
      <c r="U54" s="275" t="str">
        <f t="shared" ref="U54:AF54" si="80">IF(U52=0,"",U53/U52)</f>
        <v/>
      </c>
      <c r="V54" s="275" t="str">
        <f t="shared" si="80"/>
        <v/>
      </c>
      <c r="W54" s="275">
        <f t="shared" si="80"/>
        <v>0</v>
      </c>
      <c r="X54" s="275" t="str">
        <f t="shared" si="80"/>
        <v/>
      </c>
      <c r="Y54" s="275" t="str">
        <f t="shared" si="80"/>
        <v/>
      </c>
      <c r="Z54" s="275">
        <f t="shared" si="80"/>
        <v>0.58333333333333337</v>
      </c>
      <c r="AA54" s="275" t="str">
        <f t="shared" si="80"/>
        <v/>
      </c>
      <c r="AB54" s="275" t="str">
        <f t="shared" si="80"/>
        <v/>
      </c>
      <c r="AC54" s="275">
        <f t="shared" si="80"/>
        <v>0</v>
      </c>
      <c r="AD54" s="275" t="str">
        <f t="shared" si="80"/>
        <v/>
      </c>
      <c r="AE54" s="275" t="str">
        <f t="shared" si="80"/>
        <v/>
      </c>
      <c r="AF54" s="275">
        <f t="shared" si="80"/>
        <v>0</v>
      </c>
      <c r="AG54" s="484">
        <f t="shared" ref="AG54" si="81">IF(AG52=0,"",AG53/AG52)</f>
        <v>1.3695652173913044</v>
      </c>
      <c r="AH54" s="345" t="str">
        <f>IF(AH$8&lt;=$AJ$8,IF(OR(AH52="",AH53=""),"",AH53/AH52),"")</f>
        <v/>
      </c>
      <c r="AI54" s="345" t="str">
        <f t="shared" ref="AI54:AO54" si="82">IF(AI$8&lt;=$AJ$8,IF(OR(AI52="",AI53=""),"",AI53/AI52),"")</f>
        <v/>
      </c>
      <c r="AJ54" s="626">
        <f t="shared" si="82"/>
        <v>2.9</v>
      </c>
      <c r="AK54" s="345">
        <f t="shared" si="82"/>
        <v>3</v>
      </c>
      <c r="AL54" s="345">
        <f t="shared" si="82"/>
        <v>5.6</v>
      </c>
      <c r="AM54" s="345">
        <f t="shared" si="82"/>
        <v>2.8636363636363638</v>
      </c>
      <c r="AN54" s="345">
        <f t="shared" si="82"/>
        <v>2.8636363636363638</v>
      </c>
      <c r="AO54" s="345">
        <f t="shared" si="82"/>
        <v>2.8636363636363638</v>
      </c>
      <c r="AP54" s="345">
        <f>IF(AP$5&lt;=$AJ$5,IF(OR(AP52="",AP53=""),"",AP53/AP52),"")</f>
        <v>1.8</v>
      </c>
      <c r="AQ54" s="345">
        <f t="shared" ref="AQ54" si="83">IF(AQ$5&lt;=$AJ$5,IF(OR(AQ52="",AQ53=""),"",AQ53/AQ52),"")</f>
        <v>1.8</v>
      </c>
      <c r="AR54" s="345">
        <f t="shared" ref="AR54" si="84">IF(AR$5&lt;=$AJ$5,IF(OR(AR52="",AR53=""),"",AR53/AR52),"")</f>
        <v>1.8</v>
      </c>
      <c r="AS54" s="609">
        <f t="shared" ref="AS54" si="85">IF(AS$5&lt;=$AJ$5,IF(OR(AS52="",AS53=""),"",AS53/AS52),"")</f>
        <v>1.3695652173913044</v>
      </c>
      <c r="AT54" s="414"/>
      <c r="AU54" s="34"/>
      <c r="AV54" s="390"/>
      <c r="AW54" s="390"/>
      <c r="AX54" s="364"/>
      <c r="AY54" s="364"/>
      <c r="AZ54" s="364"/>
      <c r="BA54" s="364"/>
      <c r="BB54" s="651"/>
      <c r="BC54" s="651"/>
      <c r="BD54" s="364"/>
      <c r="BE54" s="364"/>
      <c r="BF54" s="364"/>
      <c r="BG54" s="364"/>
      <c r="BH54" s="364"/>
      <c r="BI54" s="364"/>
      <c r="BJ54" s="364"/>
      <c r="BK54" s="364"/>
      <c r="BL54" s="364"/>
      <c r="BM54" s="364"/>
      <c r="BN54" s="364"/>
      <c r="BO54" s="364"/>
      <c r="BP54" s="364"/>
      <c r="BQ54" s="364"/>
    </row>
    <row r="55" spans="1:69" ht="54" customHeight="1" x14ac:dyDescent="0.25">
      <c r="A55" s="457" t="s">
        <v>240</v>
      </c>
      <c r="B55" s="431" t="s">
        <v>112</v>
      </c>
      <c r="C55" s="435">
        <v>0.7</v>
      </c>
      <c r="D55" s="458" t="s">
        <v>113</v>
      </c>
      <c r="E55" s="457" t="s">
        <v>304</v>
      </c>
      <c r="F55" s="426" t="s">
        <v>310</v>
      </c>
      <c r="G55" s="426" t="s">
        <v>339</v>
      </c>
      <c r="H55" s="615" t="s">
        <v>547</v>
      </c>
      <c r="I55" s="615" t="s">
        <v>551</v>
      </c>
      <c r="J55" s="431" t="s">
        <v>38</v>
      </c>
      <c r="K55" s="431">
        <v>441</v>
      </c>
      <c r="L55" s="480">
        <v>112</v>
      </c>
      <c r="M55" s="480">
        <v>152</v>
      </c>
      <c r="N55" s="480">
        <v>127</v>
      </c>
      <c r="O55" s="480">
        <v>50</v>
      </c>
      <c r="P55" s="622" t="s">
        <v>519</v>
      </c>
      <c r="Q55" s="459" t="s">
        <v>365</v>
      </c>
      <c r="R55" s="457" t="s">
        <v>54</v>
      </c>
      <c r="S55" s="604" t="s">
        <v>40</v>
      </c>
      <c r="T55" s="604" t="s">
        <v>41</v>
      </c>
      <c r="U55" s="23"/>
      <c r="V55" s="23">
        <v>1</v>
      </c>
      <c r="W55" s="23">
        <v>1</v>
      </c>
      <c r="X55" s="23">
        <v>1</v>
      </c>
      <c r="Y55" s="23">
        <v>1</v>
      </c>
      <c r="Z55" s="23">
        <v>1</v>
      </c>
      <c r="AA55" s="23">
        <v>1</v>
      </c>
      <c r="AB55" s="23">
        <v>1</v>
      </c>
      <c r="AC55" s="23">
        <v>1</v>
      </c>
      <c r="AD55" s="23">
        <v>1</v>
      </c>
      <c r="AE55" s="23">
        <v>2</v>
      </c>
      <c r="AF55" s="23">
        <v>1</v>
      </c>
      <c r="AG55" s="468">
        <f>SUM(U55:AF55)</f>
        <v>12</v>
      </c>
      <c r="AH55" s="34" t="str">
        <f>IF(AH$5&lt;=$U$8,IF(SUM($U55:U55)=0,"",SUM($U55:U55)),"")</f>
        <v/>
      </c>
      <c r="AI55" s="34">
        <f>IF(AI$5&lt;=$U$8,IF(SUM($U55:V55)=0,"",SUM($U55:V55)),"")</f>
        <v>1</v>
      </c>
      <c r="AJ55" s="34">
        <f>IF(AJ$5&lt;=$U$8,IF(SUM($U55:W55)=0,"",SUM($U55:W55)),"")</f>
        <v>2</v>
      </c>
      <c r="AK55" s="34">
        <f>IF(AK$5&lt;=$U$8,IF(SUM($U55:X55)=0,"",SUM($U55:X55)),"")</f>
        <v>3</v>
      </c>
      <c r="AL55" s="34">
        <f>IF(AL$5&lt;=$U$8,IF(SUM($U55:Y55)=0,"",SUM($U55:Y55)),"")</f>
        <v>4</v>
      </c>
      <c r="AM55" s="34">
        <f>IF(AM$5&lt;=$U$8,IF(SUM($U55:Z55)=0,"",SUM($U55:Z55)),"")</f>
        <v>5</v>
      </c>
      <c r="AN55" s="34">
        <f>IF(AN$5&lt;=$U$8,IF(SUM($U55:AA55)=0,"",SUM($U55:AA55)),"")</f>
        <v>6</v>
      </c>
      <c r="AO55" s="34">
        <f>IF(AO$5&lt;=$U$8,IF(SUM($U55:AB55)=0,"",SUM($U55:AB55)),"")</f>
        <v>7</v>
      </c>
      <c r="AP55" s="34">
        <f>IF(AP$8&lt;=$U$8,IF(SUM($U55:AC55)=0,"",SUM($U55:AC55)),"")</f>
        <v>8</v>
      </c>
      <c r="AQ55" s="34">
        <f>IF(AQ$5&lt;=$U$8,IF(SUM($U55:AD55)=0,"",SUM($U55:AD55)),"")</f>
        <v>9</v>
      </c>
      <c r="AR55" s="34">
        <f>IF(AR$5&lt;=$U$8,IF(SUM($U55:AE55)=0,"",SUM($U55:AE55)),"")</f>
        <v>11</v>
      </c>
      <c r="AS55" s="608">
        <f>IF(AS$5&lt;=$U$8,IF(SUM($U55:AF55)=0,"",SUM($U55:AF55)),"")</f>
        <v>12</v>
      </c>
      <c r="AT55" s="412"/>
      <c r="AU55" s="34"/>
      <c r="AV55" s="399"/>
      <c r="AW55" s="399"/>
      <c r="AX55" s="364"/>
      <c r="AY55" s="364"/>
      <c r="AZ55" s="364"/>
      <c r="BA55" s="364"/>
      <c r="BB55" s="651"/>
      <c r="BC55" s="651"/>
      <c r="BD55" s="364"/>
      <c r="BE55" s="364"/>
      <c r="BF55" s="364"/>
      <c r="BG55" s="364"/>
      <c r="BH55" s="364"/>
      <c r="BI55" s="364"/>
      <c r="BJ55" s="364"/>
      <c r="BK55" s="364"/>
      <c r="BL55" s="364"/>
      <c r="BM55" s="364"/>
      <c r="BN55" s="364"/>
      <c r="BO55" s="364"/>
      <c r="BP55" s="364"/>
      <c r="BQ55" s="364"/>
    </row>
    <row r="56" spans="1:69" ht="50.1" customHeight="1" x14ac:dyDescent="0.25">
      <c r="A56" s="350" t="s">
        <v>240</v>
      </c>
      <c r="B56" s="424" t="s">
        <v>112</v>
      </c>
      <c r="C56" s="432">
        <v>0.7</v>
      </c>
      <c r="D56" s="359" t="s">
        <v>113</v>
      </c>
      <c r="E56" s="350" t="s">
        <v>304</v>
      </c>
      <c r="F56" s="428" t="s">
        <v>310</v>
      </c>
      <c r="G56" s="428" t="s">
        <v>339</v>
      </c>
      <c r="H56" s="615" t="s">
        <v>547</v>
      </c>
      <c r="I56" s="615" t="s">
        <v>551</v>
      </c>
      <c r="J56" s="424" t="s">
        <v>38</v>
      </c>
      <c r="K56" s="424">
        <v>400</v>
      </c>
      <c r="L56" s="372">
        <v>112</v>
      </c>
      <c r="M56" s="372">
        <v>152</v>
      </c>
      <c r="N56" s="372">
        <v>127</v>
      </c>
      <c r="O56" s="372">
        <v>50</v>
      </c>
      <c r="P56" s="622" t="s">
        <v>519</v>
      </c>
      <c r="Q56" s="410" t="s">
        <v>365</v>
      </c>
      <c r="R56" s="350" t="s">
        <v>54</v>
      </c>
      <c r="S56" s="7" t="s">
        <v>40</v>
      </c>
      <c r="T56" s="7" t="s">
        <v>42</v>
      </c>
      <c r="U56" s="15">
        <v>2</v>
      </c>
      <c r="V56" s="15">
        <v>4</v>
      </c>
      <c r="W56" s="15">
        <v>5</v>
      </c>
      <c r="X56" s="15">
        <v>4</v>
      </c>
      <c r="Y56" s="15">
        <v>6</v>
      </c>
      <c r="Z56" s="15">
        <v>2</v>
      </c>
      <c r="AA56" s="15"/>
      <c r="AB56" s="15"/>
      <c r="AC56" s="15"/>
      <c r="AD56" s="15"/>
      <c r="AE56" s="15"/>
      <c r="AF56" s="14"/>
      <c r="AG56" s="469">
        <f>SUM(U56:AF56)</f>
        <v>23</v>
      </c>
      <c r="AH56" s="34">
        <f>IF(AH$5&lt;=$U$8,IF(SUM($U56:U56)=0,"",SUM($U56:U56)),"")</f>
        <v>2</v>
      </c>
      <c r="AI56" s="34">
        <f>IF(AI$5&lt;=$U$8,IF(SUM($U56:V56)=0,"",SUM($U56:V56)),"")</f>
        <v>6</v>
      </c>
      <c r="AJ56" s="34">
        <f>IF(AJ$5&lt;=$U$8,IF(SUM($U56:W56)=0,"",SUM($U56:W56)),"")</f>
        <v>11</v>
      </c>
      <c r="AK56" s="34">
        <f>IF(AK$5&lt;=$U$8,IF(SUM($U56:X56)=0,"",SUM($U56:X56)),"")</f>
        <v>15</v>
      </c>
      <c r="AL56" s="34">
        <f>IF(AL$5&lt;=$U$8,IF(SUM($U56:Y56)=0,"",SUM($U56:Y56)),"")</f>
        <v>21</v>
      </c>
      <c r="AM56" s="34">
        <f>IF(AM$5&lt;=$U$8,IF(SUM($U56:Z56)=0,"",SUM($U56:Z56)),"")</f>
        <v>23</v>
      </c>
      <c r="AN56" s="34">
        <f>IF(AN$5&lt;=$U$8,IF(SUM($U56:AA56)=0,"",SUM($U56:AA56)),"")</f>
        <v>23</v>
      </c>
      <c r="AO56" s="34">
        <f>IF(AO$5&lt;=$U$8,IF(SUM($U56:AB56)=0,"",SUM($U56:AB56)),"")</f>
        <v>23</v>
      </c>
      <c r="AP56" s="34">
        <f>IF(AP$5&lt;=$U$8,IF(SUM($U56:AC56)=0,"",SUM($U56:AC56)),"")</f>
        <v>23</v>
      </c>
      <c r="AQ56" s="34">
        <f>IF(AQ$5&lt;=$U$8,IF(SUM($U56:AD56)=0,"",SUM($U56:AD56)),"")</f>
        <v>23</v>
      </c>
      <c r="AR56" s="34">
        <f>IF(AR$5&lt;=$U$8,IF(SUM($U56:AE56)=0,"",SUM($U56:AE56)),"")</f>
        <v>23</v>
      </c>
      <c r="AS56" s="608">
        <f>IF(AS$5&lt;=$U$8,IF(SUM($U56:AF56)=0,"",SUM($U56:AF56)),"")</f>
        <v>23</v>
      </c>
      <c r="AT56" s="412" t="s">
        <v>389</v>
      </c>
      <c r="AU56" s="34" t="s">
        <v>391</v>
      </c>
      <c r="AV56" s="34" t="s">
        <v>389</v>
      </c>
      <c r="AW56" s="390" t="s">
        <v>421</v>
      </c>
      <c r="AX56" s="592" t="s">
        <v>473</v>
      </c>
      <c r="AY56" s="592" t="s">
        <v>476</v>
      </c>
      <c r="AZ56" s="629" t="s">
        <v>473</v>
      </c>
      <c r="BA56" s="17" t="s">
        <v>578</v>
      </c>
      <c r="BB56" s="17" t="s">
        <v>389</v>
      </c>
      <c r="BC56" s="17" t="s">
        <v>637</v>
      </c>
      <c r="BD56" s="664" t="s">
        <v>389</v>
      </c>
      <c r="BE56" s="664" t="s">
        <v>681</v>
      </c>
      <c r="BF56" s="365"/>
      <c r="BG56" s="365"/>
      <c r="BH56" s="364"/>
      <c r="BI56" s="364"/>
      <c r="BJ56" s="364"/>
      <c r="BK56" s="364"/>
      <c r="BL56" s="364"/>
      <c r="BM56" s="364"/>
      <c r="BN56" s="364"/>
      <c r="BO56" s="364"/>
      <c r="BP56" s="364"/>
      <c r="BQ56" s="364"/>
    </row>
    <row r="57" spans="1:69" ht="57" customHeight="1" thickBot="1" x14ac:dyDescent="0.3">
      <c r="A57" s="350" t="s">
        <v>240</v>
      </c>
      <c r="B57" s="424" t="s">
        <v>112</v>
      </c>
      <c r="C57" s="432">
        <v>0.7</v>
      </c>
      <c r="D57" s="359" t="s">
        <v>113</v>
      </c>
      <c r="E57" s="350" t="s">
        <v>304</v>
      </c>
      <c r="F57" s="428" t="s">
        <v>310</v>
      </c>
      <c r="G57" s="428" t="s">
        <v>339</v>
      </c>
      <c r="H57" s="615" t="s">
        <v>547</v>
      </c>
      <c r="I57" s="615" t="s">
        <v>551</v>
      </c>
      <c r="J57" s="424" t="s">
        <v>38</v>
      </c>
      <c r="K57" s="424">
        <v>400</v>
      </c>
      <c r="L57" s="372">
        <v>112</v>
      </c>
      <c r="M57" s="372">
        <v>152</v>
      </c>
      <c r="N57" s="372">
        <v>127</v>
      </c>
      <c r="O57" s="372">
        <v>50</v>
      </c>
      <c r="P57" s="622" t="s">
        <v>519</v>
      </c>
      <c r="Q57" s="410" t="s">
        <v>365</v>
      </c>
      <c r="R57" s="350" t="s">
        <v>54</v>
      </c>
      <c r="S57" s="7" t="s">
        <v>40</v>
      </c>
      <c r="T57" s="7" t="s">
        <v>43</v>
      </c>
      <c r="U57" s="275" t="str">
        <f t="shared" ref="U57:AF57" si="86">IF(U55=0,"",U56/U55)</f>
        <v/>
      </c>
      <c r="V57" s="275">
        <f t="shared" si="86"/>
        <v>4</v>
      </c>
      <c r="W57" s="275">
        <f t="shared" si="86"/>
        <v>5</v>
      </c>
      <c r="X57" s="275">
        <f t="shared" si="86"/>
        <v>4</v>
      </c>
      <c r="Y57" s="275">
        <f t="shared" si="86"/>
        <v>6</v>
      </c>
      <c r="Z57" s="275">
        <f t="shared" si="86"/>
        <v>2</v>
      </c>
      <c r="AA57" s="275">
        <f t="shared" si="86"/>
        <v>0</v>
      </c>
      <c r="AB57" s="275">
        <f t="shared" si="86"/>
        <v>0</v>
      </c>
      <c r="AC57" s="275">
        <f t="shared" si="86"/>
        <v>0</v>
      </c>
      <c r="AD57" s="275">
        <f t="shared" si="86"/>
        <v>0</v>
      </c>
      <c r="AE57" s="275">
        <f t="shared" si="86"/>
        <v>0</v>
      </c>
      <c r="AF57" s="275">
        <f t="shared" si="86"/>
        <v>0</v>
      </c>
      <c r="AG57" s="482">
        <f t="shared" ref="AG57" si="87">IF(AG55=0,"",AG56/AG55)</f>
        <v>1.9166666666666667</v>
      </c>
      <c r="AH57" s="345" t="str">
        <f>IF(AH$8&lt;=$AJ$8,IF(OR(AH55="",AH56=""),"",AH56/AH55),"")</f>
        <v/>
      </c>
      <c r="AI57" s="345">
        <f t="shared" ref="AI57:AO57" si="88">IF(AI$8&lt;=$AJ$8,IF(OR(AI55="",AI56=""),"",AI56/AI55),"")</f>
        <v>6</v>
      </c>
      <c r="AJ57" s="345">
        <f t="shared" si="88"/>
        <v>5.5</v>
      </c>
      <c r="AK57" s="345">
        <f t="shared" si="88"/>
        <v>5</v>
      </c>
      <c r="AL57" s="345">
        <f t="shared" si="88"/>
        <v>5.25</v>
      </c>
      <c r="AM57" s="345">
        <f t="shared" si="88"/>
        <v>4.5999999999999996</v>
      </c>
      <c r="AN57" s="345">
        <f t="shared" si="88"/>
        <v>3.8333333333333335</v>
      </c>
      <c r="AO57" s="345">
        <f t="shared" si="88"/>
        <v>3.2857142857142856</v>
      </c>
      <c r="AP57" s="345">
        <f>IF(AP$5&lt;=$AJ$5,IF(OR(AP55="",AP56=""),"",AP56/AP55),"")</f>
        <v>2.875</v>
      </c>
      <c r="AQ57" s="345">
        <f t="shared" ref="AQ57" si="89">IF(AQ$5&lt;=$AJ$5,IF(OR(AQ55="",AQ56=""),"",AQ56/AQ55),"")</f>
        <v>2.5555555555555554</v>
      </c>
      <c r="AR57" s="345">
        <f t="shared" ref="AR57" si="90">IF(AR$5&lt;=$AJ$5,IF(OR(AR55="",AR56=""),"",AR56/AR55),"")</f>
        <v>2.0909090909090908</v>
      </c>
      <c r="AS57" s="609">
        <f t="shared" ref="AS57" si="91">IF(AS$5&lt;=$AJ$5,IF(OR(AS55="",AS56=""),"",AS56/AS55),"")</f>
        <v>1.9166666666666667</v>
      </c>
      <c r="AT57" s="412"/>
      <c r="AU57" s="34"/>
      <c r="AV57" s="364"/>
      <c r="AW57" s="364"/>
      <c r="AX57" s="364"/>
      <c r="AY57" s="364"/>
      <c r="AZ57" s="364"/>
      <c r="BA57" s="364"/>
      <c r="BB57" s="651"/>
      <c r="BC57" s="651"/>
      <c r="BD57" s="364"/>
      <c r="BE57" s="364"/>
      <c r="BF57" s="364"/>
      <c r="BG57" s="364"/>
      <c r="BH57" s="364"/>
      <c r="BI57" s="364"/>
      <c r="BJ57" s="364"/>
      <c r="BK57" s="364"/>
      <c r="BL57" s="364"/>
      <c r="BM57" s="364"/>
      <c r="BN57" s="364"/>
      <c r="BO57" s="364"/>
      <c r="BP57" s="364"/>
      <c r="BQ57" s="364"/>
    </row>
    <row r="58" spans="1:69" ht="48.75" customHeight="1" x14ac:dyDescent="0.25">
      <c r="A58" s="350" t="s">
        <v>240</v>
      </c>
      <c r="B58" s="424" t="s">
        <v>112</v>
      </c>
      <c r="C58" s="432">
        <v>0.7</v>
      </c>
      <c r="D58" s="359" t="s">
        <v>113</v>
      </c>
      <c r="E58" s="350" t="s">
        <v>304</v>
      </c>
      <c r="F58" s="428" t="s">
        <v>310</v>
      </c>
      <c r="G58" s="428" t="s">
        <v>339</v>
      </c>
      <c r="H58" s="615" t="s">
        <v>547</v>
      </c>
      <c r="I58" s="615" t="s">
        <v>551</v>
      </c>
      <c r="J58" s="424" t="s">
        <v>38</v>
      </c>
      <c r="K58" s="424">
        <v>441</v>
      </c>
      <c r="L58" s="372">
        <v>112</v>
      </c>
      <c r="M58" s="372">
        <v>152</v>
      </c>
      <c r="N58" s="372">
        <v>127</v>
      </c>
      <c r="O58" s="372">
        <v>50</v>
      </c>
      <c r="P58" s="622" t="s">
        <v>519</v>
      </c>
      <c r="Q58" s="410" t="s">
        <v>365</v>
      </c>
      <c r="R58" s="350" t="s">
        <v>54</v>
      </c>
      <c r="S58" s="7" t="s">
        <v>44</v>
      </c>
      <c r="T58" s="7" t="s">
        <v>41</v>
      </c>
      <c r="U58" s="15"/>
      <c r="V58" s="15"/>
      <c r="W58" s="15">
        <v>2</v>
      </c>
      <c r="X58" s="15">
        <v>2</v>
      </c>
      <c r="Y58" s="15">
        <v>1</v>
      </c>
      <c r="Z58" s="15">
        <v>2</v>
      </c>
      <c r="AA58" s="15">
        <v>1</v>
      </c>
      <c r="AB58" s="15">
        <v>2</v>
      </c>
      <c r="AC58" s="15">
        <v>1</v>
      </c>
      <c r="AD58" s="15">
        <v>2</v>
      </c>
      <c r="AE58" s="15">
        <v>1</v>
      </c>
      <c r="AF58" s="15"/>
      <c r="AG58" s="468">
        <f>SUM(U58:AF58)</f>
        <v>14</v>
      </c>
      <c r="AH58" s="34" t="str">
        <f>IF(AH$5&lt;=$U$8,IF(SUM($U58:U58)=0,"",SUM($U58:U58)),"")</f>
        <v/>
      </c>
      <c r="AI58" s="34" t="str">
        <f>IF(AI$5&lt;=$U$8,IF(SUM($U58:V58)=0,"",SUM($U58:V58)),"")</f>
        <v/>
      </c>
      <c r="AJ58" s="34">
        <f>IF(AJ$5&lt;=$U$8,IF(SUM($U58:W58)=0,"",SUM($U58:W58)),"")</f>
        <v>2</v>
      </c>
      <c r="AK58" s="34">
        <f>IF(AK$5&lt;=$U$8,IF(SUM($U58:X58)=0,"",SUM($U58:X58)),"")</f>
        <v>4</v>
      </c>
      <c r="AL58" s="34">
        <f>IF(AL$5&lt;=$U$8,IF(SUM($U58:Y58)=0,"",SUM($U58:Y58)),"")</f>
        <v>5</v>
      </c>
      <c r="AM58" s="34">
        <f>IF(AM$5&lt;=$U$8,IF(SUM($U58:Z58)=0,"",SUM($U58:Z58)),"")</f>
        <v>7</v>
      </c>
      <c r="AN58" s="34">
        <f>IF(AN$5&lt;=$U$8,IF(SUM($U58:AA58)=0,"",SUM($U58:AA58)),"")</f>
        <v>8</v>
      </c>
      <c r="AO58" s="34">
        <f>IF(AO$5&lt;=$U$8,IF(SUM($U58:AB58)=0,"",SUM($U58:AB58)),"")</f>
        <v>10</v>
      </c>
      <c r="AP58" s="34">
        <f>IF(AP$8&lt;=$U$8,IF(SUM($U58:AC58)=0,"",SUM($U58:AC58)),"")</f>
        <v>11</v>
      </c>
      <c r="AQ58" s="34">
        <f>IF(AQ$5&lt;=$U$8,IF(SUM($U58:AD58)=0,"",SUM($U58:AD58)),"")</f>
        <v>13</v>
      </c>
      <c r="AR58" s="34">
        <f>IF(AR$5&lt;=$U$8,IF(SUM($U58:AE58)=0,"",SUM($U58:AE58)),"")</f>
        <v>14</v>
      </c>
      <c r="AS58" s="608">
        <f>IF(AS$5&lt;=$U$8,IF(SUM($U58:AF58)=0,"",SUM($U58:AF58)),"")</f>
        <v>14</v>
      </c>
      <c r="AT58" s="412"/>
      <c r="AU58" s="391"/>
      <c r="AV58" s="364"/>
      <c r="AW58" s="364"/>
      <c r="AX58" s="364"/>
      <c r="AY58" s="364"/>
      <c r="AZ58" s="364"/>
      <c r="BA58" s="364"/>
      <c r="BB58" s="651"/>
      <c r="BC58" s="651"/>
      <c r="BD58" s="364"/>
      <c r="BE58" s="364"/>
      <c r="BF58" s="364"/>
      <c r="BG58" s="364"/>
      <c r="BH58" s="364"/>
      <c r="BI58" s="364"/>
      <c r="BJ58" s="364"/>
      <c r="BK58" s="364"/>
      <c r="BL58" s="364"/>
      <c r="BM58" s="364"/>
      <c r="BN58" s="364"/>
      <c r="BO58" s="364"/>
      <c r="BP58" s="364"/>
      <c r="BQ58" s="364"/>
    </row>
    <row r="59" spans="1:69" ht="55.5" customHeight="1" x14ac:dyDescent="0.25">
      <c r="A59" s="350" t="s">
        <v>240</v>
      </c>
      <c r="B59" s="424" t="s">
        <v>112</v>
      </c>
      <c r="C59" s="432">
        <v>0.7</v>
      </c>
      <c r="D59" s="359" t="s">
        <v>113</v>
      </c>
      <c r="E59" s="350" t="s">
        <v>304</v>
      </c>
      <c r="F59" s="428" t="s">
        <v>310</v>
      </c>
      <c r="G59" s="428" t="s">
        <v>339</v>
      </c>
      <c r="H59" s="615" t="s">
        <v>547</v>
      </c>
      <c r="I59" s="615" t="s">
        <v>551</v>
      </c>
      <c r="J59" s="424" t="s">
        <v>38</v>
      </c>
      <c r="K59" s="424">
        <v>400</v>
      </c>
      <c r="L59" s="372">
        <v>112</v>
      </c>
      <c r="M59" s="372">
        <v>152</v>
      </c>
      <c r="N59" s="372">
        <v>127</v>
      </c>
      <c r="O59" s="372">
        <v>50</v>
      </c>
      <c r="P59" s="622" t="s">
        <v>519</v>
      </c>
      <c r="Q59" s="410" t="s">
        <v>365</v>
      </c>
      <c r="R59" s="350" t="s">
        <v>54</v>
      </c>
      <c r="S59" s="7" t="s">
        <v>44</v>
      </c>
      <c r="T59" s="7" t="s">
        <v>42</v>
      </c>
      <c r="U59" s="15">
        <v>1</v>
      </c>
      <c r="V59" s="15">
        <v>10</v>
      </c>
      <c r="W59" s="15">
        <v>5</v>
      </c>
      <c r="X59" s="34">
        <v>3</v>
      </c>
      <c r="Y59" s="15">
        <v>2</v>
      </c>
      <c r="Z59" s="15">
        <v>3</v>
      </c>
      <c r="AA59" s="15"/>
      <c r="AB59" s="15"/>
      <c r="AC59" s="15"/>
      <c r="AD59" s="15"/>
      <c r="AE59" s="15"/>
      <c r="AF59" s="14"/>
      <c r="AG59" s="469">
        <f>SUM(U59:AF59)</f>
        <v>24</v>
      </c>
      <c r="AH59" s="34">
        <f>IF(AH$5&lt;=$U$8,IF(SUM($U59:U59)=0,"",SUM($U59:U59)),"")</f>
        <v>1</v>
      </c>
      <c r="AI59" s="34">
        <f>IF(AI$5&lt;=$U$8,IF(SUM($U59:V59)=0,"",SUM($U59:V59)),"")</f>
        <v>11</v>
      </c>
      <c r="AJ59" s="34">
        <f>IF(AJ$5&lt;=$U$8,IF(SUM($U59:W59)=0,"",SUM($U59:W59)),"")</f>
        <v>16</v>
      </c>
      <c r="AK59" s="34">
        <f>IF(AK$5&lt;=$U$8,IF(SUM($U59:X59)=0,"",SUM($U59:X59)),"")</f>
        <v>19</v>
      </c>
      <c r="AL59" s="34">
        <f>IF(AL$5&lt;=$U$8,IF(SUM($U59:Y59)=0,"",SUM($U59:Y59)),"")</f>
        <v>21</v>
      </c>
      <c r="AM59" s="34">
        <f>IF(AM$5&lt;=$U$8,IF(SUM($U59:Z59)=0,"",SUM($U59:Z59)),"")</f>
        <v>24</v>
      </c>
      <c r="AN59" s="34">
        <f>IF(AN$5&lt;=$U$8,IF(SUM($U59:AA59)=0,"",SUM($U59:AA59)),"")</f>
        <v>24</v>
      </c>
      <c r="AO59" s="34">
        <f>IF(AO$5&lt;=$U$8,IF(SUM($U59:AB59)=0,"",SUM($U59:AB59)),"")</f>
        <v>24</v>
      </c>
      <c r="AP59" s="34">
        <f>IF(AP$5&lt;=$U$8,IF(SUM($U59:AC59)=0,"",SUM($U59:AC59)),"")</f>
        <v>24</v>
      </c>
      <c r="AQ59" s="34">
        <f>IF(AQ$5&lt;=$U$8,IF(SUM($U59:AD59)=0,"",SUM($U59:AD59)),"")</f>
        <v>24</v>
      </c>
      <c r="AR59" s="34">
        <f>IF(AR$5&lt;=$U$8,IF(SUM($U59:AE59)=0,"",SUM($U59:AE59)),"")</f>
        <v>24</v>
      </c>
      <c r="AS59" s="608">
        <f>IF(AS$5&lt;=$U$8,IF(SUM($U59:AF59)=0,"",SUM($U59:AF59)),"")</f>
        <v>24</v>
      </c>
      <c r="AT59" s="564" t="s">
        <v>404</v>
      </c>
      <c r="AU59" s="563" t="s">
        <v>405</v>
      </c>
      <c r="AV59" s="574" t="s">
        <v>444</v>
      </c>
      <c r="AW59" s="578" t="s">
        <v>445</v>
      </c>
      <c r="AX59" s="574" t="s">
        <v>503</v>
      </c>
      <c r="AY59" s="578" t="s">
        <v>504</v>
      </c>
      <c r="AZ59" s="574" t="s">
        <v>602</v>
      </c>
      <c r="BA59" s="578" t="s">
        <v>603</v>
      </c>
      <c r="BB59" s="574" t="s">
        <v>653</v>
      </c>
      <c r="BC59" s="578" t="s">
        <v>654</v>
      </c>
      <c r="BD59" s="574" t="s">
        <v>713</v>
      </c>
      <c r="BE59" s="578" t="s">
        <v>714</v>
      </c>
      <c r="BF59" s="299"/>
      <c r="BG59" s="299"/>
      <c r="BH59" s="299"/>
      <c r="BI59" s="299"/>
      <c r="BJ59" s="299"/>
      <c r="BK59" s="299"/>
      <c r="BL59" s="299"/>
      <c r="BM59" s="299"/>
      <c r="BN59" s="299"/>
      <c r="BO59" s="299"/>
      <c r="BP59" s="299"/>
      <c r="BQ59" s="299"/>
    </row>
    <row r="60" spans="1:69" ht="54.75" customHeight="1" thickBot="1" x14ac:dyDescent="0.3">
      <c r="A60" s="350" t="s">
        <v>240</v>
      </c>
      <c r="B60" s="424" t="s">
        <v>112</v>
      </c>
      <c r="C60" s="432">
        <v>0.7</v>
      </c>
      <c r="D60" s="359" t="s">
        <v>113</v>
      </c>
      <c r="E60" s="350" t="s">
        <v>304</v>
      </c>
      <c r="F60" s="428" t="s">
        <v>310</v>
      </c>
      <c r="G60" s="428" t="s">
        <v>339</v>
      </c>
      <c r="H60" s="615" t="s">
        <v>547</v>
      </c>
      <c r="I60" s="615" t="s">
        <v>551</v>
      </c>
      <c r="J60" s="424" t="s">
        <v>38</v>
      </c>
      <c r="K60" s="424">
        <v>400</v>
      </c>
      <c r="L60" s="372">
        <v>112</v>
      </c>
      <c r="M60" s="372">
        <v>152</v>
      </c>
      <c r="N60" s="372">
        <v>127</v>
      </c>
      <c r="O60" s="372">
        <v>50</v>
      </c>
      <c r="P60" s="622" t="s">
        <v>519</v>
      </c>
      <c r="Q60" s="410" t="s">
        <v>365</v>
      </c>
      <c r="R60" s="350" t="s">
        <v>54</v>
      </c>
      <c r="S60" s="7" t="s">
        <v>44</v>
      </c>
      <c r="T60" s="7" t="s">
        <v>43</v>
      </c>
      <c r="U60" s="275" t="str">
        <f t="shared" ref="U60:AF60" si="92">IF(U58=0,"",U59/U58)</f>
        <v/>
      </c>
      <c r="V60" s="275" t="str">
        <f t="shared" si="92"/>
        <v/>
      </c>
      <c r="W60" s="275">
        <f t="shared" si="92"/>
        <v>2.5</v>
      </c>
      <c r="X60" s="275">
        <f t="shared" si="92"/>
        <v>1.5</v>
      </c>
      <c r="Y60" s="275">
        <f t="shared" si="92"/>
        <v>2</v>
      </c>
      <c r="Z60" s="275">
        <f t="shared" si="92"/>
        <v>1.5</v>
      </c>
      <c r="AA60" s="275">
        <f t="shared" si="92"/>
        <v>0</v>
      </c>
      <c r="AB60" s="275">
        <f t="shared" si="92"/>
        <v>0</v>
      </c>
      <c r="AC60" s="275">
        <f t="shared" si="92"/>
        <v>0</v>
      </c>
      <c r="AD60" s="275">
        <f t="shared" si="92"/>
        <v>0</v>
      </c>
      <c r="AE60" s="275">
        <f t="shared" si="92"/>
        <v>0</v>
      </c>
      <c r="AF60" s="275" t="str">
        <f t="shared" si="92"/>
        <v/>
      </c>
      <c r="AG60" s="482">
        <f t="shared" ref="AG60" si="93">IF(AG58=0,"",AG59/AG58)</f>
        <v>1.7142857142857142</v>
      </c>
      <c r="AH60" s="345" t="str">
        <f>IF(AH$8&lt;=$AJ$8,IF(OR(AH58="",AH59=""),"",AH59/AH58),"")</f>
        <v/>
      </c>
      <c r="AI60" s="345" t="str">
        <f t="shared" ref="AI60:AO60" si="94">IF(AI$8&lt;=$AJ$8,IF(OR(AI58="",AI59=""),"",AI59/AI58),"")</f>
        <v/>
      </c>
      <c r="AJ60" s="626">
        <f t="shared" si="94"/>
        <v>8</v>
      </c>
      <c r="AK60" s="345">
        <f t="shared" si="94"/>
        <v>4.75</v>
      </c>
      <c r="AL60" s="345">
        <f t="shared" si="94"/>
        <v>4.2</v>
      </c>
      <c r="AM60" s="345">
        <f t="shared" si="94"/>
        <v>3.4285714285714284</v>
      </c>
      <c r="AN60" s="345">
        <f t="shared" si="94"/>
        <v>3</v>
      </c>
      <c r="AO60" s="345">
        <f t="shared" si="94"/>
        <v>2.4</v>
      </c>
      <c r="AP60" s="345">
        <f>IF(AP$5&lt;=$AJ$5,IF(OR(AP58="",AP59=""),"",AP59/AP58),"")</f>
        <v>2.1818181818181817</v>
      </c>
      <c r="AQ60" s="345">
        <f t="shared" ref="AQ60" si="95">IF(AQ$5&lt;=$AJ$5,IF(OR(AQ58="",AQ59=""),"",AQ59/AQ58),"")</f>
        <v>1.8461538461538463</v>
      </c>
      <c r="AR60" s="345">
        <f t="shared" ref="AR60" si="96">IF(AR$5&lt;=$AJ$5,IF(OR(AR58="",AR59=""),"",AR59/AR58),"")</f>
        <v>1.7142857142857142</v>
      </c>
      <c r="AS60" s="609">
        <f t="shared" ref="AS60" si="97">IF(AS$5&lt;=$AJ$5,IF(OR(AS58="",AS59=""),"",AS59/AS58),"")</f>
        <v>1.7142857142857142</v>
      </c>
      <c r="AT60" s="412"/>
      <c r="AU60" s="391"/>
      <c r="AV60" s="364"/>
      <c r="AW60" s="364"/>
      <c r="AX60" s="364"/>
      <c r="AY60" s="364"/>
      <c r="AZ60" s="364"/>
      <c r="BA60" s="364"/>
      <c r="BB60" s="651"/>
      <c r="BC60" s="651"/>
      <c r="BD60" s="364"/>
      <c r="BE60" s="364"/>
      <c r="BF60" s="364"/>
      <c r="BG60" s="364"/>
      <c r="BH60" s="364"/>
      <c r="BI60" s="364"/>
      <c r="BJ60" s="364"/>
      <c r="BK60" s="364"/>
      <c r="BL60" s="364"/>
      <c r="BM60" s="364"/>
      <c r="BN60" s="364"/>
      <c r="BO60" s="364"/>
      <c r="BP60" s="364"/>
      <c r="BQ60" s="364"/>
    </row>
    <row r="61" spans="1:69" ht="49.5" customHeight="1" x14ac:dyDescent="0.25">
      <c r="A61" s="350" t="s">
        <v>240</v>
      </c>
      <c r="B61" s="424" t="s">
        <v>112</v>
      </c>
      <c r="C61" s="432">
        <v>0.7</v>
      </c>
      <c r="D61" s="359" t="s">
        <v>113</v>
      </c>
      <c r="E61" s="350" t="s">
        <v>304</v>
      </c>
      <c r="F61" s="428" t="s">
        <v>310</v>
      </c>
      <c r="G61" s="428" t="s">
        <v>339</v>
      </c>
      <c r="H61" s="615" t="s">
        <v>547</v>
      </c>
      <c r="I61" s="615" t="s">
        <v>551</v>
      </c>
      <c r="J61" s="424" t="s">
        <v>38</v>
      </c>
      <c r="K61" s="424">
        <v>441</v>
      </c>
      <c r="L61" s="372">
        <v>112</v>
      </c>
      <c r="M61" s="372">
        <v>152</v>
      </c>
      <c r="N61" s="372">
        <v>127</v>
      </c>
      <c r="O61" s="372">
        <v>50</v>
      </c>
      <c r="P61" s="622" t="s">
        <v>519</v>
      </c>
      <c r="Q61" s="410" t="s">
        <v>365</v>
      </c>
      <c r="R61" s="350" t="s">
        <v>54</v>
      </c>
      <c r="S61" s="7" t="s">
        <v>45</v>
      </c>
      <c r="T61" s="7" t="s">
        <v>41</v>
      </c>
      <c r="U61" s="35"/>
      <c r="V61" s="35">
        <v>2</v>
      </c>
      <c r="W61" s="35">
        <v>3</v>
      </c>
      <c r="X61" s="35">
        <v>2</v>
      </c>
      <c r="Y61" s="35">
        <v>3</v>
      </c>
      <c r="Z61" s="35">
        <v>2</v>
      </c>
      <c r="AA61" s="35">
        <v>3</v>
      </c>
      <c r="AB61" s="35">
        <v>2</v>
      </c>
      <c r="AC61" s="35">
        <v>2</v>
      </c>
      <c r="AD61" s="35">
        <v>2</v>
      </c>
      <c r="AE61" s="35">
        <v>2</v>
      </c>
      <c r="AF61" s="35">
        <v>1</v>
      </c>
      <c r="AG61" s="468">
        <f>SUM(U61:AF61)</f>
        <v>24</v>
      </c>
      <c r="AH61" s="34" t="str">
        <f>IF(AH$5&lt;=$U$8,IF(SUM($U61:U61)=0,"",SUM($U61:U61)),"")</f>
        <v/>
      </c>
      <c r="AI61" s="34">
        <f>IF(AI$5&lt;=$U$8,IF(SUM($U61:V61)=0,"",SUM($U61:V61)),"")</f>
        <v>2</v>
      </c>
      <c r="AJ61" s="34">
        <f>IF(AJ$5&lt;=$U$8,IF(SUM($U61:W61)=0,"",SUM($U61:W61)),"")</f>
        <v>5</v>
      </c>
      <c r="AK61" s="34">
        <f>IF(AK$5&lt;=$U$8,IF(SUM($U61:X61)=0,"",SUM($U61:X61)),"")</f>
        <v>7</v>
      </c>
      <c r="AL61" s="34">
        <f>IF(AL$5&lt;=$U$8,IF(SUM($U61:Y61)=0,"",SUM($U61:Y61)),"")</f>
        <v>10</v>
      </c>
      <c r="AM61" s="34">
        <f>IF(AM$5&lt;=$U$8,IF(SUM($U61:Z61)=0,"",SUM($U61:Z61)),"")</f>
        <v>12</v>
      </c>
      <c r="AN61" s="34">
        <f>IF(AN$5&lt;=$U$8,IF(SUM($U61:AA61)=0,"",SUM($U61:AA61)),"")</f>
        <v>15</v>
      </c>
      <c r="AO61" s="34">
        <f>IF(AO$5&lt;=$U$8,IF(SUM($U61:AB61)=0,"",SUM($U61:AB61)),"")</f>
        <v>17</v>
      </c>
      <c r="AP61" s="34">
        <f>IF(AP$8&lt;=$U$8,IF(SUM($U61:AC61)=0,"",SUM($U61:AC61)),"")</f>
        <v>19</v>
      </c>
      <c r="AQ61" s="34">
        <f>IF(AQ$5&lt;=$U$8,IF(SUM($U61:AD61)=0,"",SUM($U61:AD61)),"")</f>
        <v>21</v>
      </c>
      <c r="AR61" s="34">
        <f>IF(AR$5&lt;=$U$8,IF(SUM($U61:AE61)=0,"",SUM($U61:AE61)),"")</f>
        <v>23</v>
      </c>
      <c r="AS61" s="608">
        <f>IF(AS$5&lt;=$U$8,IF(SUM($U61:AF61)=0,"",SUM($U61:AF61)),"")</f>
        <v>24</v>
      </c>
      <c r="AT61" s="414"/>
      <c r="AU61" s="34"/>
      <c r="AV61" s="364"/>
      <c r="AW61" s="364"/>
      <c r="AX61" s="364"/>
      <c r="AY61" s="364"/>
      <c r="AZ61" s="364"/>
      <c r="BA61" s="364"/>
      <c r="BB61" s="651"/>
      <c r="BC61" s="651"/>
      <c r="BD61" s="364"/>
      <c r="BE61" s="364"/>
      <c r="BF61" s="364"/>
      <c r="BG61" s="364"/>
      <c r="BH61" s="364"/>
      <c r="BI61" s="364"/>
      <c r="BJ61" s="364"/>
      <c r="BK61" s="364"/>
      <c r="BL61" s="364"/>
      <c r="BM61" s="364"/>
      <c r="BN61" s="364"/>
      <c r="BO61" s="364"/>
      <c r="BP61" s="364"/>
      <c r="BQ61" s="364"/>
    </row>
    <row r="62" spans="1:69" ht="41.25" customHeight="1" x14ac:dyDescent="0.25">
      <c r="A62" s="350" t="s">
        <v>240</v>
      </c>
      <c r="B62" s="424" t="s">
        <v>112</v>
      </c>
      <c r="C62" s="432">
        <v>0.7</v>
      </c>
      <c r="D62" s="359" t="s">
        <v>113</v>
      </c>
      <c r="E62" s="350" t="s">
        <v>304</v>
      </c>
      <c r="F62" s="428" t="s">
        <v>310</v>
      </c>
      <c r="G62" s="428" t="s">
        <v>339</v>
      </c>
      <c r="H62" s="615" t="s">
        <v>547</v>
      </c>
      <c r="I62" s="615" t="s">
        <v>551</v>
      </c>
      <c r="J62" s="424" t="s">
        <v>38</v>
      </c>
      <c r="K62" s="424">
        <v>400</v>
      </c>
      <c r="L62" s="372">
        <v>112</v>
      </c>
      <c r="M62" s="372">
        <v>152</v>
      </c>
      <c r="N62" s="372">
        <v>127</v>
      </c>
      <c r="O62" s="372">
        <v>50</v>
      </c>
      <c r="P62" s="622" t="s">
        <v>519</v>
      </c>
      <c r="Q62" s="410" t="s">
        <v>365</v>
      </c>
      <c r="R62" s="350" t="s">
        <v>54</v>
      </c>
      <c r="S62" s="7" t="s">
        <v>45</v>
      </c>
      <c r="T62" s="7" t="s">
        <v>42</v>
      </c>
      <c r="U62" s="15">
        <v>2</v>
      </c>
      <c r="V62" s="34">
        <v>8</v>
      </c>
      <c r="W62" s="34">
        <v>6</v>
      </c>
      <c r="X62" s="34">
        <v>14</v>
      </c>
      <c r="Y62" s="34">
        <v>5</v>
      </c>
      <c r="Z62" s="34">
        <v>6</v>
      </c>
      <c r="AA62" s="34"/>
      <c r="AB62" s="34"/>
      <c r="AC62" s="34"/>
      <c r="AD62" s="34"/>
      <c r="AE62" s="34"/>
      <c r="AF62" s="389"/>
      <c r="AG62" s="469">
        <f>SUM(U62:AF62)</f>
        <v>41</v>
      </c>
      <c r="AH62" s="34">
        <f>IF(AH$5&lt;=$U$8,IF(SUM($U62:U62)=0,"",SUM($U62:U62)),"")</f>
        <v>2</v>
      </c>
      <c r="AI62" s="34">
        <f>IF(AI$5&lt;=$U$8,IF(SUM($U62:V62)=0,"",SUM($U62:V62)),"")</f>
        <v>10</v>
      </c>
      <c r="AJ62" s="34">
        <f>IF(AJ$5&lt;=$U$8,IF(SUM($U62:W62)=0,"",SUM($U62:W62)),"")</f>
        <v>16</v>
      </c>
      <c r="AK62" s="34">
        <f>IF(AK$5&lt;=$U$8,IF(SUM($U62:X62)=0,"",SUM($U62:X62)),"")</f>
        <v>30</v>
      </c>
      <c r="AL62" s="34">
        <f>IF(AL$5&lt;=$U$8,IF(SUM($U62:Y62)=0,"",SUM($U62:Y62)),"")</f>
        <v>35</v>
      </c>
      <c r="AM62" s="34">
        <f>IF(AM$5&lt;=$U$8,IF(SUM($U62:Z62)=0,"",SUM($U62:Z62)),"")</f>
        <v>41</v>
      </c>
      <c r="AN62" s="34">
        <f>IF(AN$5&lt;=$U$8,IF(SUM($U62:AA62)=0,"",SUM($U62:AA62)),"")</f>
        <v>41</v>
      </c>
      <c r="AO62" s="34">
        <f>IF(AO$5&lt;=$U$8,IF(SUM($U62:AB62)=0,"",SUM($U62:AB62)),"")</f>
        <v>41</v>
      </c>
      <c r="AP62" s="34">
        <f>IF(AP$5&lt;=$U$8,IF(SUM($U62:AC62)=0,"",SUM($U62:AC62)),"")</f>
        <v>41</v>
      </c>
      <c r="AQ62" s="34">
        <f>IF(AQ$5&lt;=$U$8,IF(SUM($U62:AD62)=0,"",SUM($U62:AD62)),"")</f>
        <v>41</v>
      </c>
      <c r="AR62" s="34">
        <f>IF(AR$5&lt;=$U$8,IF(SUM($U62:AE62)=0,"",SUM($U62:AE62)),"")</f>
        <v>41</v>
      </c>
      <c r="AS62" s="608">
        <f>IF(AS$5&lt;=$U$8,IF(SUM($U62:AF62)=0,"",SUM($U62:AF62)),"")</f>
        <v>41</v>
      </c>
      <c r="AT62" s="418" t="s">
        <v>380</v>
      </c>
      <c r="AU62" s="34" t="s">
        <v>385</v>
      </c>
      <c r="AV62" s="364"/>
      <c r="AW62" s="566" t="s">
        <v>434</v>
      </c>
      <c r="AX62" s="592" t="s">
        <v>380</v>
      </c>
      <c r="AY62" s="592" t="s">
        <v>493</v>
      </c>
      <c r="AZ62" s="629" t="s">
        <v>380</v>
      </c>
      <c r="BA62" s="629" t="s">
        <v>594</v>
      </c>
      <c r="BB62" s="651" t="s">
        <v>380</v>
      </c>
      <c r="BC62" s="651" t="s">
        <v>629</v>
      </c>
      <c r="BD62" s="664" t="s">
        <v>380</v>
      </c>
      <c r="BE62" s="664" t="s">
        <v>700</v>
      </c>
      <c r="BF62" s="364"/>
      <c r="BG62" s="364"/>
      <c r="BH62" s="364"/>
      <c r="BI62" s="364"/>
      <c r="BJ62" s="364"/>
      <c r="BK62" s="364"/>
      <c r="BL62" s="364"/>
      <c r="BM62" s="364"/>
      <c r="BN62" s="364"/>
      <c r="BO62" s="364"/>
      <c r="BP62" s="364"/>
      <c r="BQ62" s="364"/>
    </row>
    <row r="63" spans="1:69" ht="53.25" customHeight="1" thickBot="1" x14ac:dyDescent="0.3">
      <c r="A63" s="473" t="s">
        <v>240</v>
      </c>
      <c r="B63" s="429" t="s">
        <v>112</v>
      </c>
      <c r="C63" s="433">
        <v>0.7</v>
      </c>
      <c r="D63" s="474" t="s">
        <v>113</v>
      </c>
      <c r="E63" s="473" t="s">
        <v>304</v>
      </c>
      <c r="F63" s="425" t="s">
        <v>310</v>
      </c>
      <c r="G63" s="425" t="s">
        <v>339</v>
      </c>
      <c r="H63" s="615" t="s">
        <v>547</v>
      </c>
      <c r="I63" s="615" t="s">
        <v>551</v>
      </c>
      <c r="J63" s="429" t="s">
        <v>38</v>
      </c>
      <c r="K63" s="429">
        <v>400</v>
      </c>
      <c r="L63" s="485">
        <v>112</v>
      </c>
      <c r="M63" s="485">
        <v>152</v>
      </c>
      <c r="N63" s="485">
        <v>127</v>
      </c>
      <c r="O63" s="485">
        <v>50</v>
      </c>
      <c r="P63" s="622" t="s">
        <v>519</v>
      </c>
      <c r="Q63" s="475" t="s">
        <v>365</v>
      </c>
      <c r="R63" s="473" t="s">
        <v>54</v>
      </c>
      <c r="S63" s="603" t="s">
        <v>45</v>
      </c>
      <c r="T63" s="603" t="s">
        <v>43</v>
      </c>
      <c r="U63" s="275" t="str">
        <f t="shared" ref="U63:AF63" si="98">IF(U61=0,"",U62/U61)</f>
        <v/>
      </c>
      <c r="V63" s="275">
        <f t="shared" si="98"/>
        <v>4</v>
      </c>
      <c r="W63" s="275">
        <f t="shared" si="98"/>
        <v>2</v>
      </c>
      <c r="X63" s="275">
        <f t="shared" si="98"/>
        <v>7</v>
      </c>
      <c r="Y63" s="275">
        <f t="shared" si="98"/>
        <v>1.6666666666666667</v>
      </c>
      <c r="Z63" s="275">
        <f t="shared" si="98"/>
        <v>3</v>
      </c>
      <c r="AA63" s="275">
        <f t="shared" si="98"/>
        <v>0</v>
      </c>
      <c r="AB63" s="275">
        <f t="shared" si="98"/>
        <v>0</v>
      </c>
      <c r="AC63" s="275">
        <f t="shared" si="98"/>
        <v>0</v>
      </c>
      <c r="AD63" s="275">
        <f t="shared" si="98"/>
        <v>0</v>
      </c>
      <c r="AE63" s="275">
        <f t="shared" si="98"/>
        <v>0</v>
      </c>
      <c r="AF63" s="275">
        <f t="shared" si="98"/>
        <v>0</v>
      </c>
      <c r="AG63" s="533">
        <f>IF(AG61=0,"",AG62/AG61)</f>
        <v>1.7083333333333333</v>
      </c>
      <c r="AH63" s="345" t="str">
        <f>IF(AH$8&lt;=$AJ$8,IF(OR(AH61="",AH62=""),"",AH62/AH61),"")</f>
        <v/>
      </c>
      <c r="AI63" s="345">
        <f t="shared" ref="AI63:AO63" si="99">IF(AI$8&lt;=$AJ$8,IF(OR(AI61="",AI62=""),"",AI62/AI61),"")</f>
        <v>5</v>
      </c>
      <c r="AJ63" s="626">
        <f t="shared" si="99"/>
        <v>3.2</v>
      </c>
      <c r="AK63" s="345">
        <f t="shared" si="99"/>
        <v>4.2857142857142856</v>
      </c>
      <c r="AL63" s="345">
        <f t="shared" si="99"/>
        <v>3.5</v>
      </c>
      <c r="AM63" s="345">
        <f t="shared" si="99"/>
        <v>3.4166666666666665</v>
      </c>
      <c r="AN63" s="345">
        <f t="shared" si="99"/>
        <v>2.7333333333333334</v>
      </c>
      <c r="AO63" s="345">
        <f t="shared" si="99"/>
        <v>2.4117647058823528</v>
      </c>
      <c r="AP63" s="345">
        <f>IF(AP$5&lt;=$AJ$5,IF(OR(AP61="",AP62=""),"",AP62/AP61),"")</f>
        <v>2.1578947368421053</v>
      </c>
      <c r="AQ63" s="345">
        <f t="shared" ref="AQ63" si="100">IF(AQ$5&lt;=$AJ$5,IF(OR(AQ61="",AQ62=""),"",AQ62/AQ61),"")</f>
        <v>1.9523809523809523</v>
      </c>
      <c r="AR63" s="345">
        <f t="shared" ref="AR63" si="101">IF(AR$5&lt;=$AJ$5,IF(OR(AR61="",AR62=""),"",AR62/AR61),"")</f>
        <v>1.7826086956521738</v>
      </c>
      <c r="AS63" s="609">
        <f t="shared" ref="AS63" si="102">IF(AS$5&lt;=$AJ$5,IF(OR(AS61="",AS62=""),"",AS62/AS61),"")</f>
        <v>1.7083333333333333</v>
      </c>
      <c r="AT63" s="414"/>
      <c r="AU63" s="34"/>
      <c r="AV63" s="364"/>
      <c r="AW63" s="364"/>
      <c r="AX63" s="364"/>
      <c r="AY63" s="364"/>
      <c r="AZ63" s="364"/>
      <c r="BA63" s="364"/>
      <c r="BB63" s="651"/>
      <c r="BC63" s="651"/>
      <c r="BD63" s="364"/>
      <c r="BE63" s="364"/>
      <c r="BF63" s="364"/>
      <c r="BG63" s="364"/>
      <c r="BH63" s="364"/>
      <c r="BI63" s="364"/>
      <c r="BJ63" s="364"/>
      <c r="BK63" s="364"/>
      <c r="BL63" s="364"/>
      <c r="BM63" s="364"/>
      <c r="BN63" s="364"/>
      <c r="BO63" s="364"/>
      <c r="BP63" s="364"/>
      <c r="BQ63" s="364"/>
    </row>
    <row r="64" spans="1:69" ht="45.75" customHeight="1" x14ac:dyDescent="0.25">
      <c r="A64" s="460" t="s">
        <v>240</v>
      </c>
      <c r="B64" s="461" t="s">
        <v>112</v>
      </c>
      <c r="C64" s="462">
        <v>0.7</v>
      </c>
      <c r="D64" s="463" t="s">
        <v>113</v>
      </c>
      <c r="E64" s="460" t="s">
        <v>305</v>
      </c>
      <c r="F64" s="461" t="s">
        <v>311</v>
      </c>
      <c r="G64" s="461" t="s">
        <v>340</v>
      </c>
      <c r="H64" s="615" t="s">
        <v>547</v>
      </c>
      <c r="I64" s="615" t="s">
        <v>553</v>
      </c>
      <c r="J64" s="461" t="s">
        <v>38</v>
      </c>
      <c r="K64" s="461">
        <v>88</v>
      </c>
      <c r="L64" s="461">
        <v>22</v>
      </c>
      <c r="M64" s="461">
        <v>22</v>
      </c>
      <c r="N64" s="461">
        <v>22</v>
      </c>
      <c r="O64" s="461">
        <v>22</v>
      </c>
      <c r="P64" s="622" t="s">
        <v>519</v>
      </c>
      <c r="Q64" s="463" t="s">
        <v>292</v>
      </c>
      <c r="R64" s="460" t="s">
        <v>211</v>
      </c>
      <c r="S64" s="465" t="s">
        <v>40</v>
      </c>
      <c r="T64" s="465" t="s">
        <v>41</v>
      </c>
      <c r="U64" s="467"/>
      <c r="V64" s="467"/>
      <c r="W64" s="467"/>
      <c r="X64" s="467"/>
      <c r="Y64" s="467">
        <v>2</v>
      </c>
      <c r="Z64" s="467"/>
      <c r="AA64" s="467"/>
      <c r="AB64" s="467"/>
      <c r="AC64" s="467">
        <v>3</v>
      </c>
      <c r="AD64" s="467"/>
      <c r="AE64" s="467"/>
      <c r="AF64" s="467"/>
      <c r="AG64" s="468">
        <f>SUM(U64:AF64)</f>
        <v>5</v>
      </c>
      <c r="AH64" s="34" t="str">
        <f>IF(AH$5&lt;=$U$8,IF(SUM($U64:U64)=0,"",SUM($U64:U64)),"")</f>
        <v/>
      </c>
      <c r="AI64" s="34" t="str">
        <f>IF(AI$5&lt;=$U$8,IF(SUM($U64:V64)=0,"",SUM($U64:V64)),"")</f>
        <v/>
      </c>
      <c r="AJ64" s="34" t="str">
        <f>IF(AJ$5&lt;=$U$8,IF(SUM($U64:W64)=0,"",SUM($U64:W64)),"")</f>
        <v/>
      </c>
      <c r="AK64" s="34" t="str">
        <f>IF(AK$5&lt;=$U$8,IF(SUM($U64:X64)=0,"",SUM($U64:X64)),"")</f>
        <v/>
      </c>
      <c r="AL64" s="34">
        <f>IF(AL$5&lt;=$U$8,IF(SUM($U64:Y64)=0,"",SUM($U64:Y64)),"")</f>
        <v>2</v>
      </c>
      <c r="AM64" s="34">
        <f>IF(AM$5&lt;=$U$8,IF(SUM($U64:Z64)=0,"",SUM($U64:Z64)),"")</f>
        <v>2</v>
      </c>
      <c r="AN64" s="34">
        <f>IF(AN$5&lt;=$U$8,IF(SUM($U64:AA64)=0,"",SUM($U64:AA64)),"")</f>
        <v>2</v>
      </c>
      <c r="AO64" s="34">
        <f>IF(AO$5&lt;=$U$8,IF(SUM($U64:AB64)=0,"",SUM($U64:AB64)),"")</f>
        <v>2</v>
      </c>
      <c r="AP64" s="34">
        <f>IF(AP$8&lt;=$U$8,IF(SUM($U64:AC64)=0,"",SUM($U64:AC64)),"")</f>
        <v>5</v>
      </c>
      <c r="AQ64" s="34">
        <f>IF(AQ$5&lt;=$U$8,IF(SUM($U64:AD64)=0,"",SUM($U64:AD64)),"")</f>
        <v>5</v>
      </c>
      <c r="AR64" s="34">
        <f>IF(AR$5&lt;=$U$8,IF(SUM($U64:AE64)=0,"",SUM($U64:AE64)),"")</f>
        <v>5</v>
      </c>
      <c r="AS64" s="608">
        <f>IF(AS$5&lt;=$U$8,IF(SUM($U64:AF64)=0,"",SUM($U64:AF64)),"")</f>
        <v>5</v>
      </c>
      <c r="AT64" s="415"/>
      <c r="AU64" s="366"/>
      <c r="AV64" s="364"/>
      <c r="AW64" s="364"/>
      <c r="AX64" s="364"/>
      <c r="AY64" s="364"/>
      <c r="AZ64" s="364"/>
      <c r="BA64" s="364"/>
      <c r="BB64" s="651"/>
      <c r="BC64" s="651"/>
      <c r="BD64" s="364"/>
      <c r="BE64" s="364"/>
      <c r="BF64" s="364"/>
      <c r="BG64" s="364"/>
      <c r="BH64" s="364"/>
      <c r="BI64" s="364"/>
      <c r="BJ64" s="364"/>
      <c r="BK64" s="364"/>
      <c r="BL64" s="364"/>
      <c r="BM64" s="364"/>
      <c r="BN64" s="364"/>
      <c r="BO64" s="364"/>
      <c r="BP64" s="364"/>
      <c r="BQ64" s="364"/>
    </row>
    <row r="65" spans="1:69" ht="45.75" customHeight="1" x14ac:dyDescent="0.25">
      <c r="A65" s="350" t="s">
        <v>240</v>
      </c>
      <c r="B65" s="424" t="s">
        <v>112</v>
      </c>
      <c r="C65" s="432">
        <v>0.7</v>
      </c>
      <c r="D65" s="359" t="s">
        <v>113</v>
      </c>
      <c r="E65" s="350" t="s">
        <v>305</v>
      </c>
      <c r="F65" s="424" t="s">
        <v>311</v>
      </c>
      <c r="G65" s="424" t="s">
        <v>340</v>
      </c>
      <c r="H65" s="615" t="s">
        <v>547</v>
      </c>
      <c r="I65" s="615" t="s">
        <v>553</v>
      </c>
      <c r="J65" s="424" t="s">
        <v>38</v>
      </c>
      <c r="K65" s="424">
        <v>88</v>
      </c>
      <c r="L65" s="424">
        <v>22</v>
      </c>
      <c r="M65" s="424">
        <v>22</v>
      </c>
      <c r="N65" s="424">
        <v>22</v>
      </c>
      <c r="O65" s="424">
        <v>22</v>
      </c>
      <c r="P65" s="622" t="s">
        <v>519</v>
      </c>
      <c r="Q65" s="359" t="s">
        <v>292</v>
      </c>
      <c r="R65" s="423" t="s">
        <v>211</v>
      </c>
      <c r="S65" s="7" t="s">
        <v>40</v>
      </c>
      <c r="T65" s="7" t="s">
        <v>42</v>
      </c>
      <c r="U65" s="15">
        <v>0</v>
      </c>
      <c r="V65" s="15">
        <v>0</v>
      </c>
      <c r="W65" s="15">
        <v>0</v>
      </c>
      <c r="X65" s="15">
        <v>0</v>
      </c>
      <c r="Y65" s="15">
        <v>0</v>
      </c>
      <c r="Z65" s="15">
        <v>5</v>
      </c>
      <c r="AA65" s="15"/>
      <c r="AB65" s="15"/>
      <c r="AC65" s="15"/>
      <c r="AD65" s="15"/>
      <c r="AE65" s="15"/>
      <c r="AF65" s="14"/>
      <c r="AG65" s="469">
        <f>SUM(U65:AF65)</f>
        <v>5</v>
      </c>
      <c r="AH65" s="34" t="str">
        <f>IF(AH$5&lt;=$U$8,IF(SUM($U65:U65)=0,"",SUM($U65:U65)),"")</f>
        <v/>
      </c>
      <c r="AI65" s="34" t="str">
        <f>IF(AI$5&lt;=$U$8,IF(SUM($U65:V65)=0,"",SUM($U65:V65)),"")</f>
        <v/>
      </c>
      <c r="AJ65" s="34" t="str">
        <f>IF(AJ$5&lt;=$U$8,IF(SUM($U65:W65)=0,"",SUM($U65:W65)),"")</f>
        <v/>
      </c>
      <c r="AK65" s="34" t="str">
        <f>IF(AK$5&lt;=$U$8,IF(SUM($U65:X65)=0,"",SUM($U65:X65)),"")</f>
        <v/>
      </c>
      <c r="AL65" s="34" t="str">
        <f>IF(AL$5&lt;=$U$8,IF(SUM($U65:Y65)=0,"",SUM($U65:Y65)),"")</f>
        <v/>
      </c>
      <c r="AM65" s="34">
        <f>IF(AM$5&lt;=$U$8,IF(SUM($U65:Z65)=0,"",SUM($U65:Z65)),"")</f>
        <v>5</v>
      </c>
      <c r="AN65" s="34">
        <f>IF(AN$5&lt;=$U$8,IF(SUM($U65:AA65)=0,"",SUM($U65:AA65)),"")</f>
        <v>5</v>
      </c>
      <c r="AO65" s="34">
        <f>IF(AO$5&lt;=$U$8,IF(SUM($U65:AB65)=0,"",SUM($U65:AB65)),"")</f>
        <v>5</v>
      </c>
      <c r="AP65" s="34">
        <f>IF(AP$5&lt;=$U$8,IF(SUM($U65:AC65)=0,"",SUM($U65:AC65)),"")</f>
        <v>5</v>
      </c>
      <c r="AQ65" s="34">
        <f>IF(AQ$5&lt;=$U$8,IF(SUM($U65:AD65)=0,"",SUM($U65:AD65)),"")</f>
        <v>5</v>
      </c>
      <c r="AR65" s="34">
        <f>IF(AR$5&lt;=$U$8,IF(SUM($U65:AE65)=0,"",SUM($U65:AE65)),"")</f>
        <v>5</v>
      </c>
      <c r="AS65" s="608">
        <f>IF(AS$5&lt;=$U$8,IF(SUM($U65:AF65)=0,"",SUM($U65:AF65)),"")</f>
        <v>5</v>
      </c>
      <c r="AT65" s="412" t="s">
        <v>387</v>
      </c>
      <c r="AU65" s="34" t="s">
        <v>388</v>
      </c>
      <c r="AV65" s="412" t="s">
        <v>387</v>
      </c>
      <c r="AW65" s="34" t="s">
        <v>388</v>
      </c>
      <c r="AX65" s="592" t="s">
        <v>387</v>
      </c>
      <c r="AY65" s="592" t="s">
        <v>475</v>
      </c>
      <c r="AZ65" s="629" t="s">
        <v>387</v>
      </c>
      <c r="BA65" s="17" t="s">
        <v>449</v>
      </c>
      <c r="BB65" s="17" t="s">
        <v>387</v>
      </c>
      <c r="BC65" s="17" t="s">
        <v>638</v>
      </c>
      <c r="BD65" s="664" t="s">
        <v>682</v>
      </c>
      <c r="BE65" s="664" t="s">
        <v>683</v>
      </c>
      <c r="BF65" s="364"/>
      <c r="BG65" s="364"/>
      <c r="BH65" s="364"/>
      <c r="BI65" s="364"/>
      <c r="BJ65" s="364"/>
      <c r="BK65" s="364"/>
      <c r="BL65" s="364"/>
      <c r="BM65" s="364"/>
      <c r="BN65" s="364"/>
      <c r="BO65" s="364"/>
      <c r="BP65" s="364"/>
      <c r="BQ65" s="364"/>
    </row>
    <row r="66" spans="1:69" ht="45.75" customHeight="1" thickBot="1" x14ac:dyDescent="0.3">
      <c r="A66" s="350" t="s">
        <v>240</v>
      </c>
      <c r="B66" s="424" t="s">
        <v>112</v>
      </c>
      <c r="C66" s="432">
        <v>0.7</v>
      </c>
      <c r="D66" s="359" t="s">
        <v>113</v>
      </c>
      <c r="E66" s="350" t="s">
        <v>305</v>
      </c>
      <c r="F66" s="424" t="s">
        <v>311</v>
      </c>
      <c r="G66" s="424" t="s">
        <v>340</v>
      </c>
      <c r="H66" s="615" t="s">
        <v>547</v>
      </c>
      <c r="I66" s="615" t="s">
        <v>553</v>
      </c>
      <c r="J66" s="424" t="s">
        <v>38</v>
      </c>
      <c r="K66" s="424">
        <v>88</v>
      </c>
      <c r="L66" s="424">
        <v>22</v>
      </c>
      <c r="M66" s="424">
        <v>22</v>
      </c>
      <c r="N66" s="424">
        <v>22</v>
      </c>
      <c r="O66" s="424">
        <v>22</v>
      </c>
      <c r="P66" s="622" t="s">
        <v>519</v>
      </c>
      <c r="Q66" s="359" t="s">
        <v>292</v>
      </c>
      <c r="R66" s="350" t="s">
        <v>211</v>
      </c>
      <c r="S66" s="7" t="s">
        <v>40</v>
      </c>
      <c r="T66" s="7" t="s">
        <v>43</v>
      </c>
      <c r="U66" s="275" t="str">
        <f t="shared" ref="U66:AF66" si="103">IF(U64=0,"",U65/U64)</f>
        <v/>
      </c>
      <c r="V66" s="275" t="str">
        <f t="shared" si="103"/>
        <v/>
      </c>
      <c r="W66" s="275" t="str">
        <f t="shared" si="103"/>
        <v/>
      </c>
      <c r="X66" s="275" t="str">
        <f t="shared" si="103"/>
        <v/>
      </c>
      <c r="Y66" s="275">
        <f t="shared" si="103"/>
        <v>0</v>
      </c>
      <c r="Z66" s="275" t="str">
        <f t="shared" si="103"/>
        <v/>
      </c>
      <c r="AA66" s="275" t="str">
        <f t="shared" si="103"/>
        <v/>
      </c>
      <c r="AB66" s="275" t="str">
        <f t="shared" si="103"/>
        <v/>
      </c>
      <c r="AC66" s="275">
        <f t="shared" si="103"/>
        <v>0</v>
      </c>
      <c r="AD66" s="275" t="str">
        <f t="shared" si="103"/>
        <v/>
      </c>
      <c r="AE66" s="275" t="str">
        <f t="shared" si="103"/>
        <v/>
      </c>
      <c r="AF66" s="275" t="str">
        <f t="shared" si="103"/>
        <v/>
      </c>
      <c r="AG66" s="482">
        <f t="shared" ref="AG66" si="104">IF(AG64=0,"",AG65/AG64)</f>
        <v>1</v>
      </c>
      <c r="AH66" s="345" t="str">
        <f>IF(AH$8&lt;=$AJ$8,IF(OR(AH64="",AH65=""),"",AH65/AH64),"")</f>
        <v/>
      </c>
      <c r="AI66" s="345" t="str">
        <f t="shared" ref="AI66:AO66" si="105">IF(AI$8&lt;=$AJ$8,IF(OR(AI64="",AI65=""),"",AI65/AI64),"")</f>
        <v/>
      </c>
      <c r="AJ66" s="345" t="str">
        <f t="shared" si="105"/>
        <v/>
      </c>
      <c r="AK66" s="345" t="str">
        <f t="shared" si="105"/>
        <v/>
      </c>
      <c r="AL66" s="345" t="str">
        <f t="shared" si="105"/>
        <v/>
      </c>
      <c r="AM66" s="345">
        <f t="shared" si="105"/>
        <v>2.5</v>
      </c>
      <c r="AN66" s="345">
        <f t="shared" si="105"/>
        <v>2.5</v>
      </c>
      <c r="AO66" s="345">
        <f t="shared" si="105"/>
        <v>2.5</v>
      </c>
      <c r="AP66" s="345">
        <f>IF(AP$5&lt;=$AJ$5,IF(OR(AP64="",AP65=""),"",AP65/AP64),"")</f>
        <v>1</v>
      </c>
      <c r="AQ66" s="345">
        <f t="shared" ref="AQ66" si="106">IF(AQ$5&lt;=$AJ$5,IF(OR(AQ64="",AQ65=""),"",AQ65/AQ64),"")</f>
        <v>1</v>
      </c>
      <c r="AR66" s="345">
        <f t="shared" ref="AR66" si="107">IF(AR$5&lt;=$AJ$5,IF(OR(AR64="",AR65=""),"",AR65/AR64),"")</f>
        <v>1</v>
      </c>
      <c r="AS66" s="609">
        <f t="shared" ref="AS66" si="108">IF(AS$5&lt;=$AJ$5,IF(OR(AS64="",AS65=""),"",AS65/AS64),"")</f>
        <v>1</v>
      </c>
      <c r="AT66" s="415"/>
      <c r="AU66" s="366"/>
      <c r="AV66" s="364"/>
      <c r="AW66" s="364"/>
      <c r="AX66" s="364"/>
      <c r="AY66" s="364"/>
      <c r="AZ66" s="364"/>
      <c r="BA66" s="364"/>
      <c r="BB66" s="651"/>
      <c r="BC66" s="651"/>
      <c r="BD66" s="364"/>
      <c r="BE66" s="364"/>
      <c r="BF66" s="364"/>
      <c r="BG66" s="364"/>
      <c r="BH66" s="364"/>
      <c r="BI66" s="364"/>
      <c r="BJ66" s="364"/>
      <c r="BK66" s="364"/>
      <c r="BL66" s="364"/>
      <c r="BM66" s="364"/>
      <c r="BN66" s="364"/>
      <c r="BO66" s="364"/>
      <c r="BP66" s="364"/>
      <c r="BQ66" s="364"/>
    </row>
    <row r="67" spans="1:69" ht="45.75" customHeight="1" x14ac:dyDescent="0.25">
      <c r="A67" s="350" t="s">
        <v>240</v>
      </c>
      <c r="B67" s="424" t="s">
        <v>112</v>
      </c>
      <c r="C67" s="432">
        <v>0.7</v>
      </c>
      <c r="D67" s="359" t="s">
        <v>113</v>
      </c>
      <c r="E67" s="350" t="s">
        <v>305</v>
      </c>
      <c r="F67" s="424" t="s">
        <v>311</v>
      </c>
      <c r="G67" s="424" t="s">
        <v>340</v>
      </c>
      <c r="H67" s="615" t="s">
        <v>547</v>
      </c>
      <c r="I67" s="615" t="s">
        <v>553</v>
      </c>
      <c r="J67" s="424" t="s">
        <v>38</v>
      </c>
      <c r="K67" s="424">
        <v>88</v>
      </c>
      <c r="L67" s="424">
        <f t="shared" ref="L67:O72" si="109">+$K67/4</f>
        <v>22</v>
      </c>
      <c r="M67" s="424">
        <f t="shared" si="109"/>
        <v>22</v>
      </c>
      <c r="N67" s="424">
        <f t="shared" si="109"/>
        <v>22</v>
      </c>
      <c r="O67" s="424">
        <f t="shared" si="109"/>
        <v>22</v>
      </c>
      <c r="P67" s="622" t="s">
        <v>519</v>
      </c>
      <c r="Q67" s="359" t="s">
        <v>292</v>
      </c>
      <c r="R67" s="350" t="s">
        <v>211</v>
      </c>
      <c r="S67" s="7" t="s">
        <v>44</v>
      </c>
      <c r="T67" s="7" t="s">
        <v>41</v>
      </c>
      <c r="U67" s="15"/>
      <c r="V67" s="15"/>
      <c r="W67" s="15">
        <v>1</v>
      </c>
      <c r="X67" s="15">
        <v>1</v>
      </c>
      <c r="Y67" s="15">
        <v>1</v>
      </c>
      <c r="Z67" s="15">
        <v>1</v>
      </c>
      <c r="AA67" s="15">
        <v>1</v>
      </c>
      <c r="AB67" s="15"/>
      <c r="AC67" s="15">
        <v>1</v>
      </c>
      <c r="AD67" s="14"/>
      <c r="AE67" s="14">
        <v>1</v>
      </c>
      <c r="AF67" s="14"/>
      <c r="AG67" s="468">
        <f>SUM(U67:AF67)</f>
        <v>7</v>
      </c>
      <c r="AH67" s="34" t="str">
        <f>IF(AH$5&lt;=$U$8,IF(SUM($U67:U67)=0,"",SUM($U67:U67)),"")</f>
        <v/>
      </c>
      <c r="AI67" s="34" t="str">
        <f>IF(AI$5&lt;=$U$8,IF(SUM($U67:V67)=0,"",SUM($U67:V67)),"")</f>
        <v/>
      </c>
      <c r="AJ67" s="34">
        <f>IF(AJ$5&lt;=$U$8,IF(SUM($U67:W67)=0,"",SUM($U67:W67)),"")</f>
        <v>1</v>
      </c>
      <c r="AK67" s="34">
        <f>IF(AK$5&lt;=$U$8,IF(SUM($U67:X67)=0,"",SUM($U67:X67)),"")</f>
        <v>2</v>
      </c>
      <c r="AL67" s="34">
        <f>IF(AL$5&lt;=$U$8,IF(SUM($U67:Y67)=0,"",SUM($U67:Y67)),"")</f>
        <v>3</v>
      </c>
      <c r="AM67" s="34">
        <f>IF(AM$5&lt;=$U$8,IF(SUM($U67:Z67)=0,"",SUM($U67:Z67)),"")</f>
        <v>4</v>
      </c>
      <c r="AN67" s="34">
        <f>IF(AN$5&lt;=$U$8,IF(SUM($U67:AA67)=0,"",SUM($U67:AA67)),"")</f>
        <v>5</v>
      </c>
      <c r="AO67" s="34">
        <f>IF(AO$5&lt;=$U$8,IF(SUM($U67:AB67)=0,"",SUM($U67:AB67)),"")</f>
        <v>5</v>
      </c>
      <c r="AP67" s="34">
        <f>IF(AP$8&lt;=$U$8,IF(SUM($U67:AC67)=0,"",SUM($U67:AC67)),"")</f>
        <v>6</v>
      </c>
      <c r="AQ67" s="34">
        <f>IF(AQ$5&lt;=$U$8,IF(SUM($U67:AD67)=0,"",SUM($U67:AD67)),"")</f>
        <v>6</v>
      </c>
      <c r="AR67" s="34">
        <f>IF(AR$5&lt;=$U$8,IF(SUM($U67:AE67)=0,"",SUM($U67:AE67)),"")</f>
        <v>7</v>
      </c>
      <c r="AS67" s="608">
        <f>IF(AS$5&lt;=$U$8,IF(SUM($U67:AF67)=0,"",SUM($U67:AF67)),"")</f>
        <v>7</v>
      </c>
      <c r="AT67" s="415"/>
      <c r="AU67" s="12"/>
      <c r="AV67" s="364"/>
      <c r="AW67" s="364"/>
      <c r="AX67" s="364"/>
      <c r="AY67" s="364"/>
      <c r="AZ67" s="364"/>
      <c r="BA67" s="364"/>
      <c r="BB67" s="651"/>
      <c r="BC67" s="651"/>
      <c r="BD67" s="364"/>
      <c r="BE67" s="364"/>
      <c r="BF67" s="364"/>
      <c r="BG67" s="364"/>
      <c r="BH67" s="364"/>
      <c r="BI67" s="364"/>
      <c r="BJ67" s="364"/>
      <c r="BK67" s="364"/>
      <c r="BL67" s="364"/>
      <c r="BM67" s="364"/>
      <c r="BN67" s="364"/>
      <c r="BO67" s="364"/>
      <c r="BP67" s="364"/>
      <c r="BQ67" s="364"/>
    </row>
    <row r="68" spans="1:69" ht="45.75" customHeight="1" x14ac:dyDescent="0.25">
      <c r="A68" s="350" t="s">
        <v>240</v>
      </c>
      <c r="B68" s="424" t="s">
        <v>112</v>
      </c>
      <c r="C68" s="432">
        <v>0.7</v>
      </c>
      <c r="D68" s="359" t="s">
        <v>113</v>
      </c>
      <c r="E68" s="350" t="s">
        <v>305</v>
      </c>
      <c r="F68" s="424" t="s">
        <v>311</v>
      </c>
      <c r="G68" s="424" t="s">
        <v>340</v>
      </c>
      <c r="H68" s="615" t="s">
        <v>547</v>
      </c>
      <c r="I68" s="615" t="s">
        <v>553</v>
      </c>
      <c r="J68" s="424" t="s">
        <v>38</v>
      </c>
      <c r="K68" s="424">
        <v>88</v>
      </c>
      <c r="L68" s="424">
        <f t="shared" si="109"/>
        <v>22</v>
      </c>
      <c r="M68" s="424">
        <f t="shared" si="109"/>
        <v>22</v>
      </c>
      <c r="N68" s="424">
        <f t="shared" si="109"/>
        <v>22</v>
      </c>
      <c r="O68" s="424">
        <f t="shared" si="109"/>
        <v>22</v>
      </c>
      <c r="P68" s="622" t="s">
        <v>519</v>
      </c>
      <c r="Q68" s="359" t="s">
        <v>292</v>
      </c>
      <c r="R68" s="350" t="s">
        <v>211</v>
      </c>
      <c r="S68" s="7" t="s">
        <v>44</v>
      </c>
      <c r="T68" s="7" t="s">
        <v>42</v>
      </c>
      <c r="U68" s="15"/>
      <c r="V68" s="15">
        <v>0</v>
      </c>
      <c r="W68" s="15">
        <v>2</v>
      </c>
      <c r="X68" s="34">
        <v>3</v>
      </c>
      <c r="Y68" s="15">
        <v>1</v>
      </c>
      <c r="Z68" s="15">
        <v>1</v>
      </c>
      <c r="AA68" s="15"/>
      <c r="AB68" s="15"/>
      <c r="AC68" s="15"/>
      <c r="AD68" s="15"/>
      <c r="AE68" s="15"/>
      <c r="AF68" s="14"/>
      <c r="AG68" s="469">
        <f>SUM(U68:AF68)</f>
        <v>7</v>
      </c>
      <c r="AH68" s="34" t="str">
        <f>IF(AH$5&lt;=$U$8,IF(SUM($U68:U68)=0,"",SUM($U68:U68)),"")</f>
        <v/>
      </c>
      <c r="AI68" s="34" t="str">
        <f>IF(AI$5&lt;=$U$8,IF(SUM($U68:V68)=0,"",SUM($U68:V68)),"")</f>
        <v/>
      </c>
      <c r="AJ68" s="34">
        <f>IF(AJ$5&lt;=$U$8,IF(SUM($U68:W68)=0,"",SUM($U68:W68)),"")</f>
        <v>2</v>
      </c>
      <c r="AK68" s="34">
        <f>IF(AK$5&lt;=$U$8,IF(SUM($U68:X68)=0,"",SUM($U68:X68)),"")</f>
        <v>5</v>
      </c>
      <c r="AL68" s="34">
        <f>IF(AL$5&lt;=$U$8,IF(SUM($U68:Y68)=0,"",SUM($U68:Y68)),"")</f>
        <v>6</v>
      </c>
      <c r="AM68" s="34">
        <f>IF(AM$5&lt;=$U$8,IF(SUM($U68:Z68)=0,"",SUM($U68:Z68)),"")</f>
        <v>7</v>
      </c>
      <c r="AN68" s="34">
        <f>IF(AN$5&lt;=$U$8,IF(SUM($U68:AA68)=0,"",SUM($U68:AA68)),"")</f>
        <v>7</v>
      </c>
      <c r="AO68" s="34">
        <f>IF(AO$5&lt;=$U$8,IF(SUM($U68:AB68)=0,"",SUM($U68:AB68)),"")</f>
        <v>7</v>
      </c>
      <c r="AP68" s="34">
        <f>IF(AP$5&lt;=$U$8,IF(SUM($U68:AC68)=0,"",SUM($U68:AC68)),"")</f>
        <v>7</v>
      </c>
      <c r="AQ68" s="34">
        <f>IF(AQ$5&lt;=$U$8,IF(SUM($U68:AD68)=0,"",SUM($U68:AD68)),"")</f>
        <v>7</v>
      </c>
      <c r="AR68" s="34">
        <f>IF(AR$5&lt;=$U$8,IF(SUM($U68:AE68)=0,"",SUM($U68:AE68)),"")</f>
        <v>7</v>
      </c>
      <c r="AS68" s="608">
        <f>IF(AS$5&lt;=$U$8,IF(SUM($U68:AF68)=0,"",SUM($U68:AF68)),"")</f>
        <v>7</v>
      </c>
      <c r="AT68" s="415"/>
      <c r="AU68" s="12"/>
      <c r="AV68" s="364"/>
      <c r="AW68" s="364"/>
      <c r="AX68" s="596" t="s">
        <v>505</v>
      </c>
      <c r="AY68" s="597" t="s">
        <v>506</v>
      </c>
      <c r="AZ68" s="596" t="s">
        <v>604</v>
      </c>
      <c r="BA68" s="597" t="s">
        <v>605</v>
      </c>
      <c r="BB68" s="596" t="s">
        <v>655</v>
      </c>
      <c r="BC68" s="597" t="s">
        <v>656</v>
      </c>
      <c r="BD68" s="596" t="s">
        <v>715</v>
      </c>
      <c r="BE68" s="597" t="s">
        <v>716</v>
      </c>
      <c r="BF68" s="393"/>
      <c r="BG68" s="364"/>
      <c r="BH68" s="346"/>
      <c r="BI68" s="346"/>
      <c r="BJ68" s="346"/>
      <c r="BK68" s="346"/>
      <c r="BL68" s="346"/>
      <c r="BM68" s="346"/>
      <c r="BN68" s="346"/>
      <c r="BO68" s="346"/>
      <c r="BP68" s="346"/>
      <c r="BQ68" s="346"/>
    </row>
    <row r="69" spans="1:69" ht="45.75" customHeight="1" thickBot="1" x14ac:dyDescent="0.3">
      <c r="A69" s="350" t="s">
        <v>240</v>
      </c>
      <c r="B69" s="424" t="s">
        <v>112</v>
      </c>
      <c r="C69" s="432">
        <v>0.7</v>
      </c>
      <c r="D69" s="359" t="s">
        <v>113</v>
      </c>
      <c r="E69" s="350" t="s">
        <v>305</v>
      </c>
      <c r="F69" s="424" t="s">
        <v>311</v>
      </c>
      <c r="G69" s="424" t="s">
        <v>340</v>
      </c>
      <c r="H69" s="615" t="s">
        <v>547</v>
      </c>
      <c r="I69" s="615" t="s">
        <v>553</v>
      </c>
      <c r="J69" s="424" t="s">
        <v>38</v>
      </c>
      <c r="K69" s="424">
        <v>88</v>
      </c>
      <c r="L69" s="424">
        <f t="shared" si="109"/>
        <v>22</v>
      </c>
      <c r="M69" s="424">
        <f t="shared" si="109"/>
        <v>22</v>
      </c>
      <c r="N69" s="424">
        <f t="shared" si="109"/>
        <v>22</v>
      </c>
      <c r="O69" s="424">
        <f t="shared" si="109"/>
        <v>22</v>
      </c>
      <c r="P69" s="622" t="s">
        <v>519</v>
      </c>
      <c r="Q69" s="359" t="s">
        <v>292</v>
      </c>
      <c r="R69" s="350" t="s">
        <v>211</v>
      </c>
      <c r="S69" s="7" t="s">
        <v>44</v>
      </c>
      <c r="T69" s="7" t="s">
        <v>43</v>
      </c>
      <c r="U69" s="275" t="str">
        <f t="shared" ref="U69:AF69" si="110">IF(U67=0,"",U68/U67)</f>
        <v/>
      </c>
      <c r="V69" s="275" t="str">
        <f t="shared" si="110"/>
        <v/>
      </c>
      <c r="W69" s="275">
        <f t="shared" si="110"/>
        <v>2</v>
      </c>
      <c r="X69" s="275">
        <f t="shared" si="110"/>
        <v>3</v>
      </c>
      <c r="Y69" s="275">
        <f t="shared" si="110"/>
        <v>1</v>
      </c>
      <c r="Z69" s="275">
        <f t="shared" si="110"/>
        <v>1</v>
      </c>
      <c r="AA69" s="275">
        <f t="shared" si="110"/>
        <v>0</v>
      </c>
      <c r="AB69" s="275" t="str">
        <f t="shared" si="110"/>
        <v/>
      </c>
      <c r="AC69" s="275">
        <f t="shared" si="110"/>
        <v>0</v>
      </c>
      <c r="AD69" s="275" t="str">
        <f t="shared" si="110"/>
        <v/>
      </c>
      <c r="AE69" s="275">
        <f t="shared" si="110"/>
        <v>0</v>
      </c>
      <c r="AF69" s="275" t="str">
        <f t="shared" si="110"/>
        <v/>
      </c>
      <c r="AG69" s="482">
        <f t="shared" ref="AG69" si="111">IF(AG67=0,"",AG68/AG67)</f>
        <v>1</v>
      </c>
      <c r="AH69" s="345" t="str">
        <f>IF(AH$8&lt;=$AJ$8,IF(OR(AH67="",AH68=""),"",AH68/AH67),"")</f>
        <v/>
      </c>
      <c r="AI69" s="345" t="str">
        <f t="shared" ref="AI69:AO69" si="112">IF(AI$8&lt;=$AJ$8,IF(OR(AI67="",AI68=""),"",AI68/AI67),"")</f>
        <v/>
      </c>
      <c r="AJ69" s="626">
        <f t="shared" si="112"/>
        <v>2</v>
      </c>
      <c r="AK69" s="345">
        <f t="shared" si="112"/>
        <v>2.5</v>
      </c>
      <c r="AL69" s="345">
        <f t="shared" si="112"/>
        <v>2</v>
      </c>
      <c r="AM69" s="345">
        <f t="shared" si="112"/>
        <v>1.75</v>
      </c>
      <c r="AN69" s="345">
        <f t="shared" si="112"/>
        <v>1.4</v>
      </c>
      <c r="AO69" s="345">
        <f t="shared" si="112"/>
        <v>1.4</v>
      </c>
      <c r="AP69" s="345">
        <f>IF(AP$5&lt;=$AJ$5,IF(OR(AP67="",AP68=""),"",AP68/AP67),"")</f>
        <v>1.1666666666666667</v>
      </c>
      <c r="AQ69" s="345">
        <f t="shared" ref="AQ69" si="113">IF(AQ$5&lt;=$AJ$5,IF(OR(AQ67="",AQ68=""),"",AQ68/AQ67),"")</f>
        <v>1.1666666666666667</v>
      </c>
      <c r="AR69" s="345">
        <f t="shared" ref="AR69" si="114">IF(AR$5&lt;=$AJ$5,IF(OR(AR67="",AR68=""),"",AR68/AR67),"")</f>
        <v>1</v>
      </c>
      <c r="AS69" s="609">
        <f t="shared" ref="AS69" si="115">IF(AS$5&lt;=$AJ$5,IF(OR(AS67="",AS68=""),"",AS68/AS67),"")</f>
        <v>1</v>
      </c>
      <c r="AT69" s="415"/>
      <c r="AU69" s="12"/>
      <c r="AV69" s="364"/>
      <c r="AW69" s="364"/>
      <c r="AX69" s="364"/>
      <c r="AY69" s="364"/>
      <c r="AZ69" s="364"/>
      <c r="BA69" s="364"/>
      <c r="BB69" s="651"/>
      <c r="BC69" s="651"/>
      <c r="BD69" s="364"/>
      <c r="BE69" s="364"/>
      <c r="BF69" s="364"/>
      <c r="BG69" s="364"/>
      <c r="BH69" s="364"/>
      <c r="BI69" s="364"/>
      <c r="BJ69" s="364"/>
      <c r="BK69" s="364"/>
      <c r="BL69" s="364"/>
      <c r="BM69" s="364"/>
      <c r="BN69" s="364"/>
      <c r="BO69" s="364"/>
      <c r="BP69" s="364"/>
      <c r="BQ69" s="364"/>
    </row>
    <row r="70" spans="1:69" ht="45.75" customHeight="1" x14ac:dyDescent="0.25">
      <c r="A70" s="350" t="s">
        <v>240</v>
      </c>
      <c r="B70" s="424" t="s">
        <v>112</v>
      </c>
      <c r="C70" s="432">
        <v>0.7</v>
      </c>
      <c r="D70" s="359" t="s">
        <v>113</v>
      </c>
      <c r="E70" s="350" t="s">
        <v>305</v>
      </c>
      <c r="F70" s="424" t="s">
        <v>311</v>
      </c>
      <c r="G70" s="424" t="s">
        <v>340</v>
      </c>
      <c r="H70" s="615" t="s">
        <v>547</v>
      </c>
      <c r="I70" s="615" t="s">
        <v>553</v>
      </c>
      <c r="J70" s="424" t="s">
        <v>38</v>
      </c>
      <c r="K70" s="424">
        <v>88</v>
      </c>
      <c r="L70" s="424">
        <f t="shared" si="109"/>
        <v>22</v>
      </c>
      <c r="M70" s="424">
        <f t="shared" si="109"/>
        <v>22</v>
      </c>
      <c r="N70" s="424">
        <f t="shared" si="109"/>
        <v>22</v>
      </c>
      <c r="O70" s="424">
        <f t="shared" si="109"/>
        <v>22</v>
      </c>
      <c r="P70" s="622" t="s">
        <v>519</v>
      </c>
      <c r="Q70" s="359" t="s">
        <v>292</v>
      </c>
      <c r="R70" s="350" t="s">
        <v>211</v>
      </c>
      <c r="S70" s="7" t="s">
        <v>45</v>
      </c>
      <c r="T70" s="7" t="s">
        <v>41</v>
      </c>
      <c r="U70" s="35"/>
      <c r="V70" s="35"/>
      <c r="W70" s="35"/>
      <c r="X70" s="35"/>
      <c r="Y70" s="35"/>
      <c r="Z70" s="35"/>
      <c r="AA70" s="35"/>
      <c r="AB70" s="35"/>
      <c r="AC70" s="35"/>
      <c r="AD70" s="35"/>
      <c r="AE70" s="35">
        <v>10</v>
      </c>
      <c r="AF70" s="35"/>
      <c r="AG70" s="468">
        <f>SUM(U70:AF70)</f>
        <v>10</v>
      </c>
      <c r="AH70" s="34" t="str">
        <f>IF(AH$5&lt;=$U$8,IF(SUM($U70:U70)=0,"",SUM($U70:U70)),"")</f>
        <v/>
      </c>
      <c r="AI70" s="34" t="str">
        <f>IF(AI$5&lt;=$U$8,IF(SUM($U70:V70)=0,"",SUM($U70:V70)),"")</f>
        <v/>
      </c>
      <c r="AJ70" s="34" t="str">
        <f>IF(AJ$5&lt;=$U$8,IF(SUM($U70:W70)=0,"",SUM($U70:W70)),"")</f>
        <v/>
      </c>
      <c r="AK70" s="34" t="str">
        <f>IF(AK$5&lt;=$U$8,IF(SUM($U70:X70)=0,"",SUM($U70:X70)),"")</f>
        <v/>
      </c>
      <c r="AL70" s="34" t="str">
        <f>IF(AL$5&lt;=$U$8,IF(SUM($U70:Y70)=0,"",SUM($U70:Y70)),"")</f>
        <v/>
      </c>
      <c r="AM70" s="34" t="str">
        <f>IF(AM$5&lt;=$U$8,IF(SUM($U70:Z70)=0,"",SUM($U70:Z70)),"")</f>
        <v/>
      </c>
      <c r="AN70" s="34" t="str">
        <f>IF(AN$5&lt;=$U$8,IF(SUM($U70:AA70)=0,"",SUM($U70:AA70)),"")</f>
        <v/>
      </c>
      <c r="AO70" s="34" t="str">
        <f>IF(AO$5&lt;=$U$8,IF(SUM($U70:AB70)=0,"",SUM($U70:AB70)),"")</f>
        <v/>
      </c>
      <c r="AP70" s="34" t="str">
        <f>IF(AP$8&lt;=$U$8,IF(SUM($U70:AC70)=0,"",SUM($U70:AC70)),"")</f>
        <v/>
      </c>
      <c r="AQ70" s="34" t="str">
        <f>IF(AQ$5&lt;=$U$8,IF(SUM($U70:AD70)=0,"",SUM($U70:AD70)),"")</f>
        <v/>
      </c>
      <c r="AR70" s="34">
        <f>IF(AR$5&lt;=$U$8,IF(SUM($U70:AE70)=0,"",SUM($U70:AE70)),"")</f>
        <v>10</v>
      </c>
      <c r="AS70" s="608">
        <f>IF(AS$5&lt;=$U$8,IF(SUM($U70:AF70)=0,"",SUM($U70:AF70)),"")</f>
        <v>10</v>
      </c>
      <c r="AT70" s="416"/>
      <c r="AU70" s="366"/>
      <c r="AV70" s="364"/>
      <c r="AW70" s="364"/>
      <c r="AX70" s="364"/>
      <c r="AY70" s="364"/>
      <c r="AZ70" s="364"/>
      <c r="BA70" s="364"/>
      <c r="BB70" s="651"/>
      <c r="BC70" s="651"/>
      <c r="BD70" s="364"/>
      <c r="BE70" s="364"/>
      <c r="BF70" s="364"/>
      <c r="BG70" s="364"/>
      <c r="BH70" s="364"/>
      <c r="BI70" s="364"/>
      <c r="BJ70" s="364"/>
      <c r="BK70" s="364"/>
      <c r="BL70" s="364"/>
      <c r="BM70" s="364"/>
      <c r="BN70" s="364"/>
      <c r="BO70" s="364"/>
      <c r="BP70" s="364"/>
      <c r="BQ70" s="364"/>
    </row>
    <row r="71" spans="1:69" ht="45.75" customHeight="1" x14ac:dyDescent="0.25">
      <c r="A71" s="350" t="s">
        <v>240</v>
      </c>
      <c r="B71" s="424" t="s">
        <v>112</v>
      </c>
      <c r="C71" s="432">
        <v>0.7</v>
      </c>
      <c r="D71" s="359" t="s">
        <v>113</v>
      </c>
      <c r="E71" s="350" t="s">
        <v>305</v>
      </c>
      <c r="F71" s="424" t="s">
        <v>311</v>
      </c>
      <c r="G71" s="424" t="s">
        <v>340</v>
      </c>
      <c r="H71" s="615" t="s">
        <v>547</v>
      </c>
      <c r="I71" s="615" t="s">
        <v>553</v>
      </c>
      <c r="J71" s="424" t="s">
        <v>38</v>
      </c>
      <c r="K71" s="424">
        <v>88</v>
      </c>
      <c r="L71" s="424">
        <f t="shared" si="109"/>
        <v>22</v>
      </c>
      <c r="M71" s="424">
        <f t="shared" si="109"/>
        <v>22</v>
      </c>
      <c r="N71" s="424">
        <f t="shared" si="109"/>
        <v>22</v>
      </c>
      <c r="O71" s="424">
        <f t="shared" si="109"/>
        <v>22</v>
      </c>
      <c r="P71" s="622" t="s">
        <v>519</v>
      </c>
      <c r="Q71" s="359" t="s">
        <v>292</v>
      </c>
      <c r="R71" s="350" t="s">
        <v>211</v>
      </c>
      <c r="S71" s="7" t="s">
        <v>45</v>
      </c>
      <c r="T71" s="7" t="s">
        <v>42</v>
      </c>
      <c r="U71" s="15"/>
      <c r="V71" s="15">
        <v>0</v>
      </c>
      <c r="W71" s="34"/>
      <c r="X71" s="15"/>
      <c r="Y71" s="15"/>
      <c r="Z71" s="15">
        <v>0</v>
      </c>
      <c r="AA71" s="15"/>
      <c r="AB71" s="15"/>
      <c r="AC71" s="15"/>
      <c r="AD71" s="15"/>
      <c r="AE71" s="15"/>
      <c r="AF71" s="14"/>
      <c r="AG71" s="469">
        <f>SUM(U71:AF71)</f>
        <v>0</v>
      </c>
      <c r="AH71" s="34" t="str">
        <f>IF(AH$5&lt;=$U$8,IF(SUM($U71:U71)=0,"",SUM($U71:U71)),"")</f>
        <v/>
      </c>
      <c r="AI71" s="34" t="str">
        <f>IF(AI$5&lt;=$U$8,IF(SUM($U71:V71)=0,"",SUM($U71:V71)),"")</f>
        <v/>
      </c>
      <c r="AJ71" s="34" t="str">
        <f>IF(AJ$5&lt;=$U$8,IF(SUM($U71:W71)=0,"",SUM($U71:W71)),"")</f>
        <v/>
      </c>
      <c r="AK71" s="34" t="str">
        <f>IF(AK$5&lt;=$U$8,IF(SUM($U71:X71)=0,"",SUM($U71:X71)),"")</f>
        <v/>
      </c>
      <c r="AL71" s="34" t="str">
        <f>IF(AL$5&lt;=$U$8,IF(SUM($U71:Y71)=0,"",SUM($U71:Y71)),"")</f>
        <v/>
      </c>
      <c r="AM71" s="34" t="str">
        <f>IF(AM$5&lt;=$U$8,IF(SUM($U71:Z71)=0,"",SUM($U71:Z71)),"")</f>
        <v/>
      </c>
      <c r="AN71" s="34" t="str">
        <f>IF(AN$5&lt;=$U$8,IF(SUM($U71:AA71)=0,"",SUM($U71:AA71)),"")</f>
        <v/>
      </c>
      <c r="AO71" s="34" t="str">
        <f>IF(AO$5&lt;=$U$8,IF(SUM($U71:AB71)=0,"",SUM($U71:AB71)),"")</f>
        <v/>
      </c>
      <c r="AP71" s="34" t="str">
        <f>IF(AP$5&lt;=$U$8,IF(SUM($U71:AC71)=0,"",SUM($U71:AC71)),"")</f>
        <v/>
      </c>
      <c r="AQ71" s="34" t="str">
        <f>IF(AQ$5&lt;=$U$8,IF(SUM($U71:AD71)=0,"",SUM($U71:AD71)),"")</f>
        <v/>
      </c>
      <c r="AR71" s="34" t="str">
        <f>IF(AR$5&lt;=$U$8,IF(SUM($U71:AE71)=0,"",SUM($U71:AE71)),"")</f>
        <v/>
      </c>
      <c r="AS71" s="608" t="str">
        <f>IF(AS$5&lt;=$U$8,IF(SUM($U71:AF71)=0,"",SUM($U71:AF71)),"")</f>
        <v/>
      </c>
      <c r="AT71" s="416"/>
      <c r="AU71" s="366"/>
      <c r="AV71" s="364"/>
      <c r="AW71" s="364"/>
      <c r="AX71" s="364"/>
      <c r="AY71" s="364"/>
      <c r="AZ71" s="364"/>
      <c r="BA71" s="364"/>
      <c r="BB71" s="651"/>
      <c r="BC71" s="651"/>
      <c r="BD71" s="364"/>
      <c r="BE71" s="364"/>
      <c r="BF71" s="364"/>
      <c r="BG71" s="364"/>
      <c r="BH71" s="364"/>
      <c r="BI71" s="364"/>
      <c r="BJ71" s="364"/>
      <c r="BK71" s="364"/>
      <c r="BL71" s="364"/>
      <c r="BM71" s="364"/>
      <c r="BN71" s="364"/>
      <c r="BO71" s="364"/>
      <c r="BP71" s="364"/>
      <c r="BQ71" s="364"/>
    </row>
    <row r="72" spans="1:69" ht="45.75" customHeight="1" thickBot="1" x14ac:dyDescent="0.3">
      <c r="A72" s="354" t="s">
        <v>240</v>
      </c>
      <c r="B72" s="347" t="s">
        <v>112</v>
      </c>
      <c r="C72" s="351">
        <v>0.7</v>
      </c>
      <c r="D72" s="356" t="s">
        <v>113</v>
      </c>
      <c r="E72" s="354" t="s">
        <v>305</v>
      </c>
      <c r="F72" s="347" t="s">
        <v>311</v>
      </c>
      <c r="G72" s="347" t="s">
        <v>340</v>
      </c>
      <c r="H72" s="615" t="s">
        <v>547</v>
      </c>
      <c r="I72" s="615" t="s">
        <v>553</v>
      </c>
      <c r="J72" s="347" t="s">
        <v>38</v>
      </c>
      <c r="K72" s="347">
        <v>88</v>
      </c>
      <c r="L72" s="347">
        <f t="shared" si="109"/>
        <v>22</v>
      </c>
      <c r="M72" s="347">
        <f t="shared" si="109"/>
        <v>22</v>
      </c>
      <c r="N72" s="347">
        <f t="shared" si="109"/>
        <v>22</v>
      </c>
      <c r="O72" s="347">
        <f t="shared" si="109"/>
        <v>22</v>
      </c>
      <c r="P72" s="622" t="s">
        <v>519</v>
      </c>
      <c r="Q72" s="356" t="s">
        <v>292</v>
      </c>
      <c r="R72" s="354" t="s">
        <v>211</v>
      </c>
      <c r="S72" s="471" t="s">
        <v>45</v>
      </c>
      <c r="T72" s="471" t="s">
        <v>43</v>
      </c>
      <c r="U72" s="275" t="str">
        <f t="shared" ref="U72:X72" si="116">IF(U70=0,"",U71/U70)</f>
        <v/>
      </c>
      <c r="V72" s="275" t="str">
        <f t="shared" si="116"/>
        <v/>
      </c>
      <c r="W72" s="275" t="str">
        <f t="shared" si="116"/>
        <v/>
      </c>
      <c r="X72" s="275" t="str">
        <f t="shared" si="116"/>
        <v/>
      </c>
      <c r="Y72" s="275"/>
      <c r="Z72" s="275"/>
      <c r="AA72" s="275"/>
      <c r="AB72" s="275"/>
      <c r="AC72" s="275"/>
      <c r="AD72" s="275"/>
      <c r="AE72" s="275"/>
      <c r="AF72" s="275" t="str">
        <f t="shared" ref="AF72" si="117">IF(AF70=0,"",AF71/AF70)</f>
        <v/>
      </c>
      <c r="AG72" s="484">
        <f t="shared" ref="AG72" si="118">IF(AG70=0,"",AG71/AG70)</f>
        <v>0</v>
      </c>
      <c r="AH72" s="345" t="str">
        <f>IF(AH$8&lt;=$AJ$8,IF(OR(AH70="",AH71=""),"",AH71/AH70),"")</f>
        <v/>
      </c>
      <c r="AI72" s="345" t="str">
        <f t="shared" ref="AI72:AO72" si="119">IF(AI$8&lt;=$AJ$8,IF(OR(AI70="",AI71=""),"",AI71/AI70),"")</f>
        <v/>
      </c>
      <c r="AJ72" s="626" t="str">
        <f t="shared" si="119"/>
        <v/>
      </c>
      <c r="AK72" s="345" t="str">
        <f t="shared" si="119"/>
        <v/>
      </c>
      <c r="AL72" s="345" t="str">
        <f t="shared" si="119"/>
        <v/>
      </c>
      <c r="AM72" s="345" t="str">
        <f t="shared" si="119"/>
        <v/>
      </c>
      <c r="AN72" s="345" t="str">
        <f t="shared" si="119"/>
        <v/>
      </c>
      <c r="AO72" s="345" t="str">
        <f t="shared" si="119"/>
        <v/>
      </c>
      <c r="AP72" s="345" t="str">
        <f>IF(AP$5&lt;=$AJ$5,IF(OR(AP70="",AP71=""),"",AP71/AP70),"")</f>
        <v/>
      </c>
      <c r="AQ72" s="345" t="str">
        <f t="shared" ref="AQ72" si="120">IF(AQ$5&lt;=$AJ$5,IF(OR(AQ70="",AQ71=""),"",AQ71/AQ70),"")</f>
        <v/>
      </c>
      <c r="AR72" s="345" t="str">
        <f>IF(AR$5&lt;=$AJ$5,IF(OR(AR70="",AR71=""),"",AR71/AR70),"")</f>
        <v/>
      </c>
      <c r="AS72" s="609" t="str">
        <f t="shared" ref="AS72" si="121">IF(AS$5&lt;=$AJ$5,IF(OR(AS70="",AS71=""),"",AS71/AS70),"")</f>
        <v/>
      </c>
      <c r="AT72" s="416"/>
      <c r="AU72" s="366"/>
      <c r="AV72" s="364"/>
      <c r="AW72" s="364"/>
      <c r="AX72" s="364"/>
      <c r="AY72" s="364"/>
      <c r="AZ72" s="364"/>
      <c r="BA72" s="364"/>
      <c r="BB72" s="651"/>
      <c r="BC72" s="651"/>
      <c r="BD72" s="364"/>
      <c r="BE72" s="364"/>
      <c r="BF72" s="364"/>
      <c r="BG72" s="364"/>
      <c r="BH72" s="364"/>
      <c r="BI72" s="364"/>
      <c r="BJ72" s="364"/>
      <c r="BK72" s="364"/>
      <c r="BL72" s="364"/>
      <c r="BM72" s="364"/>
      <c r="BN72" s="364"/>
      <c r="BO72" s="364"/>
      <c r="BP72" s="364"/>
      <c r="BQ72" s="364"/>
    </row>
    <row r="73" spans="1:69" ht="45.75" customHeight="1" x14ac:dyDescent="0.25">
      <c r="A73" s="457" t="s">
        <v>240</v>
      </c>
      <c r="B73" s="431" t="s">
        <v>112</v>
      </c>
      <c r="C73" s="435">
        <v>0.7</v>
      </c>
      <c r="D73" s="458" t="s">
        <v>113</v>
      </c>
      <c r="E73" s="457" t="s">
        <v>305</v>
      </c>
      <c r="F73" s="431" t="s">
        <v>311</v>
      </c>
      <c r="G73" s="431" t="s">
        <v>341</v>
      </c>
      <c r="H73" s="615" t="s">
        <v>547</v>
      </c>
      <c r="I73" s="615" t="s">
        <v>552</v>
      </c>
      <c r="J73" s="431" t="s">
        <v>38</v>
      </c>
      <c r="K73" s="431">
        <v>73</v>
      </c>
      <c r="L73" s="431">
        <v>17</v>
      </c>
      <c r="M73" s="431">
        <v>25</v>
      </c>
      <c r="N73" s="431">
        <v>28</v>
      </c>
      <c r="O73" s="431">
        <v>3</v>
      </c>
      <c r="P73" s="622" t="s">
        <v>519</v>
      </c>
      <c r="Q73" s="458" t="s">
        <v>366</v>
      </c>
      <c r="R73" s="457" t="s">
        <v>212</v>
      </c>
      <c r="S73" s="604" t="s">
        <v>40</v>
      </c>
      <c r="T73" s="604" t="s">
        <v>41</v>
      </c>
      <c r="U73" s="211"/>
      <c r="V73" s="211"/>
      <c r="W73" s="211"/>
      <c r="X73" s="211"/>
      <c r="Y73" s="211"/>
      <c r="Z73" s="211">
        <v>1</v>
      </c>
      <c r="AA73" s="211"/>
      <c r="AB73" s="211"/>
      <c r="AC73" s="211"/>
      <c r="AD73" s="211"/>
      <c r="AE73" s="211"/>
      <c r="AF73" s="211"/>
      <c r="AG73" s="468">
        <f>SUM(U73:AF73)</f>
        <v>1</v>
      </c>
      <c r="AH73" s="34" t="str">
        <f>IF(AH$5&lt;=$U$8,IF(SUM($U73:U73)=0,"",SUM($U73:U73)),"")</f>
        <v/>
      </c>
      <c r="AI73" s="34" t="str">
        <f>IF(AI$5&lt;=$U$8,IF(SUM($U73:V73)=0,"",SUM($U73:V73)),"")</f>
        <v/>
      </c>
      <c r="AJ73" s="34" t="str">
        <f>IF(AJ$5&lt;=$U$8,IF(SUM($U73:W73)=0,"",SUM($U73:W73)),"")</f>
        <v/>
      </c>
      <c r="AK73" s="34" t="str">
        <f>IF(AK$5&lt;=$U$8,IF(SUM($U73:X73)=0,"",SUM($U73:X73)),"")</f>
        <v/>
      </c>
      <c r="AL73" s="34" t="str">
        <f>IF(AL$5&lt;=$U$8,IF(SUM($U73:Y73)=0,"",SUM($U73:Y73)),"")</f>
        <v/>
      </c>
      <c r="AM73" s="34">
        <f>IF(AM$5&lt;=$U$8,IF(SUM($U73:Z73)=0,"",SUM($U73:Z73)),"")</f>
        <v>1</v>
      </c>
      <c r="AN73" s="34">
        <f>IF(AN$5&lt;=$U$8,IF(SUM($U73:AA73)=0,"",SUM($U73:AA73)),"")</f>
        <v>1</v>
      </c>
      <c r="AO73" s="34">
        <f>IF(AO$5&lt;=$U$8,IF(SUM($U73:AB73)=0,"",SUM($U73:AB73)),"")</f>
        <v>1</v>
      </c>
      <c r="AP73" s="34">
        <f>IF(AP$8&lt;=$U$8,IF(SUM($U73:AC73)=0,"",SUM($U73:AC73)),"")</f>
        <v>1</v>
      </c>
      <c r="AQ73" s="34">
        <f>IF(AQ$5&lt;=$U$8,IF(SUM($U73:AD73)=0,"",SUM($U73:AD73)),"")</f>
        <v>1</v>
      </c>
      <c r="AR73" s="34">
        <f>IF(AR$5&lt;=$U$8,IF(SUM($U73:AE73)=0,"",SUM($U73:AE73)),"")</f>
        <v>1</v>
      </c>
      <c r="AS73" s="608">
        <f>IF(AS$5&lt;=$U$8,IF(SUM($U73:AF73)=0,"",SUM($U73:AF73)),"")</f>
        <v>1</v>
      </c>
      <c r="AT73" s="415"/>
      <c r="AU73" s="366"/>
      <c r="AV73" s="364"/>
      <c r="AW73" s="364"/>
      <c r="AX73" s="364"/>
      <c r="AY73" s="364"/>
      <c r="AZ73" s="364"/>
      <c r="BA73" s="364"/>
      <c r="BB73" s="651"/>
      <c r="BC73" s="651"/>
      <c r="BD73" s="364"/>
      <c r="BE73" s="364"/>
      <c r="BF73" s="364"/>
      <c r="BG73" s="364"/>
      <c r="BH73" s="364"/>
      <c r="BI73" s="364"/>
      <c r="BJ73" s="364"/>
      <c r="BK73" s="364"/>
      <c r="BL73" s="364"/>
      <c r="BM73" s="364"/>
      <c r="BN73" s="364"/>
      <c r="BO73" s="364"/>
      <c r="BP73" s="364"/>
      <c r="BQ73" s="364"/>
    </row>
    <row r="74" spans="1:69" ht="45.75" customHeight="1" x14ac:dyDescent="0.25">
      <c r="A74" s="350" t="s">
        <v>240</v>
      </c>
      <c r="B74" s="424" t="s">
        <v>112</v>
      </c>
      <c r="C74" s="432">
        <v>0.7</v>
      </c>
      <c r="D74" s="359" t="s">
        <v>113</v>
      </c>
      <c r="E74" s="350" t="s">
        <v>305</v>
      </c>
      <c r="F74" s="424" t="s">
        <v>311</v>
      </c>
      <c r="G74" s="424" t="s">
        <v>341</v>
      </c>
      <c r="H74" s="615" t="s">
        <v>547</v>
      </c>
      <c r="I74" s="615" t="s">
        <v>552</v>
      </c>
      <c r="J74" s="424" t="s">
        <v>38</v>
      </c>
      <c r="K74" s="424">
        <v>73</v>
      </c>
      <c r="L74" s="424">
        <v>17</v>
      </c>
      <c r="M74" s="424">
        <v>25</v>
      </c>
      <c r="N74" s="424">
        <v>28</v>
      </c>
      <c r="O74" s="424">
        <v>3</v>
      </c>
      <c r="P74" s="622" t="s">
        <v>519</v>
      </c>
      <c r="Q74" s="359" t="s">
        <v>366</v>
      </c>
      <c r="R74" s="350" t="s">
        <v>212</v>
      </c>
      <c r="S74" s="7" t="s">
        <v>40</v>
      </c>
      <c r="T74" s="7" t="s">
        <v>42</v>
      </c>
      <c r="U74" s="15">
        <v>0</v>
      </c>
      <c r="V74" s="15">
        <v>0</v>
      </c>
      <c r="W74" s="15">
        <v>0</v>
      </c>
      <c r="X74" s="15">
        <v>0</v>
      </c>
      <c r="Y74" s="15">
        <v>0</v>
      </c>
      <c r="Z74" s="15">
        <v>1</v>
      </c>
      <c r="AA74" s="15"/>
      <c r="AB74" s="15"/>
      <c r="AC74" s="15"/>
      <c r="AD74" s="15"/>
      <c r="AE74" s="15"/>
      <c r="AF74" s="14"/>
      <c r="AG74" s="469">
        <f>SUM(U74:AF74)</f>
        <v>1</v>
      </c>
      <c r="AH74" s="34" t="str">
        <f>IF(AH$5&lt;=$U$8,IF(SUM($U74:U74)=0,"",SUM($U74:U74)),"")</f>
        <v/>
      </c>
      <c r="AI74" s="34" t="str">
        <f>IF(AI$5&lt;=$U$8,IF(SUM($U74:V74)=0,"",SUM($U74:V74)),"")</f>
        <v/>
      </c>
      <c r="AJ74" s="34" t="str">
        <f>IF(AJ$5&lt;=$U$8,IF(SUM($U74:W74)=0,"",SUM($U74:W74)),"")</f>
        <v/>
      </c>
      <c r="AK74" s="34" t="str">
        <f>IF(AK$5&lt;=$U$8,IF(SUM($U74:X74)=0,"",SUM($U74:X74)),"")</f>
        <v/>
      </c>
      <c r="AL74" s="34" t="str">
        <f>IF(AL$5&lt;=$U$8,IF(SUM($U74:Y74)=0,"",SUM($U74:Y74)),"")</f>
        <v/>
      </c>
      <c r="AM74" s="34">
        <f>IF(AM$5&lt;=$U$8,IF(SUM($U74:Z74)=0,"",SUM($U74:Z74)),"")</f>
        <v>1</v>
      </c>
      <c r="AN74" s="34">
        <f>IF(AN$5&lt;=$U$8,IF(SUM($U74:AA74)=0,"",SUM($U74:AA74)),"")</f>
        <v>1</v>
      </c>
      <c r="AO74" s="34">
        <f>IF(AO$5&lt;=$U$8,IF(SUM($U74:AB74)=0,"",SUM($U74:AB74)),"")</f>
        <v>1</v>
      </c>
      <c r="AP74" s="34">
        <f>IF(AP$5&lt;=$U$8,IF(SUM($U74:AC74)=0,"",SUM($U74:AC74)),"")</f>
        <v>1</v>
      </c>
      <c r="AQ74" s="34">
        <f>IF(AQ$5&lt;=$U$8,IF(SUM($U74:AD74)=0,"",SUM($U74:AD74)),"")</f>
        <v>1</v>
      </c>
      <c r="AR74" s="34">
        <f>IF(AR$5&lt;=$U$8,IF(SUM($U74:AE74)=0,"",SUM($U74:AE74)),"")</f>
        <v>1</v>
      </c>
      <c r="AS74" s="608">
        <f>IF(AS$5&lt;=$U$8,IF(SUM($U74:AF74)=0,"",SUM($U74:AF74)),"")</f>
        <v>1</v>
      </c>
      <c r="AT74" s="412" t="s">
        <v>387</v>
      </c>
      <c r="AU74" s="34" t="s">
        <v>388</v>
      </c>
      <c r="AV74" s="412" t="s">
        <v>387</v>
      </c>
      <c r="AW74" s="34" t="s">
        <v>388</v>
      </c>
      <c r="AX74" s="592" t="s">
        <v>387</v>
      </c>
      <c r="AY74" s="592" t="s">
        <v>475</v>
      </c>
      <c r="AZ74" s="629" t="s">
        <v>387</v>
      </c>
      <c r="BA74" s="17" t="s">
        <v>449</v>
      </c>
      <c r="BB74" s="17" t="s">
        <v>387</v>
      </c>
      <c r="BC74" s="17" t="s">
        <v>449</v>
      </c>
      <c r="BD74" s="664" t="s">
        <v>684</v>
      </c>
      <c r="BE74" s="664" t="s">
        <v>685</v>
      </c>
      <c r="BF74" s="364"/>
      <c r="BG74" s="364"/>
      <c r="BH74" s="364"/>
      <c r="BI74" s="364"/>
      <c r="BJ74" s="364"/>
      <c r="BK74" s="364"/>
      <c r="BL74" s="364"/>
      <c r="BM74" s="364"/>
      <c r="BN74" s="364"/>
      <c r="BO74" s="364"/>
      <c r="BP74" s="364"/>
      <c r="BQ74" s="364"/>
    </row>
    <row r="75" spans="1:69" ht="45.75" customHeight="1" thickBot="1" x14ac:dyDescent="0.3">
      <c r="A75" s="350" t="s">
        <v>240</v>
      </c>
      <c r="B75" s="424" t="s">
        <v>112</v>
      </c>
      <c r="C75" s="432">
        <v>0.7</v>
      </c>
      <c r="D75" s="359" t="s">
        <v>113</v>
      </c>
      <c r="E75" s="350" t="s">
        <v>305</v>
      </c>
      <c r="F75" s="424" t="s">
        <v>311</v>
      </c>
      <c r="G75" s="424" t="s">
        <v>341</v>
      </c>
      <c r="H75" s="615" t="s">
        <v>547</v>
      </c>
      <c r="I75" s="615" t="s">
        <v>552</v>
      </c>
      <c r="J75" s="424" t="s">
        <v>38</v>
      </c>
      <c r="K75" s="424">
        <v>73</v>
      </c>
      <c r="L75" s="424">
        <v>17</v>
      </c>
      <c r="M75" s="424">
        <v>25</v>
      </c>
      <c r="N75" s="424">
        <v>28</v>
      </c>
      <c r="O75" s="424">
        <v>3</v>
      </c>
      <c r="P75" s="622" t="s">
        <v>519</v>
      </c>
      <c r="Q75" s="359" t="s">
        <v>366</v>
      </c>
      <c r="R75" s="350" t="s">
        <v>212</v>
      </c>
      <c r="S75" s="7" t="s">
        <v>40</v>
      </c>
      <c r="T75" s="7" t="s">
        <v>43</v>
      </c>
      <c r="U75" s="275" t="str">
        <f t="shared" ref="U75:AF75" si="122">IF(U73=0,"",U74/U73)</f>
        <v/>
      </c>
      <c r="V75" s="275" t="str">
        <f t="shared" si="122"/>
        <v/>
      </c>
      <c r="W75" s="275" t="str">
        <f t="shared" si="122"/>
        <v/>
      </c>
      <c r="X75" s="275" t="str">
        <f t="shared" si="122"/>
        <v/>
      </c>
      <c r="Y75" s="275" t="str">
        <f t="shared" si="122"/>
        <v/>
      </c>
      <c r="Z75" s="275">
        <f t="shared" si="122"/>
        <v>1</v>
      </c>
      <c r="AA75" s="275" t="str">
        <f t="shared" si="122"/>
        <v/>
      </c>
      <c r="AB75" s="275" t="str">
        <f t="shared" si="122"/>
        <v/>
      </c>
      <c r="AC75" s="275" t="str">
        <f t="shared" si="122"/>
        <v/>
      </c>
      <c r="AD75" s="275" t="str">
        <f t="shared" si="122"/>
        <v/>
      </c>
      <c r="AE75" s="275" t="str">
        <f t="shared" si="122"/>
        <v/>
      </c>
      <c r="AF75" s="275" t="str">
        <f t="shared" si="122"/>
        <v/>
      </c>
      <c r="AG75" s="482">
        <f>IF(AG73=0,"",AG74/AG73)</f>
        <v>1</v>
      </c>
      <c r="AH75" s="345" t="str">
        <f>IF(AH$8&lt;=$AJ$8,IF(OR(AH73="",AH74=""),"",AH74/AH73),"")</f>
        <v/>
      </c>
      <c r="AI75" s="345" t="str">
        <f t="shared" ref="AI75:AO75" si="123">IF(AI$8&lt;=$AJ$8,IF(OR(AI73="",AI74=""),"",AI74/AI73),"")</f>
        <v/>
      </c>
      <c r="AJ75" s="345" t="str">
        <f t="shared" si="123"/>
        <v/>
      </c>
      <c r="AK75" s="345" t="str">
        <f t="shared" si="123"/>
        <v/>
      </c>
      <c r="AL75" s="345" t="str">
        <f t="shared" si="123"/>
        <v/>
      </c>
      <c r="AM75" s="345">
        <f t="shared" si="123"/>
        <v>1</v>
      </c>
      <c r="AN75" s="345">
        <f t="shared" si="123"/>
        <v>1</v>
      </c>
      <c r="AO75" s="345">
        <f t="shared" si="123"/>
        <v>1</v>
      </c>
      <c r="AP75" s="345">
        <f>IF(AP$5&lt;=$AJ$5,IF(OR(AP73="",AP74=""),"",AP74/AP73),"")</f>
        <v>1</v>
      </c>
      <c r="AQ75" s="345">
        <f t="shared" ref="AQ75" si="124">IF(AQ$5&lt;=$AJ$5,IF(OR(AQ73="",AQ74=""),"",AQ74/AQ73),"")</f>
        <v>1</v>
      </c>
      <c r="AR75" s="345">
        <f t="shared" ref="AR75" si="125">IF(AR$5&lt;=$AJ$5,IF(OR(AR73="",AR74=""),"",AR74/AR73),"")</f>
        <v>1</v>
      </c>
      <c r="AS75" s="609">
        <f t="shared" ref="AS75" si="126">IF(AS$5&lt;=$AJ$5,IF(OR(AS73="",AS74=""),"",AS74/AS73),"")</f>
        <v>1</v>
      </c>
      <c r="AT75" s="415"/>
      <c r="AU75" s="366"/>
      <c r="AV75" s="364"/>
      <c r="AW75" s="364"/>
      <c r="AX75" s="364"/>
      <c r="AY75" s="364"/>
      <c r="AZ75" s="364"/>
      <c r="BA75" s="364"/>
      <c r="BB75" s="651"/>
      <c r="BC75" s="651"/>
      <c r="BD75" s="364"/>
      <c r="BE75" s="364"/>
      <c r="BF75" s="364"/>
      <c r="BG75" s="364"/>
      <c r="BH75" s="364"/>
      <c r="BI75" s="364"/>
      <c r="BJ75" s="364"/>
      <c r="BK75" s="364"/>
      <c r="BL75" s="364"/>
      <c r="BM75" s="364"/>
      <c r="BN75" s="364"/>
      <c r="BO75" s="364"/>
      <c r="BP75" s="364"/>
      <c r="BQ75" s="364"/>
    </row>
    <row r="76" spans="1:69" ht="45.75" customHeight="1" x14ac:dyDescent="0.25">
      <c r="A76" s="350" t="s">
        <v>240</v>
      </c>
      <c r="B76" s="424" t="s">
        <v>112</v>
      </c>
      <c r="C76" s="432">
        <v>0.7</v>
      </c>
      <c r="D76" s="359" t="s">
        <v>113</v>
      </c>
      <c r="E76" s="350" t="s">
        <v>305</v>
      </c>
      <c r="F76" s="424" t="s">
        <v>311</v>
      </c>
      <c r="G76" s="424" t="s">
        <v>341</v>
      </c>
      <c r="H76" s="615" t="s">
        <v>547</v>
      </c>
      <c r="I76" s="615" t="s">
        <v>552</v>
      </c>
      <c r="J76" s="424" t="s">
        <v>38</v>
      </c>
      <c r="K76" s="424">
        <v>73</v>
      </c>
      <c r="L76" s="424">
        <v>17</v>
      </c>
      <c r="M76" s="424">
        <v>25</v>
      </c>
      <c r="N76" s="424">
        <v>28</v>
      </c>
      <c r="O76" s="424">
        <v>3</v>
      </c>
      <c r="P76" s="622" t="s">
        <v>519</v>
      </c>
      <c r="Q76" s="359" t="s">
        <v>366</v>
      </c>
      <c r="R76" s="350" t="s">
        <v>212</v>
      </c>
      <c r="S76" s="7" t="s">
        <v>44</v>
      </c>
      <c r="T76" s="7" t="s">
        <v>41</v>
      </c>
      <c r="U76" s="128"/>
      <c r="V76" s="128"/>
      <c r="W76" s="15"/>
      <c r="X76" s="15"/>
      <c r="Y76" s="15">
        <v>1</v>
      </c>
      <c r="Z76" s="15"/>
      <c r="AA76" s="15"/>
      <c r="AB76" s="15"/>
      <c r="AC76" s="14"/>
      <c r="AD76" s="14"/>
      <c r="AE76" s="14"/>
      <c r="AF76" s="14"/>
      <c r="AG76" s="468">
        <f>SUM(U76:AF76)</f>
        <v>1</v>
      </c>
      <c r="AH76" s="34" t="str">
        <f>IF(AH$5&lt;=$U$8,IF(SUM($U76:U76)=0,"",SUM($U76:U76)),"")</f>
        <v/>
      </c>
      <c r="AI76" s="34" t="str">
        <f>IF(AI$5&lt;=$U$8,IF(SUM($U76:V76)=0,"",SUM($U76:V76)),"")</f>
        <v/>
      </c>
      <c r="AJ76" s="34" t="str">
        <f>IF(AJ$5&lt;=$U$8,IF(SUM($U76:W76)=0,"",SUM($U76:W76)),"")</f>
        <v/>
      </c>
      <c r="AK76" s="34" t="str">
        <f>IF(AK$5&lt;=$U$8,IF(SUM($U76:X76)=0,"",SUM($U76:X76)),"")</f>
        <v/>
      </c>
      <c r="AL76" s="34">
        <f>IF(AL$5&lt;=$U$8,IF(SUM($U76:Y76)=0,"",SUM($U76:Y76)),"")</f>
        <v>1</v>
      </c>
      <c r="AM76" s="34">
        <f>IF(AM$5&lt;=$U$8,IF(SUM($U76:Z76)=0,"",SUM($U76:Z76)),"")</f>
        <v>1</v>
      </c>
      <c r="AN76" s="34">
        <f>IF(AN$5&lt;=$U$8,IF(SUM($U76:AA76)=0,"",SUM($U76:AA76)),"")</f>
        <v>1</v>
      </c>
      <c r="AO76" s="34">
        <f>IF(AO$5&lt;=$U$8,IF(SUM($U76:AB76)=0,"",SUM($U76:AB76)),"")</f>
        <v>1</v>
      </c>
      <c r="AP76" s="34">
        <f>IF(AP$8&lt;=$U$8,IF(SUM($U76:AC76)=0,"",SUM($U76:AC76)),"")</f>
        <v>1</v>
      </c>
      <c r="AQ76" s="34">
        <f>IF(AQ$5&lt;=$U$8,IF(SUM($U76:AD76)=0,"",SUM($U76:AD76)),"")</f>
        <v>1</v>
      </c>
      <c r="AR76" s="34">
        <f>IF(AR$5&lt;=$U$8,IF(SUM($U76:AE76)=0,"",SUM($U76:AE76)),"")</f>
        <v>1</v>
      </c>
      <c r="AS76" s="608">
        <f>IF(AS$5&lt;=$U$8,IF(SUM($U76:AF76)=0,"",SUM($U76:AF76)),"")</f>
        <v>1</v>
      </c>
      <c r="AT76" s="416"/>
      <c r="AU76" s="12"/>
      <c r="AV76" s="364"/>
      <c r="AW76" s="364"/>
      <c r="AX76" s="364"/>
      <c r="AY76" s="364"/>
      <c r="AZ76" s="364"/>
      <c r="BA76" s="364"/>
      <c r="BB76" s="651"/>
      <c r="BC76" s="651"/>
      <c r="BD76" s="364"/>
      <c r="BE76" s="364"/>
      <c r="BF76" s="364"/>
      <c r="BG76" s="364"/>
      <c r="BH76" s="364"/>
      <c r="BI76" s="364"/>
      <c r="BJ76" s="364"/>
      <c r="BK76" s="364"/>
      <c r="BL76" s="364"/>
      <c r="BM76" s="364"/>
      <c r="BN76" s="364"/>
      <c r="BO76" s="364"/>
      <c r="BP76" s="364"/>
      <c r="BQ76" s="364"/>
    </row>
    <row r="77" spans="1:69" ht="45.75" customHeight="1" x14ac:dyDescent="0.25">
      <c r="A77" s="350" t="s">
        <v>240</v>
      </c>
      <c r="B77" s="424" t="s">
        <v>112</v>
      </c>
      <c r="C77" s="432">
        <v>0.7</v>
      </c>
      <c r="D77" s="359" t="s">
        <v>113</v>
      </c>
      <c r="E77" s="350" t="s">
        <v>305</v>
      </c>
      <c r="F77" s="424" t="s">
        <v>311</v>
      </c>
      <c r="G77" s="424" t="s">
        <v>341</v>
      </c>
      <c r="H77" s="615" t="s">
        <v>547</v>
      </c>
      <c r="I77" s="615" t="s">
        <v>552</v>
      </c>
      <c r="J77" s="424" t="s">
        <v>38</v>
      </c>
      <c r="K77" s="424">
        <v>73</v>
      </c>
      <c r="L77" s="424">
        <v>17</v>
      </c>
      <c r="M77" s="424">
        <v>25</v>
      </c>
      <c r="N77" s="424">
        <v>28</v>
      </c>
      <c r="O77" s="424">
        <v>3</v>
      </c>
      <c r="P77" s="622" t="s">
        <v>519</v>
      </c>
      <c r="Q77" s="359" t="s">
        <v>366</v>
      </c>
      <c r="R77" s="350" t="s">
        <v>212</v>
      </c>
      <c r="S77" s="7" t="s">
        <v>44</v>
      </c>
      <c r="T77" s="7" t="s">
        <v>42</v>
      </c>
      <c r="U77" s="15"/>
      <c r="V77" s="15">
        <v>0</v>
      </c>
      <c r="W77" s="15"/>
      <c r="X77" s="34"/>
      <c r="Y77" s="15">
        <v>1</v>
      </c>
      <c r="Z77" s="15">
        <v>0</v>
      </c>
      <c r="AA77" s="15"/>
      <c r="AB77" s="15"/>
      <c r="AC77" s="15"/>
      <c r="AD77" s="15"/>
      <c r="AE77" s="15"/>
      <c r="AF77" s="14"/>
      <c r="AG77" s="469">
        <f>SUM(U77:AF77)</f>
        <v>1</v>
      </c>
      <c r="AH77" s="34" t="str">
        <f>IF(AH$5&lt;=$U$8,IF(SUM($U77:U77)=0,"",SUM($U77:U77)),"")</f>
        <v/>
      </c>
      <c r="AI77" s="34" t="str">
        <f>IF(AI$5&lt;=$U$8,IF(SUM($U77:V77)=0,"",SUM($U77:V77)),"")</f>
        <v/>
      </c>
      <c r="AJ77" s="34" t="str">
        <f>IF(AJ$5&lt;=$U$8,IF(SUM($U77:W77)=0,"",SUM($U77:W77)),"")</f>
        <v/>
      </c>
      <c r="AK77" s="34" t="str">
        <f>IF(AK$5&lt;=$U$8,IF(SUM($U77:X77)=0,"",SUM($U77:X77)),"")</f>
        <v/>
      </c>
      <c r="AL77" s="34">
        <f>IF(AL$5&lt;=$U$8,IF(SUM($U77:Y77)=0,"",SUM($U77:Y77)),"")</f>
        <v>1</v>
      </c>
      <c r="AM77" s="34">
        <f>IF(AM$5&lt;=$U$8,IF(SUM($U77:Z77)=0,"",SUM($U77:Z77)),"")</f>
        <v>1</v>
      </c>
      <c r="AN77" s="34">
        <f>IF(AN$5&lt;=$U$8,IF(SUM($U77:AA77)=0,"",SUM($U77:AA77)),"")</f>
        <v>1</v>
      </c>
      <c r="AO77" s="34">
        <f>IF(AO$5&lt;=$U$8,IF(SUM($U77:AB77)=0,"",SUM($U77:AB77)),"")</f>
        <v>1</v>
      </c>
      <c r="AP77" s="34">
        <f>IF(AP$5&lt;=$U$8,IF(SUM($U77:AC77)=0,"",SUM($U77:AC77)),"")</f>
        <v>1</v>
      </c>
      <c r="AQ77" s="34">
        <f>IF(AQ$5&lt;=$U$8,IF(SUM($U77:AD77)=0,"",SUM($U77:AD77)),"")</f>
        <v>1</v>
      </c>
      <c r="AR77" s="34">
        <f>IF(AR$5&lt;=$U$8,IF(SUM($U77:AE77)=0,"",SUM($U77:AE77)),"")</f>
        <v>1</v>
      </c>
      <c r="AS77" s="608">
        <f>IF(AS$5&lt;=$U$8,IF(SUM($U77:AF77)=0,"",SUM($U77:AF77)),"")</f>
        <v>1</v>
      </c>
      <c r="AT77" s="416"/>
      <c r="AU77" s="12"/>
      <c r="AV77" s="364"/>
      <c r="AW77" s="364"/>
      <c r="AX77" s="364"/>
      <c r="AY77" s="415" t="s">
        <v>496</v>
      </c>
      <c r="AZ77" s="364"/>
      <c r="BA77" s="364"/>
      <c r="BB77" s="596" t="s">
        <v>657</v>
      </c>
      <c r="BC77" s="597" t="s">
        <v>658</v>
      </c>
      <c r="BD77" s="364"/>
      <c r="BE77" s="364"/>
      <c r="BF77" s="299"/>
      <c r="BG77" s="299"/>
      <c r="BH77" s="299"/>
      <c r="BI77" s="299"/>
      <c r="BJ77" s="357"/>
      <c r="BK77" s="357"/>
      <c r="BL77" s="357"/>
      <c r="BM77" s="357"/>
      <c r="BN77" s="357"/>
      <c r="BO77" s="357"/>
      <c r="BP77" s="357"/>
      <c r="BQ77" s="357"/>
    </row>
    <row r="78" spans="1:69" ht="45.75" customHeight="1" thickBot="1" x14ac:dyDescent="0.3">
      <c r="A78" s="350" t="s">
        <v>240</v>
      </c>
      <c r="B78" s="424" t="s">
        <v>112</v>
      </c>
      <c r="C78" s="432">
        <v>0.7</v>
      </c>
      <c r="D78" s="359" t="s">
        <v>113</v>
      </c>
      <c r="E78" s="350" t="s">
        <v>305</v>
      </c>
      <c r="F78" s="424" t="s">
        <v>311</v>
      </c>
      <c r="G78" s="424" t="s">
        <v>341</v>
      </c>
      <c r="H78" s="615" t="s">
        <v>547</v>
      </c>
      <c r="I78" s="615" t="s">
        <v>552</v>
      </c>
      <c r="J78" s="424" t="s">
        <v>38</v>
      </c>
      <c r="K78" s="424">
        <v>73</v>
      </c>
      <c r="L78" s="424">
        <v>17</v>
      </c>
      <c r="M78" s="424">
        <v>25</v>
      </c>
      <c r="N78" s="424">
        <v>28</v>
      </c>
      <c r="O78" s="424">
        <v>3</v>
      </c>
      <c r="P78" s="622" t="s">
        <v>519</v>
      </c>
      <c r="Q78" s="359" t="s">
        <v>366</v>
      </c>
      <c r="R78" s="350" t="s">
        <v>212</v>
      </c>
      <c r="S78" s="7" t="s">
        <v>44</v>
      </c>
      <c r="T78" s="7" t="s">
        <v>43</v>
      </c>
      <c r="U78" s="275" t="str">
        <f t="shared" ref="U78:AF78" si="127">IF(U76=0,"",U77/U76)</f>
        <v/>
      </c>
      <c r="V78" s="275" t="str">
        <f t="shared" si="127"/>
        <v/>
      </c>
      <c r="W78" s="275" t="str">
        <f t="shared" si="127"/>
        <v/>
      </c>
      <c r="X78" s="275" t="str">
        <f t="shared" si="127"/>
        <v/>
      </c>
      <c r="Y78" s="275">
        <f t="shared" si="127"/>
        <v>1</v>
      </c>
      <c r="Z78" s="275" t="str">
        <f t="shared" si="127"/>
        <v/>
      </c>
      <c r="AA78" s="275" t="str">
        <f t="shared" si="127"/>
        <v/>
      </c>
      <c r="AB78" s="275" t="str">
        <f t="shared" si="127"/>
        <v/>
      </c>
      <c r="AC78" s="275" t="str">
        <f t="shared" si="127"/>
        <v/>
      </c>
      <c r="AD78" s="275" t="str">
        <f t="shared" si="127"/>
        <v/>
      </c>
      <c r="AE78" s="275" t="str">
        <f t="shared" si="127"/>
        <v/>
      </c>
      <c r="AF78" s="275" t="str">
        <f t="shared" si="127"/>
        <v/>
      </c>
      <c r="AG78" s="482">
        <f t="shared" ref="AG78" si="128">IF(AG76=0,"",AG77/AG76)</f>
        <v>1</v>
      </c>
      <c r="AH78" s="345" t="str">
        <f>IF(AH$8&lt;=$AJ$8,IF(OR(AH76="",AH77=""),"",AH77/AH76),"")</f>
        <v/>
      </c>
      <c r="AI78" s="345" t="str">
        <f t="shared" ref="AI78:AO78" si="129">IF(AI$8&lt;=$AJ$8,IF(OR(AI76="",AI77=""),"",AI77/AI76),"")</f>
        <v/>
      </c>
      <c r="AJ78" s="626" t="str">
        <f t="shared" si="129"/>
        <v/>
      </c>
      <c r="AK78" s="345" t="str">
        <f t="shared" si="129"/>
        <v/>
      </c>
      <c r="AL78" s="345">
        <f t="shared" si="129"/>
        <v>1</v>
      </c>
      <c r="AM78" s="345">
        <f t="shared" si="129"/>
        <v>1</v>
      </c>
      <c r="AN78" s="345">
        <f t="shared" si="129"/>
        <v>1</v>
      </c>
      <c r="AO78" s="345">
        <f t="shared" si="129"/>
        <v>1</v>
      </c>
      <c r="AP78" s="345">
        <f>IF(AP$5&lt;=$AJ$5,IF(OR(AP76="",AP77=""),"",AP77/AP76),"")</f>
        <v>1</v>
      </c>
      <c r="AQ78" s="345">
        <f t="shared" ref="AQ78" si="130">IF(AQ$5&lt;=$AJ$5,IF(OR(AQ76="",AQ77=""),"",AQ77/AQ76),"")</f>
        <v>1</v>
      </c>
      <c r="AR78" s="345">
        <f t="shared" ref="AR78" si="131">IF(AR$5&lt;=$AJ$5,IF(OR(AR76="",AR77=""),"",AR77/AR76),"")</f>
        <v>1</v>
      </c>
      <c r="AS78" s="609">
        <f t="shared" ref="AS78" si="132">IF(AS$5&lt;=$AJ$5,IF(OR(AS76="",AS77=""),"",AS77/AS76),"")</f>
        <v>1</v>
      </c>
      <c r="AT78" s="416"/>
      <c r="AU78" s="12"/>
      <c r="AV78" s="364"/>
      <c r="AW78" s="364"/>
      <c r="AX78" s="364"/>
      <c r="AY78" s="598" t="s">
        <v>496</v>
      </c>
      <c r="AZ78" s="364"/>
      <c r="BA78" s="364"/>
      <c r="BB78" s="651"/>
      <c r="BC78" s="651"/>
      <c r="BD78" s="364"/>
      <c r="BE78" s="364"/>
      <c r="BF78" s="364"/>
      <c r="BG78" s="364"/>
      <c r="BH78" s="364"/>
      <c r="BI78" s="364"/>
      <c r="BJ78" s="364"/>
      <c r="BK78" s="364"/>
      <c r="BL78" s="364"/>
      <c r="BM78" s="364"/>
      <c r="BN78" s="364"/>
      <c r="BO78" s="364"/>
      <c r="BP78" s="364"/>
      <c r="BQ78" s="364"/>
    </row>
    <row r="79" spans="1:69" ht="45.75" customHeight="1" x14ac:dyDescent="0.25">
      <c r="A79" s="350" t="s">
        <v>240</v>
      </c>
      <c r="B79" s="424" t="s">
        <v>112</v>
      </c>
      <c r="C79" s="432">
        <v>0.7</v>
      </c>
      <c r="D79" s="359" t="s">
        <v>113</v>
      </c>
      <c r="E79" s="350" t="s">
        <v>305</v>
      </c>
      <c r="F79" s="424" t="s">
        <v>311</v>
      </c>
      <c r="G79" s="424" t="s">
        <v>341</v>
      </c>
      <c r="H79" s="615" t="s">
        <v>547</v>
      </c>
      <c r="I79" s="615" t="s">
        <v>552</v>
      </c>
      <c r="J79" s="424" t="s">
        <v>38</v>
      </c>
      <c r="K79" s="424">
        <v>73</v>
      </c>
      <c r="L79" s="424">
        <v>17</v>
      </c>
      <c r="M79" s="424">
        <v>25</v>
      </c>
      <c r="N79" s="424">
        <v>28</v>
      </c>
      <c r="O79" s="424">
        <v>3</v>
      </c>
      <c r="P79" s="622" t="s">
        <v>519</v>
      </c>
      <c r="Q79" s="359" t="s">
        <v>366</v>
      </c>
      <c r="R79" s="350" t="s">
        <v>212</v>
      </c>
      <c r="S79" s="7" t="s">
        <v>45</v>
      </c>
      <c r="T79" s="7" t="s">
        <v>41</v>
      </c>
      <c r="U79" s="35"/>
      <c r="V79" s="35"/>
      <c r="W79" s="35"/>
      <c r="X79" s="35"/>
      <c r="Y79" s="35"/>
      <c r="Z79" s="35">
        <v>1</v>
      </c>
      <c r="AA79" s="35"/>
      <c r="AB79" s="35"/>
      <c r="AC79" s="35"/>
      <c r="AD79" s="35"/>
      <c r="AE79" s="35" t="s">
        <v>46</v>
      </c>
      <c r="AF79" s="35"/>
      <c r="AG79" s="468">
        <f>SUM(U79:AF79)</f>
        <v>1</v>
      </c>
      <c r="AH79" s="34" t="str">
        <f>IF(AH$5&lt;=$U$8,IF(SUM($U79:U79)=0,"",SUM($U79:U79)),"")</f>
        <v/>
      </c>
      <c r="AI79" s="34" t="str">
        <f>IF(AI$5&lt;=$U$8,IF(SUM($U79:V79)=0,"",SUM($U79:V79)),"")</f>
        <v/>
      </c>
      <c r="AJ79" s="34" t="str">
        <f>IF(AJ$5&lt;=$U$8,IF(SUM($U79:W79)=0,"",SUM($U79:W79)),"")</f>
        <v/>
      </c>
      <c r="AK79" s="34" t="str">
        <f>IF(AK$5&lt;=$U$8,IF(SUM($U79:X79)=0,"",SUM($U79:X79)),"")</f>
        <v/>
      </c>
      <c r="AL79" s="34" t="str">
        <f>IF(AL$5&lt;=$U$8,IF(SUM($U79:Y79)=0,"",SUM($U79:Y79)),"")</f>
        <v/>
      </c>
      <c r="AM79" s="34">
        <f>IF(AM$5&lt;=$U$8,IF(SUM($U79:Z79)=0,"",SUM($U79:Z79)),"")</f>
        <v>1</v>
      </c>
      <c r="AN79" s="34">
        <f>IF(AN$5&lt;=$U$8,IF(SUM($U79:AA79)=0,"",SUM($U79:AA79)),"")</f>
        <v>1</v>
      </c>
      <c r="AO79" s="34">
        <f>IF(AO$5&lt;=$U$8,IF(SUM($U79:AB79)=0,"",SUM($U79:AB79)),"")</f>
        <v>1</v>
      </c>
      <c r="AP79" s="34">
        <f>IF(AP$8&lt;=$U$8,IF(SUM($U79:AC79)=0,"",SUM($U79:AC79)),"")</f>
        <v>1</v>
      </c>
      <c r="AQ79" s="34">
        <f>IF(AQ$5&lt;=$U$8,IF(SUM($U79:AD79)=0,"",SUM($U79:AD79)),"")</f>
        <v>1</v>
      </c>
      <c r="AR79" s="34">
        <f>IF(AR$5&lt;=$U$8,IF(SUM($U79:AE79)=0,"",SUM($U79:AE79)),"")</f>
        <v>1</v>
      </c>
      <c r="AS79" s="608">
        <f>IF(AS$5&lt;=$U$8,IF(SUM($U79:AF79)=0,"",SUM($U79:AF79)),"")</f>
        <v>1</v>
      </c>
      <c r="AT79" s="416"/>
      <c r="AU79" s="366"/>
      <c r="AV79" s="364"/>
      <c r="AW79" s="364"/>
      <c r="AX79" s="364"/>
      <c r="AY79" s="364"/>
      <c r="AZ79" s="364"/>
      <c r="BA79" s="364"/>
      <c r="BB79" s="651"/>
      <c r="BC79" s="651"/>
      <c r="BD79" s="364"/>
      <c r="BE79" s="364"/>
      <c r="BF79" s="364"/>
      <c r="BG79" s="364"/>
      <c r="BH79" s="364"/>
      <c r="BI79" s="364"/>
      <c r="BJ79" s="364"/>
      <c r="BK79" s="364"/>
      <c r="BL79" s="364"/>
      <c r="BM79" s="364"/>
      <c r="BN79" s="364"/>
      <c r="BO79" s="364"/>
      <c r="BP79" s="364"/>
      <c r="BQ79" s="364"/>
    </row>
    <row r="80" spans="1:69" ht="45.75" customHeight="1" x14ac:dyDescent="0.25">
      <c r="A80" s="350" t="s">
        <v>240</v>
      </c>
      <c r="B80" s="424" t="s">
        <v>112</v>
      </c>
      <c r="C80" s="432">
        <v>0.7</v>
      </c>
      <c r="D80" s="359" t="s">
        <v>113</v>
      </c>
      <c r="E80" s="350" t="s">
        <v>305</v>
      </c>
      <c r="F80" s="424" t="s">
        <v>311</v>
      </c>
      <c r="G80" s="424" t="s">
        <v>341</v>
      </c>
      <c r="H80" s="615" t="s">
        <v>547</v>
      </c>
      <c r="I80" s="615" t="s">
        <v>552</v>
      </c>
      <c r="J80" s="424" t="s">
        <v>38</v>
      </c>
      <c r="K80" s="424">
        <v>73</v>
      </c>
      <c r="L80" s="424">
        <v>17</v>
      </c>
      <c r="M80" s="424">
        <v>25</v>
      </c>
      <c r="N80" s="424">
        <v>28</v>
      </c>
      <c r="O80" s="424">
        <v>3</v>
      </c>
      <c r="P80" s="622" t="s">
        <v>519</v>
      </c>
      <c r="Q80" s="359" t="s">
        <v>366</v>
      </c>
      <c r="R80" s="350" t="s">
        <v>212</v>
      </c>
      <c r="S80" s="7" t="s">
        <v>45</v>
      </c>
      <c r="T80" s="7" t="s">
        <v>42</v>
      </c>
      <c r="U80" s="15"/>
      <c r="V80" s="15">
        <v>0</v>
      </c>
      <c r="W80" s="34"/>
      <c r="X80" s="15"/>
      <c r="Y80" s="15"/>
      <c r="Z80" s="15">
        <v>0</v>
      </c>
      <c r="AA80" s="15"/>
      <c r="AB80" s="15"/>
      <c r="AC80" s="15"/>
      <c r="AD80" s="15"/>
      <c r="AE80" s="15"/>
      <c r="AF80" s="14"/>
      <c r="AG80" s="469">
        <f>SUM(U80:AF80)</f>
        <v>0</v>
      </c>
      <c r="AH80" s="34" t="str">
        <f>IF(AH$5&lt;=$U$8,IF(SUM($U80:U80)=0,"",SUM($U80:U80)),"")</f>
        <v/>
      </c>
      <c r="AI80" s="34" t="str">
        <f>IF(AI$5&lt;=$U$8,IF(SUM($U80:V80)=0,"",SUM($U80:V80)),"")</f>
        <v/>
      </c>
      <c r="AJ80" s="34" t="str">
        <f>IF(AJ$5&lt;=$U$8,IF(SUM($U80:W80)=0,"",SUM($U80:W80)),"")</f>
        <v/>
      </c>
      <c r="AK80" s="34" t="str">
        <f>IF(AK$5&lt;=$U$8,IF(SUM($U80:X80)=0,"",SUM($U80:X80)),"")</f>
        <v/>
      </c>
      <c r="AL80" s="34" t="str">
        <f>IF(AL$5&lt;=$U$8,IF(SUM($U80:Y80)=0,"",SUM($U80:Y80)),"")</f>
        <v/>
      </c>
      <c r="AM80" s="34" t="str">
        <f>IF(AM$5&lt;=$U$8,IF(SUM($U80:Z80)=0,"",SUM($U80:Z80)),"")</f>
        <v/>
      </c>
      <c r="AN80" s="34" t="str">
        <f>IF(AN$5&lt;=$U$8,IF(SUM($U80:AA80)=0,"",SUM($U80:AA80)),"")</f>
        <v/>
      </c>
      <c r="AO80" s="34" t="str">
        <f>IF(AO$5&lt;=$U$8,IF(SUM($U80:AB80)=0,"",SUM($U80:AB80)),"")</f>
        <v/>
      </c>
      <c r="AP80" s="34" t="str">
        <f>IF(AP$5&lt;=$U$8,IF(SUM($U80:AC80)=0,"",SUM($U80:AC80)),"")</f>
        <v/>
      </c>
      <c r="AQ80" s="34" t="str">
        <f>IF(AQ$5&lt;=$U$8,IF(SUM($U80:AD80)=0,"",SUM($U80:AD80)),"")</f>
        <v/>
      </c>
      <c r="AR80" s="34" t="str">
        <f>IF(AR$5&lt;=$U$8,IF(SUM($U80:AE80)=0,"",SUM($U80:AE80)),"")</f>
        <v/>
      </c>
      <c r="AS80" s="608" t="str">
        <f>IF(AS$5&lt;=$U$8,IF(SUM($U80:AF80)=0,"",SUM($U80:AF80)),"")</f>
        <v/>
      </c>
      <c r="AT80" s="416"/>
      <c r="AU80" s="366"/>
      <c r="AV80" s="364"/>
      <c r="AW80" s="364"/>
      <c r="AX80" s="364"/>
      <c r="AY80" s="364"/>
      <c r="AZ80" s="364"/>
      <c r="BA80" s="364"/>
      <c r="BB80" s="651"/>
      <c r="BC80" s="651"/>
      <c r="BD80" s="364"/>
      <c r="BE80" s="364"/>
      <c r="BF80" s="364"/>
      <c r="BG80" s="364"/>
      <c r="BH80" s="364"/>
      <c r="BI80" s="364"/>
      <c r="BJ80" s="364"/>
      <c r="BK80" s="364"/>
      <c r="BL80" s="364"/>
      <c r="BM80" s="364"/>
      <c r="BN80" s="364"/>
      <c r="BO80" s="364"/>
      <c r="BP80" s="364"/>
      <c r="BQ80" s="364"/>
    </row>
    <row r="81" spans="1:71" ht="45.75" customHeight="1" thickBot="1" x14ac:dyDescent="0.3">
      <c r="A81" s="473" t="s">
        <v>240</v>
      </c>
      <c r="B81" s="429" t="s">
        <v>112</v>
      </c>
      <c r="C81" s="433">
        <v>0.7</v>
      </c>
      <c r="D81" s="474" t="s">
        <v>113</v>
      </c>
      <c r="E81" s="473" t="s">
        <v>305</v>
      </c>
      <c r="F81" s="429" t="s">
        <v>311</v>
      </c>
      <c r="G81" s="429" t="s">
        <v>341</v>
      </c>
      <c r="H81" s="615" t="s">
        <v>547</v>
      </c>
      <c r="I81" s="615" t="s">
        <v>552</v>
      </c>
      <c r="J81" s="429" t="s">
        <v>38</v>
      </c>
      <c r="K81" s="429">
        <v>73</v>
      </c>
      <c r="L81" s="429">
        <v>17</v>
      </c>
      <c r="M81" s="429">
        <v>25</v>
      </c>
      <c r="N81" s="429">
        <v>28</v>
      </c>
      <c r="O81" s="429">
        <v>3</v>
      </c>
      <c r="P81" s="622" t="s">
        <v>519</v>
      </c>
      <c r="Q81" s="474" t="s">
        <v>366</v>
      </c>
      <c r="R81" s="473" t="s">
        <v>212</v>
      </c>
      <c r="S81" s="603" t="s">
        <v>45</v>
      </c>
      <c r="T81" s="603" t="s">
        <v>43</v>
      </c>
      <c r="U81" s="275" t="str">
        <f t="shared" ref="U81:AF81" si="133">IF(U79=0,"",U80/U79)</f>
        <v/>
      </c>
      <c r="V81" s="275" t="str">
        <f t="shared" si="133"/>
        <v/>
      </c>
      <c r="W81" s="275" t="str">
        <f t="shared" si="133"/>
        <v/>
      </c>
      <c r="X81" s="275" t="s">
        <v>46</v>
      </c>
      <c r="Y81" s="275" t="str">
        <f t="shared" si="133"/>
        <v/>
      </c>
      <c r="Z81" s="275">
        <f t="shared" si="133"/>
        <v>0</v>
      </c>
      <c r="AA81" s="275" t="str">
        <f t="shared" si="133"/>
        <v/>
      </c>
      <c r="AB81" s="275" t="str">
        <f t="shared" si="133"/>
        <v/>
      </c>
      <c r="AC81" s="275" t="str">
        <f t="shared" si="133"/>
        <v/>
      </c>
      <c r="AD81" s="275" t="str">
        <f t="shared" si="133"/>
        <v/>
      </c>
      <c r="AE81" s="275" t="e">
        <f t="shared" si="133"/>
        <v>#VALUE!</v>
      </c>
      <c r="AF81" s="275" t="str">
        <f t="shared" si="133"/>
        <v/>
      </c>
      <c r="AG81" s="532">
        <f t="shared" ref="AG81" si="134">IF(AG79=0,"",AG80/AG79)</f>
        <v>0</v>
      </c>
      <c r="AH81" s="345" t="str">
        <f>IF(AH$8&lt;=$AJ$8,IF(OR(AH79="",AH80=""),"",AH80/AH79),"")</f>
        <v/>
      </c>
      <c r="AI81" s="345" t="str">
        <f t="shared" ref="AI81:AO81" si="135">IF(AI$8&lt;=$AJ$8,IF(OR(AI79="",AI80=""),"",AI80/AI79),"")</f>
        <v/>
      </c>
      <c r="AJ81" s="626" t="str">
        <f t="shared" si="135"/>
        <v/>
      </c>
      <c r="AK81" s="345" t="str">
        <f t="shared" si="135"/>
        <v/>
      </c>
      <c r="AL81" s="345" t="str">
        <f t="shared" si="135"/>
        <v/>
      </c>
      <c r="AM81" s="345" t="str">
        <f t="shared" si="135"/>
        <v/>
      </c>
      <c r="AN81" s="345" t="str">
        <f t="shared" si="135"/>
        <v/>
      </c>
      <c r="AO81" s="345" t="str">
        <f t="shared" si="135"/>
        <v/>
      </c>
      <c r="AP81" s="345" t="str">
        <f>IF(AP$5&lt;=$AJ$5,IF(OR(AP79="",AP80=""),"",AP80/AP79),"")</f>
        <v/>
      </c>
      <c r="AQ81" s="345" t="str">
        <f t="shared" ref="AQ81" si="136">IF(AQ$5&lt;=$AJ$5,IF(OR(AQ79="",AQ80=""),"",AQ80/AQ79),"")</f>
        <v/>
      </c>
      <c r="AR81" s="345" t="str">
        <f t="shared" ref="AR81" si="137">IF(AR$5&lt;=$AJ$5,IF(OR(AR79="",AR80=""),"",AR80/AR79),"")</f>
        <v/>
      </c>
      <c r="AS81" s="609" t="str">
        <f t="shared" ref="AS81" si="138">IF(AS$5&lt;=$AJ$5,IF(OR(AS79="",AS80=""),"",AS80/AS79),"")</f>
        <v/>
      </c>
      <c r="AT81" s="416"/>
      <c r="AU81" s="366"/>
      <c r="AV81" s="364"/>
      <c r="AW81" s="364"/>
      <c r="AX81" s="364"/>
      <c r="AY81" s="364"/>
      <c r="AZ81" s="364"/>
      <c r="BA81" s="364"/>
      <c r="BB81" s="651"/>
      <c r="BC81" s="651"/>
      <c r="BD81" s="364"/>
      <c r="BE81" s="364"/>
      <c r="BF81" s="364"/>
      <c r="BG81" s="364"/>
      <c r="BH81" s="364"/>
      <c r="BI81" s="364"/>
      <c r="BJ81" s="364"/>
      <c r="BK81" s="364"/>
      <c r="BL81" s="364"/>
      <c r="BM81" s="364"/>
      <c r="BN81" s="364"/>
      <c r="BO81" s="364"/>
      <c r="BP81" s="364"/>
      <c r="BQ81" s="364"/>
    </row>
    <row r="82" spans="1:71" ht="45.75" customHeight="1" x14ac:dyDescent="0.25">
      <c r="A82" s="460" t="s">
        <v>240</v>
      </c>
      <c r="B82" s="461" t="s">
        <v>112</v>
      </c>
      <c r="C82" s="462">
        <v>0.7</v>
      </c>
      <c r="D82" s="463" t="s">
        <v>113</v>
      </c>
      <c r="E82" s="460" t="s">
        <v>305</v>
      </c>
      <c r="F82" s="461" t="s">
        <v>312</v>
      </c>
      <c r="G82" s="461" t="s">
        <v>342</v>
      </c>
      <c r="H82" s="615" t="s">
        <v>547</v>
      </c>
      <c r="I82" s="615" t="s">
        <v>552</v>
      </c>
      <c r="J82" s="461" t="s">
        <v>38</v>
      </c>
      <c r="K82" s="487">
        <v>81</v>
      </c>
      <c r="L82" s="487">
        <v>15</v>
      </c>
      <c r="M82" s="487">
        <v>23</v>
      </c>
      <c r="N82" s="487">
        <v>40</v>
      </c>
      <c r="O82" s="487">
        <v>3</v>
      </c>
      <c r="P82" s="622" t="s">
        <v>519</v>
      </c>
      <c r="Q82" s="463" t="s">
        <v>200</v>
      </c>
      <c r="R82" s="460" t="s">
        <v>92</v>
      </c>
      <c r="S82" s="465" t="s">
        <v>40</v>
      </c>
      <c r="T82" s="465" t="s">
        <v>41</v>
      </c>
      <c r="U82" s="466"/>
      <c r="V82" s="466"/>
      <c r="W82" s="466"/>
      <c r="X82" s="466"/>
      <c r="Y82" s="466"/>
      <c r="Z82" s="466">
        <v>1</v>
      </c>
      <c r="AA82" s="466"/>
      <c r="AB82" s="466"/>
      <c r="AC82" s="466"/>
      <c r="AD82" s="466"/>
      <c r="AE82" s="466"/>
      <c r="AF82" s="488"/>
      <c r="AG82" s="468">
        <f>SUM(U82:AF82)</f>
        <v>1</v>
      </c>
      <c r="AH82" s="34" t="str">
        <f>IF(AH$5&lt;=$U$8,IF(SUM($U82:U82)=0,"",SUM($U82:U82)),"")</f>
        <v/>
      </c>
      <c r="AI82" s="34" t="str">
        <f>IF(AI$5&lt;=$U$8,IF(SUM($U82:V82)=0,"",SUM($U82:V82)),"")</f>
        <v/>
      </c>
      <c r="AJ82" s="34" t="str">
        <f>IF(AJ$5&lt;=$U$8,IF(SUM($U82:W82)=0,"",SUM($U82:W82)),"")</f>
        <v/>
      </c>
      <c r="AK82" s="34" t="str">
        <f>IF(AK$5&lt;=$U$8,IF(SUM($U82:X82)=0,"",SUM($U82:X82)),"")</f>
        <v/>
      </c>
      <c r="AL82" s="34" t="str">
        <f>IF(AL$5&lt;=$U$8,IF(SUM($U82:Y82)=0,"",SUM($U82:Y82)),"")</f>
        <v/>
      </c>
      <c r="AM82" s="34">
        <f>IF(AM$5&lt;=$U$8,IF(SUM($U82:Z82)=0,"",SUM($U82:Z82)),"")</f>
        <v>1</v>
      </c>
      <c r="AN82" s="34">
        <f>IF(AN$5&lt;=$U$8,IF(SUM($U82:AA82)=0,"",SUM($U82:AA82)),"")</f>
        <v>1</v>
      </c>
      <c r="AO82" s="34">
        <f>IF(AO$5&lt;=$U$8,IF(SUM($U82:AB82)=0,"",SUM($U82:AB82)),"")</f>
        <v>1</v>
      </c>
      <c r="AP82" s="34">
        <f>IF(AP$8&lt;=$U$8,IF(SUM($U82:AC82)=0,"",SUM($U82:AC82)),"")</f>
        <v>1</v>
      </c>
      <c r="AQ82" s="34">
        <f>IF(AQ$5&lt;=$U$8,IF(SUM($U82:AD82)=0,"",SUM($U82:AD82)),"")</f>
        <v>1</v>
      </c>
      <c r="AR82" s="34">
        <f>IF(AR$5&lt;=$U$8,IF(SUM($U82:AE82)=0,"",SUM($U82:AE82)),"")</f>
        <v>1</v>
      </c>
      <c r="AS82" s="608">
        <f>IF(AS$5&lt;=$U$8,IF(SUM($U82:AF82)=0,"",SUM($U82:AF82)),"")</f>
        <v>1</v>
      </c>
      <c r="AT82" s="415"/>
      <c r="AU82" s="366"/>
      <c r="AV82" s="364"/>
      <c r="AW82" s="364"/>
      <c r="AX82" s="364"/>
      <c r="AY82" s="364"/>
      <c r="AZ82" s="364"/>
      <c r="BA82" s="364"/>
      <c r="BB82" s="651"/>
      <c r="BC82" s="651"/>
      <c r="BD82" s="364"/>
      <c r="BE82" s="364"/>
      <c r="BF82" s="364"/>
      <c r="BG82" s="364"/>
      <c r="BH82" s="364"/>
      <c r="BI82" s="364"/>
      <c r="BJ82" s="364"/>
      <c r="BK82" s="364"/>
      <c r="BL82" s="364"/>
      <c r="BM82" s="364"/>
      <c r="BN82" s="364"/>
      <c r="BO82" s="364"/>
      <c r="BP82" s="364"/>
      <c r="BQ82" s="364"/>
    </row>
    <row r="83" spans="1:71" ht="45.75" customHeight="1" x14ac:dyDescent="0.25">
      <c r="A83" s="350" t="s">
        <v>240</v>
      </c>
      <c r="B83" s="424" t="s">
        <v>112</v>
      </c>
      <c r="C83" s="432">
        <v>0.7</v>
      </c>
      <c r="D83" s="359" t="s">
        <v>113</v>
      </c>
      <c r="E83" s="350" t="s">
        <v>305</v>
      </c>
      <c r="F83" s="424" t="s">
        <v>312</v>
      </c>
      <c r="G83" s="424" t="s">
        <v>342</v>
      </c>
      <c r="H83" s="615" t="s">
        <v>547</v>
      </c>
      <c r="I83" s="615" t="s">
        <v>552</v>
      </c>
      <c r="J83" s="424" t="s">
        <v>38</v>
      </c>
      <c r="K83" s="445">
        <v>81</v>
      </c>
      <c r="L83" s="445">
        <v>15</v>
      </c>
      <c r="M83" s="445">
        <v>23</v>
      </c>
      <c r="N83" s="445">
        <v>40</v>
      </c>
      <c r="O83" s="445">
        <v>3</v>
      </c>
      <c r="P83" s="622" t="s">
        <v>519</v>
      </c>
      <c r="Q83" s="359" t="s">
        <v>200</v>
      </c>
      <c r="R83" s="350" t="s">
        <v>92</v>
      </c>
      <c r="S83" s="7" t="s">
        <v>40</v>
      </c>
      <c r="T83" s="7" t="s">
        <v>42</v>
      </c>
      <c r="U83" s="15">
        <v>0</v>
      </c>
      <c r="V83" s="15">
        <v>0</v>
      </c>
      <c r="W83" s="15">
        <v>0</v>
      </c>
      <c r="X83" s="15">
        <v>0</v>
      </c>
      <c r="Y83" s="15">
        <v>0</v>
      </c>
      <c r="Z83" s="15">
        <v>1</v>
      </c>
      <c r="AA83" s="15"/>
      <c r="AB83" s="15"/>
      <c r="AC83" s="15"/>
      <c r="AD83" s="15"/>
      <c r="AE83" s="15"/>
      <c r="AF83" s="14"/>
      <c r="AG83" s="469">
        <f>SUM(U83:AF83)</f>
        <v>1</v>
      </c>
      <c r="AH83" s="34" t="str">
        <f>IF(AH$5&lt;=$U$8,IF(SUM($U83:U83)=0,"",SUM($U83:U83)),"")</f>
        <v/>
      </c>
      <c r="AI83" s="34" t="str">
        <f>IF(AI$5&lt;=$U$8,IF(SUM($U83:V83)=0,"",SUM($U83:V83)),"")</f>
        <v/>
      </c>
      <c r="AJ83" s="34" t="str">
        <f>IF(AJ$5&lt;=$U$8,IF(SUM($U83:W83)=0,"",SUM($U83:W83)),"")</f>
        <v/>
      </c>
      <c r="AK83" s="34" t="str">
        <f>IF(AK$5&lt;=$U$8,IF(SUM($U83:X83)=0,"",SUM($U83:X83)),"")</f>
        <v/>
      </c>
      <c r="AL83" s="34" t="str">
        <f>IF(AL$5&lt;=$U$8,IF(SUM($U83:Y83)=0,"",SUM($U83:Y83)),"")</f>
        <v/>
      </c>
      <c r="AM83" s="34">
        <f>IF(AM$5&lt;=$U$8,IF(SUM($U83:Z83)=0,"",SUM($U83:Z83)),"")</f>
        <v>1</v>
      </c>
      <c r="AN83" s="34">
        <f>IF(AN$5&lt;=$U$8,IF(SUM($U83:AA83)=0,"",SUM($U83:AA83)),"")</f>
        <v>1</v>
      </c>
      <c r="AO83" s="34">
        <f>IF(AO$5&lt;=$U$8,IF(SUM($U83:AB83)=0,"",SUM($U83:AB83)),"")</f>
        <v>1</v>
      </c>
      <c r="AP83" s="34">
        <f>IF(AP$5&lt;=$U$8,IF(SUM($U83:AC83)=0,"",SUM($U83:AC83)),"")</f>
        <v>1</v>
      </c>
      <c r="AQ83" s="34">
        <f>IF(AQ$5&lt;=$U$8,IF(SUM($U83:AD83)=0,"",SUM($U83:AD83)),"")</f>
        <v>1</v>
      </c>
      <c r="AR83" s="34">
        <f>IF(AR$5&lt;=$U$8,IF(SUM($U83:AE83)=0,"",SUM($U83:AE83)),"")</f>
        <v>1</v>
      </c>
      <c r="AS83" s="608">
        <f>IF(AS$5&lt;=$U$8,IF(SUM($U83:AF83)=0,"",SUM($U83:AF83)),"")</f>
        <v>1</v>
      </c>
      <c r="AT83" s="412" t="s">
        <v>387</v>
      </c>
      <c r="AU83" s="34" t="s">
        <v>388</v>
      </c>
      <c r="AV83" s="412" t="s">
        <v>387</v>
      </c>
      <c r="AW83" s="34" t="s">
        <v>388</v>
      </c>
      <c r="AX83" s="592" t="s">
        <v>387</v>
      </c>
      <c r="AY83" s="592" t="s">
        <v>475</v>
      </c>
      <c r="AZ83" s="629" t="s">
        <v>387</v>
      </c>
      <c r="BA83" s="17" t="s">
        <v>449</v>
      </c>
      <c r="BB83" s="17" t="s">
        <v>387</v>
      </c>
      <c r="BC83" s="17" t="s">
        <v>449</v>
      </c>
      <c r="BD83" s="664" t="s">
        <v>686</v>
      </c>
      <c r="BE83" s="664" t="s">
        <v>687</v>
      </c>
      <c r="BF83" s="364"/>
      <c r="BG83" s="364"/>
      <c r="BH83" s="364"/>
      <c r="BI83" s="364"/>
      <c r="BJ83" s="364"/>
      <c r="BK83" s="364"/>
      <c r="BL83" s="364"/>
      <c r="BM83" s="364"/>
      <c r="BN83" s="364"/>
      <c r="BO83" s="364"/>
      <c r="BP83" s="364"/>
      <c r="BQ83" s="364"/>
    </row>
    <row r="84" spans="1:71" ht="45.75" customHeight="1" thickBot="1" x14ac:dyDescent="0.3">
      <c r="A84" s="350" t="s">
        <v>240</v>
      </c>
      <c r="B84" s="424" t="s">
        <v>112</v>
      </c>
      <c r="C84" s="432">
        <v>0.7</v>
      </c>
      <c r="D84" s="359" t="s">
        <v>113</v>
      </c>
      <c r="E84" s="350" t="s">
        <v>305</v>
      </c>
      <c r="F84" s="424" t="s">
        <v>312</v>
      </c>
      <c r="G84" s="424" t="s">
        <v>342</v>
      </c>
      <c r="H84" s="615" t="s">
        <v>547</v>
      </c>
      <c r="I84" s="615" t="s">
        <v>552</v>
      </c>
      <c r="J84" s="424" t="s">
        <v>38</v>
      </c>
      <c r="K84" s="445">
        <v>81</v>
      </c>
      <c r="L84" s="445">
        <v>15</v>
      </c>
      <c r="M84" s="445">
        <v>23</v>
      </c>
      <c r="N84" s="445">
        <v>40</v>
      </c>
      <c r="O84" s="445">
        <v>3</v>
      </c>
      <c r="P84" s="622" t="s">
        <v>519</v>
      </c>
      <c r="Q84" s="359" t="s">
        <v>200</v>
      </c>
      <c r="R84" s="350" t="s">
        <v>92</v>
      </c>
      <c r="S84" s="7" t="s">
        <v>40</v>
      </c>
      <c r="T84" s="7" t="s">
        <v>43</v>
      </c>
      <c r="U84" s="275" t="str">
        <f t="shared" ref="U84:AF84" si="139">IF(U82=0,"",U83/U82)</f>
        <v/>
      </c>
      <c r="V84" s="275" t="str">
        <f t="shared" si="139"/>
        <v/>
      </c>
      <c r="W84" s="275" t="str">
        <f t="shared" si="139"/>
        <v/>
      </c>
      <c r="X84" s="275" t="str">
        <f t="shared" si="139"/>
        <v/>
      </c>
      <c r="Y84" s="275" t="str">
        <f t="shared" si="139"/>
        <v/>
      </c>
      <c r="Z84" s="275">
        <f t="shared" si="139"/>
        <v>1</v>
      </c>
      <c r="AA84" s="275" t="str">
        <f t="shared" si="139"/>
        <v/>
      </c>
      <c r="AB84" s="275" t="str">
        <f t="shared" si="139"/>
        <v/>
      </c>
      <c r="AC84" s="275" t="str">
        <f t="shared" si="139"/>
        <v/>
      </c>
      <c r="AD84" s="275" t="str">
        <f t="shared" si="139"/>
        <v/>
      </c>
      <c r="AE84" s="275" t="str">
        <f t="shared" si="139"/>
        <v/>
      </c>
      <c r="AF84" s="275" t="str">
        <f t="shared" si="139"/>
        <v/>
      </c>
      <c r="AG84" s="482">
        <f t="shared" ref="AG84" si="140">IF(AG82=0,"",AG83/AG82)</f>
        <v>1</v>
      </c>
      <c r="AH84" s="345" t="str">
        <f>IF(AH$8&lt;=$AJ$8,IF(OR(AH82="",AH83=""),"",AH83/AH82),"")</f>
        <v/>
      </c>
      <c r="AI84" s="345" t="str">
        <f t="shared" ref="AI84:AO84" si="141">IF(AI$8&lt;=$AJ$8,IF(OR(AI82="",AI83=""),"",AI83/AI82),"")</f>
        <v/>
      </c>
      <c r="AJ84" s="345" t="str">
        <f t="shared" si="141"/>
        <v/>
      </c>
      <c r="AK84" s="345" t="str">
        <f t="shared" si="141"/>
        <v/>
      </c>
      <c r="AL84" s="345" t="str">
        <f t="shared" si="141"/>
        <v/>
      </c>
      <c r="AM84" s="345">
        <f t="shared" si="141"/>
        <v>1</v>
      </c>
      <c r="AN84" s="345">
        <f t="shared" si="141"/>
        <v>1</v>
      </c>
      <c r="AO84" s="345">
        <f t="shared" si="141"/>
        <v>1</v>
      </c>
      <c r="AP84" s="345">
        <f>IF(AP$5&lt;=$AJ$5,IF(OR(AP82="",AP83=""),"",AP83/AP82),"")</f>
        <v>1</v>
      </c>
      <c r="AQ84" s="345">
        <f t="shared" ref="AQ84" si="142">IF(AQ$5&lt;=$AJ$5,IF(OR(AQ82="",AQ83=""),"",AQ83/AQ82),"")</f>
        <v>1</v>
      </c>
      <c r="AR84" s="345">
        <f t="shared" ref="AR84" si="143">IF(AR$5&lt;=$AJ$5,IF(OR(AR82="",AR83=""),"",AR83/AR82),"")</f>
        <v>1</v>
      </c>
      <c r="AS84" s="609">
        <f t="shared" ref="AS84" si="144">IF(AS$5&lt;=$AJ$5,IF(OR(AS82="",AS83=""),"",AS83/AS82),"")</f>
        <v>1</v>
      </c>
      <c r="AT84" s="415"/>
      <c r="AU84" s="366"/>
      <c r="AV84" s="364"/>
      <c r="AW84" s="364"/>
      <c r="AX84" s="364"/>
      <c r="AY84" s="364"/>
      <c r="AZ84" s="364"/>
      <c r="BA84" s="364"/>
      <c r="BB84" s="651"/>
      <c r="BC84" s="651"/>
      <c r="BD84" s="364"/>
      <c r="BE84" s="364"/>
      <c r="BF84" s="364"/>
      <c r="BG84" s="364"/>
      <c r="BH84" s="364"/>
      <c r="BI84" s="364"/>
      <c r="BJ84" s="364"/>
      <c r="BK84" s="364"/>
      <c r="BL84" s="364"/>
      <c r="BM84" s="364"/>
      <c r="BN84" s="364"/>
      <c r="BO84" s="364"/>
      <c r="BP84" s="364"/>
      <c r="BQ84" s="364"/>
    </row>
    <row r="85" spans="1:71" ht="45.75" customHeight="1" x14ac:dyDescent="0.25">
      <c r="A85" s="350" t="s">
        <v>240</v>
      </c>
      <c r="B85" s="424" t="s">
        <v>112</v>
      </c>
      <c r="C85" s="432">
        <v>0.7</v>
      </c>
      <c r="D85" s="359" t="s">
        <v>113</v>
      </c>
      <c r="E85" s="350" t="s">
        <v>305</v>
      </c>
      <c r="F85" s="424" t="s">
        <v>312</v>
      </c>
      <c r="G85" s="424" t="s">
        <v>342</v>
      </c>
      <c r="H85" s="615" t="s">
        <v>547</v>
      </c>
      <c r="I85" s="615" t="s">
        <v>552</v>
      </c>
      <c r="J85" s="424" t="s">
        <v>38</v>
      </c>
      <c r="K85" s="445">
        <v>81</v>
      </c>
      <c r="L85" s="445">
        <v>15</v>
      </c>
      <c r="M85" s="445">
        <v>23</v>
      </c>
      <c r="N85" s="445">
        <v>40</v>
      </c>
      <c r="O85" s="445">
        <v>3</v>
      </c>
      <c r="P85" s="622" t="s">
        <v>519</v>
      </c>
      <c r="Q85" s="359" t="s">
        <v>200</v>
      </c>
      <c r="R85" s="350" t="s">
        <v>92</v>
      </c>
      <c r="S85" s="7" t="s">
        <v>44</v>
      </c>
      <c r="T85" s="7" t="s">
        <v>41</v>
      </c>
      <c r="U85" s="15"/>
      <c r="V85" s="15"/>
      <c r="W85" s="15"/>
      <c r="X85" s="15">
        <v>1</v>
      </c>
      <c r="Y85" s="15"/>
      <c r="Z85" s="15"/>
      <c r="AA85" s="15"/>
      <c r="AB85" s="15"/>
      <c r="AC85" s="14"/>
      <c r="AD85" s="14"/>
      <c r="AE85" s="14"/>
      <c r="AF85" s="14"/>
      <c r="AG85" s="468">
        <f>SUM(U85:AF85)</f>
        <v>1</v>
      </c>
      <c r="AH85" s="34" t="str">
        <f>IF(AH$5&lt;=$U$8,IF(SUM($U85:U85)=0,"",SUM($U85:U85)),"")</f>
        <v/>
      </c>
      <c r="AI85" s="34" t="str">
        <f>IF(AI$5&lt;=$U$8,IF(SUM($U85:V85)=0,"",SUM($U85:V85)),"")</f>
        <v/>
      </c>
      <c r="AJ85" s="34" t="str">
        <f>IF(AJ$5&lt;=$U$8,IF(SUM($U85:W85)=0,"",SUM($U85:W85)),"")</f>
        <v/>
      </c>
      <c r="AK85" s="34">
        <f>IF(AK$5&lt;=$U$8,IF(SUM($U85:X85)=0,"",SUM($U85:X85)),"")</f>
        <v>1</v>
      </c>
      <c r="AL85" s="34">
        <f>IF(AL$5&lt;=$U$8,IF(SUM($U85:Y85)=0,"",SUM($U85:Y85)),"")</f>
        <v>1</v>
      </c>
      <c r="AM85" s="34">
        <f>IF(AM$5&lt;=$U$8,IF(SUM($U85:Z85)=0,"",SUM($U85:Z85)),"")</f>
        <v>1</v>
      </c>
      <c r="AN85" s="34">
        <f>IF(AN$5&lt;=$U$8,IF(SUM($U85:AA85)=0,"",SUM($U85:AA85)),"")</f>
        <v>1</v>
      </c>
      <c r="AO85" s="34">
        <f>IF(AO$5&lt;=$U$8,IF(SUM($U85:AB85)=0,"",SUM($U85:AB85)),"")</f>
        <v>1</v>
      </c>
      <c r="AP85" s="34">
        <f>IF(AP$8&lt;=$U$8,IF(SUM($U85:AC85)=0,"",SUM($U85:AC85)),"")</f>
        <v>1</v>
      </c>
      <c r="AQ85" s="34">
        <f>IF(AQ$5&lt;=$U$8,IF(SUM($U85:AD85)=0,"",SUM($U85:AD85)),"")</f>
        <v>1</v>
      </c>
      <c r="AR85" s="34">
        <f>IF(AR$5&lt;=$U$8,IF(SUM($U85:AE85)=0,"",SUM($U85:AE85)),"")</f>
        <v>1</v>
      </c>
      <c r="AS85" s="608">
        <f>IF(AS$5&lt;=$U$8,IF(SUM($U85:AF85)=0,"",SUM($U85:AF85)),"")</f>
        <v>1</v>
      </c>
      <c r="AT85" s="416"/>
      <c r="AU85" s="12"/>
      <c r="AV85" s="364"/>
      <c r="AW85" s="364"/>
      <c r="AX85" s="364"/>
      <c r="AY85" s="364"/>
      <c r="AZ85" s="364"/>
      <c r="BA85" s="364"/>
      <c r="BB85" s="651"/>
      <c r="BC85" s="651"/>
      <c r="BD85" s="364"/>
      <c r="BE85" s="364"/>
      <c r="BF85" s="364"/>
      <c r="BG85" s="364"/>
      <c r="BH85" s="364"/>
      <c r="BI85" s="364"/>
      <c r="BJ85" s="364"/>
      <c r="BK85" s="364"/>
      <c r="BL85" s="364"/>
      <c r="BM85" s="364"/>
      <c r="BN85" s="364"/>
      <c r="BO85" s="364"/>
      <c r="BP85" s="364"/>
      <c r="BQ85" s="364"/>
    </row>
    <row r="86" spans="1:71" ht="45.75" customHeight="1" x14ac:dyDescent="0.25">
      <c r="A86" s="350" t="s">
        <v>240</v>
      </c>
      <c r="B86" s="424" t="s">
        <v>112</v>
      </c>
      <c r="C86" s="432">
        <v>0.7</v>
      </c>
      <c r="D86" s="359" t="s">
        <v>113</v>
      </c>
      <c r="E86" s="350" t="s">
        <v>305</v>
      </c>
      <c r="F86" s="424" t="s">
        <v>312</v>
      </c>
      <c r="G86" s="424" t="s">
        <v>342</v>
      </c>
      <c r="H86" s="615" t="s">
        <v>547</v>
      </c>
      <c r="I86" s="615" t="s">
        <v>552</v>
      </c>
      <c r="J86" s="424" t="s">
        <v>38</v>
      </c>
      <c r="K86" s="445">
        <v>81</v>
      </c>
      <c r="L86" s="445">
        <v>15</v>
      </c>
      <c r="M86" s="445">
        <v>23</v>
      </c>
      <c r="N86" s="445">
        <v>40</v>
      </c>
      <c r="O86" s="445">
        <v>3</v>
      </c>
      <c r="P86" s="622" t="s">
        <v>519</v>
      </c>
      <c r="Q86" s="359" t="s">
        <v>200</v>
      </c>
      <c r="R86" s="350" t="s">
        <v>92</v>
      </c>
      <c r="S86" s="7" t="s">
        <v>44</v>
      </c>
      <c r="T86" s="7" t="s">
        <v>42</v>
      </c>
      <c r="U86" s="15"/>
      <c r="V86" s="15">
        <v>0</v>
      </c>
      <c r="W86" s="15"/>
      <c r="X86" s="34">
        <v>1</v>
      </c>
      <c r="Y86" s="15"/>
      <c r="Z86" s="15">
        <v>0</v>
      </c>
      <c r="AA86" s="15"/>
      <c r="AB86" s="15"/>
      <c r="AC86" s="15"/>
      <c r="AD86" s="15"/>
      <c r="AE86" s="15"/>
      <c r="AF86" s="14"/>
      <c r="AG86" s="469">
        <f>SUM(U86:AF86)</f>
        <v>1</v>
      </c>
      <c r="AH86" s="34" t="str">
        <f>IF(AH$5&lt;=$U$8,IF(SUM($U86:U86)=0,"",SUM($U86:U86)),"")</f>
        <v/>
      </c>
      <c r="AI86" s="34" t="str">
        <f>IF(AI$5&lt;=$U$8,IF(SUM($U86:V86)=0,"",SUM($U86:V86)),"")</f>
        <v/>
      </c>
      <c r="AJ86" s="34" t="str">
        <f>IF(AJ$5&lt;=$U$8,IF(SUM($U86:W86)=0,"",SUM($U86:W86)),"")</f>
        <v/>
      </c>
      <c r="AK86" s="34">
        <f>IF(AK$5&lt;=$U$8,IF(SUM($U86:X86)=0,"",SUM($U86:X86)),"")</f>
        <v>1</v>
      </c>
      <c r="AL86" s="34">
        <f>IF(AL$5&lt;=$U$8,IF(SUM($U86:Y86)=0,"",SUM($U86:Y86)),"")</f>
        <v>1</v>
      </c>
      <c r="AM86" s="34">
        <f>IF(AM$5&lt;=$U$8,IF(SUM($U86:Z86)=0,"",SUM($U86:Z86)),"")</f>
        <v>1</v>
      </c>
      <c r="AN86" s="34">
        <f>IF(AN$5&lt;=$U$8,IF(SUM($U86:AA86)=0,"",SUM($U86:AA86)),"")</f>
        <v>1</v>
      </c>
      <c r="AO86" s="34">
        <f>IF(AO$5&lt;=$U$8,IF(SUM($U86:AB86)=0,"",SUM($U86:AB86)),"")</f>
        <v>1</v>
      </c>
      <c r="AP86" s="34">
        <f>IF(AP$5&lt;=$U$8,IF(SUM($U86:AC86)=0,"",SUM($U86:AC86)),"")</f>
        <v>1</v>
      </c>
      <c r="AQ86" s="34">
        <f>IF(AQ$5&lt;=$U$8,IF(SUM($U86:AD86)=0,"",SUM($U86:AD86)),"")</f>
        <v>1</v>
      </c>
      <c r="AR86" s="34">
        <f>IF(AR$5&lt;=$U$8,IF(SUM($U86:AE86)=0,"",SUM($U86:AE86)),"")</f>
        <v>1</v>
      </c>
      <c r="AS86" s="608">
        <f>IF(AS$5&lt;=$U$8,IF(SUM($U86:AF86)=0,"",SUM($U86:AF86)),"")</f>
        <v>1</v>
      </c>
      <c r="AT86" s="416"/>
      <c r="AU86" s="12"/>
      <c r="AV86" s="364"/>
      <c r="AW86" s="364"/>
      <c r="AX86" s="364"/>
      <c r="AY86" s="415" t="s">
        <v>496</v>
      </c>
      <c r="AZ86" s="596" t="s">
        <v>606</v>
      </c>
      <c r="BA86" s="635" t="s">
        <v>607</v>
      </c>
      <c r="BB86" s="299"/>
      <c r="BC86" s="357"/>
      <c r="BD86" s="364"/>
      <c r="BE86" s="17"/>
      <c r="BF86" s="299"/>
      <c r="BG86" s="357"/>
      <c r="BH86" s="299"/>
      <c r="BI86" s="299"/>
      <c r="BJ86" s="299"/>
      <c r="BK86" s="299"/>
      <c r="BL86" s="299"/>
      <c r="BM86" s="299"/>
      <c r="BN86" s="299"/>
      <c r="BO86" s="299"/>
      <c r="BP86" s="299"/>
      <c r="BQ86" s="299"/>
    </row>
    <row r="87" spans="1:71" ht="45.75" customHeight="1" thickBot="1" x14ac:dyDescent="0.3">
      <c r="A87" s="350" t="s">
        <v>240</v>
      </c>
      <c r="B87" s="424" t="s">
        <v>112</v>
      </c>
      <c r="C87" s="432">
        <v>0.7</v>
      </c>
      <c r="D87" s="359" t="s">
        <v>113</v>
      </c>
      <c r="E87" s="350" t="s">
        <v>305</v>
      </c>
      <c r="F87" s="424" t="s">
        <v>312</v>
      </c>
      <c r="G87" s="424" t="s">
        <v>342</v>
      </c>
      <c r="H87" s="615" t="s">
        <v>547</v>
      </c>
      <c r="I87" s="615" t="s">
        <v>552</v>
      </c>
      <c r="J87" s="424" t="s">
        <v>38</v>
      </c>
      <c r="K87" s="445">
        <v>81</v>
      </c>
      <c r="L87" s="445">
        <v>15</v>
      </c>
      <c r="M87" s="445">
        <v>23</v>
      </c>
      <c r="N87" s="445">
        <v>40</v>
      </c>
      <c r="O87" s="445">
        <v>3</v>
      </c>
      <c r="P87" s="622" t="s">
        <v>519</v>
      </c>
      <c r="Q87" s="359" t="s">
        <v>200</v>
      </c>
      <c r="R87" s="350" t="s">
        <v>92</v>
      </c>
      <c r="S87" s="7" t="s">
        <v>44</v>
      </c>
      <c r="T87" s="7" t="s">
        <v>43</v>
      </c>
      <c r="U87" s="275" t="str">
        <f t="shared" ref="U87:AF87" si="145">IF(U85=0,"",U86/U85)</f>
        <v/>
      </c>
      <c r="V87" s="275" t="str">
        <f t="shared" si="145"/>
        <v/>
      </c>
      <c r="W87" s="275" t="str">
        <f t="shared" si="145"/>
        <v/>
      </c>
      <c r="X87" s="275">
        <f t="shared" si="145"/>
        <v>1</v>
      </c>
      <c r="Y87" s="275" t="str">
        <f t="shared" si="145"/>
        <v/>
      </c>
      <c r="Z87" s="275" t="str">
        <f t="shared" si="145"/>
        <v/>
      </c>
      <c r="AA87" s="275" t="str">
        <f t="shared" si="145"/>
        <v/>
      </c>
      <c r="AB87" s="275" t="str">
        <f t="shared" si="145"/>
        <v/>
      </c>
      <c r="AC87" s="275" t="str">
        <f t="shared" si="145"/>
        <v/>
      </c>
      <c r="AD87" s="275" t="str">
        <f t="shared" si="145"/>
        <v/>
      </c>
      <c r="AE87" s="275" t="str">
        <f t="shared" si="145"/>
        <v/>
      </c>
      <c r="AF87" s="275" t="str">
        <f t="shared" si="145"/>
        <v/>
      </c>
      <c r="AG87" s="482">
        <f t="shared" ref="AG87" si="146">IF(AG85=0,"",AG86/AG85)</f>
        <v>1</v>
      </c>
      <c r="AH87" s="345" t="str">
        <f>IF(AH$8&lt;=$AJ$8,IF(OR(AH85="",AH86=""),"",AH86/AH85),"")</f>
        <v/>
      </c>
      <c r="AI87" s="345" t="str">
        <f t="shared" ref="AI87:AO87" si="147">IF(AI$8&lt;=$AJ$8,IF(OR(AI85="",AI86=""),"",AI86/AI85),"")</f>
        <v/>
      </c>
      <c r="AJ87" s="626" t="str">
        <f t="shared" si="147"/>
        <v/>
      </c>
      <c r="AK87" s="345">
        <f t="shared" si="147"/>
        <v>1</v>
      </c>
      <c r="AL87" s="345">
        <f t="shared" si="147"/>
        <v>1</v>
      </c>
      <c r="AM87" s="345">
        <f t="shared" si="147"/>
        <v>1</v>
      </c>
      <c r="AN87" s="345">
        <f t="shared" si="147"/>
        <v>1</v>
      </c>
      <c r="AO87" s="345">
        <f t="shared" si="147"/>
        <v>1</v>
      </c>
      <c r="AP87" s="345">
        <f>IF(AP$5&lt;=$AJ$5,IF(OR(AP85="",AP86=""),"",AP86/AP85),"")</f>
        <v>1</v>
      </c>
      <c r="AQ87" s="345">
        <f t="shared" ref="AQ87" si="148">IF(AQ$5&lt;=$AJ$5,IF(OR(AQ85="",AQ86=""),"",AQ86/AQ85),"")</f>
        <v>1</v>
      </c>
      <c r="AR87" s="345">
        <f t="shared" ref="AR87" si="149">IF(AR$5&lt;=$AJ$5,IF(OR(AR85="",AR86=""),"",AR86/AR85),"")</f>
        <v>1</v>
      </c>
      <c r="AS87" s="609">
        <f t="shared" ref="AS87" si="150">IF(AS$5&lt;=$AJ$5,IF(OR(AS85="",AS86=""),"",AS86/AS85),"")</f>
        <v>1</v>
      </c>
      <c r="AT87" s="416"/>
      <c r="AU87" s="12"/>
      <c r="AV87" s="364"/>
      <c r="AW87" s="364"/>
      <c r="AX87" s="364"/>
      <c r="AY87" s="364"/>
      <c r="AZ87" s="364"/>
      <c r="BA87" s="364"/>
      <c r="BB87" s="651"/>
      <c r="BC87" s="651"/>
      <c r="BD87" s="364"/>
      <c r="BE87" s="364"/>
      <c r="BF87" s="364"/>
      <c r="BG87" s="364"/>
      <c r="BH87" s="364"/>
      <c r="BI87" s="364"/>
      <c r="BJ87" s="364"/>
      <c r="BK87" s="364"/>
      <c r="BL87" s="364"/>
      <c r="BM87" s="364"/>
      <c r="BN87" s="364"/>
      <c r="BO87" s="364"/>
      <c r="BP87" s="364"/>
      <c r="BQ87" s="364"/>
    </row>
    <row r="88" spans="1:71" ht="45.75" customHeight="1" x14ac:dyDescent="0.25">
      <c r="A88" s="350" t="s">
        <v>240</v>
      </c>
      <c r="B88" s="424" t="s">
        <v>112</v>
      </c>
      <c r="C88" s="432">
        <v>0.7</v>
      </c>
      <c r="D88" s="359" t="s">
        <v>113</v>
      </c>
      <c r="E88" s="350" t="s">
        <v>305</v>
      </c>
      <c r="F88" s="424" t="s">
        <v>312</v>
      </c>
      <c r="G88" s="424" t="s">
        <v>342</v>
      </c>
      <c r="H88" s="615" t="s">
        <v>547</v>
      </c>
      <c r="I88" s="615" t="s">
        <v>552</v>
      </c>
      <c r="J88" s="424" t="s">
        <v>38</v>
      </c>
      <c r="K88" s="445">
        <v>81</v>
      </c>
      <c r="L88" s="445">
        <v>15</v>
      </c>
      <c r="M88" s="445">
        <v>23</v>
      </c>
      <c r="N88" s="445">
        <v>40</v>
      </c>
      <c r="O88" s="445">
        <v>3</v>
      </c>
      <c r="P88" s="622" t="s">
        <v>519</v>
      </c>
      <c r="Q88" s="359" t="s">
        <v>200</v>
      </c>
      <c r="R88" s="350" t="s">
        <v>92</v>
      </c>
      <c r="S88" s="7" t="s">
        <v>45</v>
      </c>
      <c r="T88" s="7" t="s">
        <v>41</v>
      </c>
      <c r="U88" s="15"/>
      <c r="V88" s="15"/>
      <c r="W88" s="15"/>
      <c r="X88" s="15"/>
      <c r="Y88" s="15"/>
      <c r="Z88" s="15">
        <v>1</v>
      </c>
      <c r="AA88" s="15"/>
      <c r="AB88" s="15"/>
      <c r="AC88" s="15"/>
      <c r="AD88" s="15"/>
      <c r="AE88" s="34" t="s">
        <v>46</v>
      </c>
      <c r="AF88" s="14"/>
      <c r="AG88" s="468">
        <f>SUM(U88:AF88)</f>
        <v>1</v>
      </c>
      <c r="AH88" s="34" t="str">
        <f>IF(AH$5&lt;=$U$8,IF(SUM($U88:U88)=0,"",SUM($U88:U88)),"")</f>
        <v/>
      </c>
      <c r="AI88" s="34" t="str">
        <f>IF(AI$5&lt;=$U$8,IF(SUM($U88:V88)=0,"",SUM($U88:V88)),"")</f>
        <v/>
      </c>
      <c r="AJ88" s="34" t="str">
        <f>IF(AJ$5&lt;=$U$8,IF(SUM($U88:W88)=0,"",SUM($U88:W88)),"")</f>
        <v/>
      </c>
      <c r="AK88" s="34" t="str">
        <f>IF(AK$5&lt;=$U$8,IF(SUM($U88:X88)=0,"",SUM($U88:X88)),"")</f>
        <v/>
      </c>
      <c r="AL88" s="34" t="str">
        <f>IF(AL$5&lt;=$U$8,IF(SUM($U88:Y88)=0,"",SUM($U88:Y88)),"")</f>
        <v/>
      </c>
      <c r="AM88" s="34">
        <f>IF(AM$5&lt;=$U$8,IF(SUM($U88:Z88)=0,"",SUM($U88:Z88)),"")</f>
        <v>1</v>
      </c>
      <c r="AN88" s="34">
        <f>IF(AN$5&lt;=$U$8,IF(SUM($U88:AA88)=0,"",SUM($U88:AA88)),"")</f>
        <v>1</v>
      </c>
      <c r="AO88" s="34">
        <f>IF(AO$5&lt;=$U$8,IF(SUM($U88:AB88)=0,"",SUM($U88:AB88)),"")</f>
        <v>1</v>
      </c>
      <c r="AP88" s="34">
        <f>IF(AP$8&lt;=$U$8,IF(SUM($U88:AC88)=0,"",SUM($U88:AC88)),"")</f>
        <v>1</v>
      </c>
      <c r="AQ88" s="34">
        <f>IF(AQ$5&lt;=$U$8,IF(SUM($U88:AD88)=0,"",SUM($U88:AD88)),"")</f>
        <v>1</v>
      </c>
      <c r="AR88" s="34">
        <f>IF(AR$5&lt;=$U$8,IF(SUM($U88:AE88)=0,"",SUM($U88:AE88)),"")</f>
        <v>1</v>
      </c>
      <c r="AS88" s="608">
        <f>IF(AS$5&lt;=$U$8,IF(SUM($U88:AF88)=0,"",SUM($U88:AF88)),"")</f>
        <v>1</v>
      </c>
      <c r="AT88" s="416"/>
      <c r="AU88" s="12"/>
      <c r="AV88" s="364"/>
      <c r="AW88" s="364"/>
      <c r="AX88" s="364"/>
      <c r="AY88" s="364"/>
      <c r="AZ88" s="364"/>
      <c r="BA88" s="364"/>
      <c r="BB88" s="651"/>
      <c r="BC88" s="651"/>
      <c r="BD88" s="364"/>
      <c r="BE88" s="364"/>
      <c r="BF88" s="364"/>
      <c r="BG88" s="364"/>
      <c r="BH88" s="364"/>
      <c r="BI88" s="364"/>
      <c r="BJ88" s="364"/>
      <c r="BK88" s="364"/>
      <c r="BL88" s="364"/>
      <c r="BM88" s="364"/>
      <c r="BN88" s="364"/>
      <c r="BO88" s="364"/>
      <c r="BP88" s="364"/>
      <c r="BQ88" s="364"/>
    </row>
    <row r="89" spans="1:71" ht="45.75" customHeight="1" x14ac:dyDescent="0.25">
      <c r="A89" s="350" t="s">
        <v>240</v>
      </c>
      <c r="B89" s="424" t="s">
        <v>112</v>
      </c>
      <c r="C89" s="432">
        <v>0.7</v>
      </c>
      <c r="D89" s="359" t="s">
        <v>113</v>
      </c>
      <c r="E89" s="350" t="s">
        <v>305</v>
      </c>
      <c r="F89" s="424" t="s">
        <v>312</v>
      </c>
      <c r="G89" s="424" t="s">
        <v>342</v>
      </c>
      <c r="H89" s="615" t="s">
        <v>547</v>
      </c>
      <c r="I89" s="615" t="s">
        <v>552</v>
      </c>
      <c r="J89" s="424" t="s">
        <v>38</v>
      </c>
      <c r="K89" s="445">
        <v>81</v>
      </c>
      <c r="L89" s="445">
        <v>15</v>
      </c>
      <c r="M89" s="445">
        <v>23</v>
      </c>
      <c r="N89" s="445">
        <v>40</v>
      </c>
      <c r="O89" s="445">
        <v>3</v>
      </c>
      <c r="P89" s="622" t="s">
        <v>519</v>
      </c>
      <c r="Q89" s="359" t="s">
        <v>200</v>
      </c>
      <c r="R89" s="350" t="s">
        <v>92</v>
      </c>
      <c r="S89" s="7" t="s">
        <v>45</v>
      </c>
      <c r="T89" s="7" t="s">
        <v>42</v>
      </c>
      <c r="U89" s="15"/>
      <c r="V89" s="15">
        <v>0</v>
      </c>
      <c r="W89" s="15"/>
      <c r="X89" s="15"/>
      <c r="Y89" s="15"/>
      <c r="Z89" s="15">
        <v>0</v>
      </c>
      <c r="AA89" s="15"/>
      <c r="AB89" s="15"/>
      <c r="AC89" s="15"/>
      <c r="AD89" s="15"/>
      <c r="AE89" s="15"/>
      <c r="AF89" s="14"/>
      <c r="AG89" s="469">
        <f>SUM(U89:AF89)</f>
        <v>0</v>
      </c>
      <c r="AH89" s="34" t="str">
        <f>IF(AH$5&lt;=$U$8,IF(SUM($U89:U89)=0,"",SUM($U89:U89)),"")</f>
        <v/>
      </c>
      <c r="AI89" s="34" t="str">
        <f>IF(AI$5&lt;=$U$8,IF(SUM($U89:V89)=0,"",SUM($U89:V89)),"")</f>
        <v/>
      </c>
      <c r="AJ89" s="34" t="str">
        <f>IF(AJ$5&lt;=$U$8,IF(SUM($U89:W89)=0,"",SUM($U89:W89)),"")</f>
        <v/>
      </c>
      <c r="AK89" s="34" t="str">
        <f>IF(AK$5&lt;=$U$8,IF(SUM($U89:X89)=0,"",SUM($U89:X89)),"")</f>
        <v/>
      </c>
      <c r="AL89" s="34" t="str">
        <f>IF(AL$5&lt;=$U$8,IF(SUM($U89:Y89)=0,"",SUM($U89:Y89)),"")</f>
        <v/>
      </c>
      <c r="AM89" s="34" t="str">
        <f>IF(AM$5&lt;=$U$8,IF(SUM($U89:Z89)=0,"",SUM($U89:Z89)),"")</f>
        <v/>
      </c>
      <c r="AN89" s="34" t="str">
        <f>IF(AN$5&lt;=$U$8,IF(SUM($U89:AA89)=0,"",SUM($U89:AA89)),"")</f>
        <v/>
      </c>
      <c r="AO89" s="34" t="str">
        <f>IF(AO$5&lt;=$U$8,IF(SUM($U89:AB89)=0,"",SUM($U89:AB89)),"")</f>
        <v/>
      </c>
      <c r="AP89" s="34" t="str">
        <f>IF(AP$5&lt;=$U$8,IF(SUM($U89:AC89)=0,"",SUM($U89:AC89)),"")</f>
        <v/>
      </c>
      <c r="AQ89" s="34" t="str">
        <f>IF(AQ$5&lt;=$U$8,IF(SUM($U89:AD89)=0,"",SUM($U89:AD89)),"")</f>
        <v/>
      </c>
      <c r="AR89" s="34" t="str">
        <f>IF(AR$5&lt;=$U$8,IF(SUM($U89:AE89)=0,"",SUM($U89:AE89)),"")</f>
        <v/>
      </c>
      <c r="AS89" s="608" t="str">
        <f>IF(AS$5&lt;=$U$8,IF(SUM($U89:AF89)=0,"",SUM($U89:AF89)),"")</f>
        <v/>
      </c>
      <c r="AT89" s="416"/>
      <c r="AU89" s="12"/>
      <c r="AV89" s="364"/>
      <c r="AW89" s="364"/>
      <c r="AX89" s="364"/>
      <c r="AY89" s="364"/>
      <c r="AZ89" s="364"/>
      <c r="BA89" s="364"/>
      <c r="BB89" s="651"/>
      <c r="BC89" s="651"/>
      <c r="BD89" s="364"/>
      <c r="BE89" s="364"/>
      <c r="BF89" s="364"/>
      <c r="BG89" s="364"/>
      <c r="BH89" s="364"/>
      <c r="BI89" s="364"/>
      <c r="BJ89" s="364"/>
      <c r="BK89" s="364"/>
      <c r="BL89" s="364"/>
      <c r="BM89" s="364"/>
      <c r="BN89" s="364"/>
      <c r="BO89" s="364"/>
      <c r="BP89" s="364"/>
      <c r="BQ89" s="364"/>
    </row>
    <row r="90" spans="1:71" ht="45.75" customHeight="1" thickBot="1" x14ac:dyDescent="0.3">
      <c r="A90" s="354" t="s">
        <v>240</v>
      </c>
      <c r="B90" s="347" t="s">
        <v>112</v>
      </c>
      <c r="C90" s="351">
        <v>0.7</v>
      </c>
      <c r="D90" s="356" t="s">
        <v>113</v>
      </c>
      <c r="E90" s="354" t="s">
        <v>305</v>
      </c>
      <c r="F90" s="347" t="s">
        <v>312</v>
      </c>
      <c r="G90" s="347" t="s">
        <v>342</v>
      </c>
      <c r="H90" s="615" t="s">
        <v>547</v>
      </c>
      <c r="I90" s="615" t="s">
        <v>552</v>
      </c>
      <c r="J90" s="347" t="s">
        <v>38</v>
      </c>
      <c r="K90" s="489">
        <v>81</v>
      </c>
      <c r="L90" s="489">
        <v>15</v>
      </c>
      <c r="M90" s="489">
        <v>23</v>
      </c>
      <c r="N90" s="489">
        <v>40</v>
      </c>
      <c r="O90" s="489">
        <v>3</v>
      </c>
      <c r="P90" s="622" t="s">
        <v>519</v>
      </c>
      <c r="Q90" s="356" t="s">
        <v>200</v>
      </c>
      <c r="R90" s="354" t="s">
        <v>92</v>
      </c>
      <c r="S90" s="471" t="s">
        <v>45</v>
      </c>
      <c r="T90" s="471" t="s">
        <v>43</v>
      </c>
      <c r="U90" s="275" t="str">
        <f t="shared" ref="U90:AF90" si="151">IF(U88=0,"",U89/U88)</f>
        <v/>
      </c>
      <c r="V90" s="275" t="str">
        <f t="shared" si="151"/>
        <v/>
      </c>
      <c r="W90" s="275" t="str">
        <f t="shared" si="151"/>
        <v/>
      </c>
      <c r="X90" s="275" t="str">
        <f t="shared" si="151"/>
        <v/>
      </c>
      <c r="Y90" s="275" t="str">
        <f t="shared" si="151"/>
        <v/>
      </c>
      <c r="Z90" s="275">
        <f t="shared" si="151"/>
        <v>0</v>
      </c>
      <c r="AA90" s="275" t="str">
        <f t="shared" si="151"/>
        <v/>
      </c>
      <c r="AB90" s="275" t="str">
        <f t="shared" si="151"/>
        <v/>
      </c>
      <c r="AC90" s="275" t="str">
        <f t="shared" si="151"/>
        <v/>
      </c>
      <c r="AD90" s="275" t="str">
        <f t="shared" si="151"/>
        <v/>
      </c>
      <c r="AE90" s="275" t="e">
        <f t="shared" si="151"/>
        <v>#VALUE!</v>
      </c>
      <c r="AF90" s="275" t="str">
        <f t="shared" si="151"/>
        <v/>
      </c>
      <c r="AG90" s="484">
        <f t="shared" ref="AG90" si="152">IF(AG88=0,"",AG89/AG88)</f>
        <v>0</v>
      </c>
      <c r="AH90" s="345" t="str">
        <f>IF(AH$8&lt;=$AJ$8,IF(OR(AH88="",AH89=""),"",AH89/AH88),"")</f>
        <v/>
      </c>
      <c r="AI90" s="345" t="str">
        <f t="shared" ref="AI90:AO90" si="153">IF(AI$8&lt;=$AJ$8,IF(OR(AI88="",AI89=""),"",AI89/AI88),"")</f>
        <v/>
      </c>
      <c r="AJ90" s="626" t="str">
        <f t="shared" si="153"/>
        <v/>
      </c>
      <c r="AK90" s="345" t="str">
        <f t="shared" si="153"/>
        <v/>
      </c>
      <c r="AL90" s="345" t="str">
        <f t="shared" si="153"/>
        <v/>
      </c>
      <c r="AM90" s="345" t="str">
        <f t="shared" si="153"/>
        <v/>
      </c>
      <c r="AN90" s="345" t="str">
        <f t="shared" si="153"/>
        <v/>
      </c>
      <c r="AO90" s="345" t="str">
        <f t="shared" si="153"/>
        <v/>
      </c>
      <c r="AP90" s="345" t="str">
        <f>IF(AP$5&lt;=$AJ$5,IF(OR(AP88="",AP89=""),"",AP89/AP88),"")</f>
        <v/>
      </c>
      <c r="AQ90" s="345" t="str">
        <f t="shared" ref="AQ90" si="154">IF(AQ$5&lt;=$AJ$5,IF(OR(AQ88="",AQ89=""),"",AQ89/AQ88),"")</f>
        <v/>
      </c>
      <c r="AR90" s="345" t="str">
        <f t="shared" ref="AR90" si="155">IF(AR$5&lt;=$AJ$5,IF(OR(AR88="",AR89=""),"",AR89/AR88),"")</f>
        <v/>
      </c>
      <c r="AS90" s="609" t="str">
        <f t="shared" ref="AS90" si="156">IF(AS$5&lt;=$AJ$5,IF(OR(AS88="",AS89=""),"",AS89/AS88),"")</f>
        <v/>
      </c>
      <c r="AT90" s="416"/>
      <c r="AU90" s="12"/>
      <c r="AV90" s="364"/>
      <c r="AW90" s="364"/>
      <c r="AX90" s="364"/>
      <c r="AY90" s="364"/>
      <c r="AZ90" s="364"/>
      <c r="BA90" s="364"/>
      <c r="BB90" s="651"/>
      <c r="BC90" s="651"/>
      <c r="BD90" s="364"/>
      <c r="BE90" s="364"/>
      <c r="BF90" s="364"/>
      <c r="BG90" s="364"/>
      <c r="BH90" s="364"/>
      <c r="BI90" s="364"/>
      <c r="BJ90" s="364"/>
      <c r="BK90" s="364"/>
      <c r="BL90" s="364"/>
      <c r="BM90" s="364"/>
      <c r="BN90" s="364"/>
      <c r="BO90" s="364"/>
      <c r="BP90" s="364"/>
      <c r="BQ90" s="364"/>
    </row>
    <row r="91" spans="1:71" ht="33.75" customHeight="1" x14ac:dyDescent="0.25">
      <c r="A91" s="457" t="s">
        <v>240</v>
      </c>
      <c r="B91" s="431" t="s">
        <v>112</v>
      </c>
      <c r="C91" s="435">
        <v>0.7</v>
      </c>
      <c r="D91" s="458" t="s">
        <v>114</v>
      </c>
      <c r="E91" s="457" t="s">
        <v>306</v>
      </c>
      <c r="F91" s="431" t="s">
        <v>307</v>
      </c>
      <c r="G91" s="431" t="s">
        <v>343</v>
      </c>
      <c r="H91" s="615" t="s">
        <v>547</v>
      </c>
      <c r="I91" s="617" t="s">
        <v>553</v>
      </c>
      <c r="J91" s="431" t="s">
        <v>38</v>
      </c>
      <c r="K91" s="444">
        <v>32</v>
      </c>
      <c r="L91" s="431">
        <v>32</v>
      </c>
      <c r="M91" s="444">
        <v>32</v>
      </c>
      <c r="N91" s="444">
        <v>32</v>
      </c>
      <c r="O91" s="444">
        <v>32</v>
      </c>
      <c r="P91" s="622" t="s">
        <v>519</v>
      </c>
      <c r="Q91" s="458" t="s">
        <v>201</v>
      </c>
      <c r="R91" s="457" t="s">
        <v>67</v>
      </c>
      <c r="S91" s="602" t="s">
        <v>263</v>
      </c>
      <c r="T91" s="486" t="s">
        <v>41</v>
      </c>
      <c r="U91" s="23">
        <v>32</v>
      </c>
      <c r="V91" s="23">
        <v>32</v>
      </c>
      <c r="W91" s="23">
        <v>32</v>
      </c>
      <c r="X91" s="23">
        <v>32</v>
      </c>
      <c r="Y91" s="23">
        <v>32</v>
      </c>
      <c r="Z91" s="23">
        <v>32</v>
      </c>
      <c r="AA91" s="23">
        <v>32</v>
      </c>
      <c r="AB91" s="23">
        <v>32</v>
      </c>
      <c r="AC91" s="23">
        <v>32</v>
      </c>
      <c r="AD91" s="23">
        <v>32</v>
      </c>
      <c r="AE91" s="23">
        <v>32</v>
      </c>
      <c r="AF91" s="23">
        <v>32</v>
      </c>
      <c r="AG91" s="534">
        <v>32</v>
      </c>
      <c r="AH91" s="34">
        <f t="shared" ref="AH91:AI91" si="157">IF(AH$5&lt;=$U$8,U91,"")</f>
        <v>32</v>
      </c>
      <c r="AI91" s="34">
        <f t="shared" si="157"/>
        <v>32</v>
      </c>
      <c r="AJ91" s="34">
        <f t="shared" ref="AJ91:AS91" si="158">IF(AJ$5&lt;=$U$8,W91,"")</f>
        <v>32</v>
      </c>
      <c r="AK91" s="34">
        <f t="shared" si="158"/>
        <v>32</v>
      </c>
      <c r="AL91" s="34">
        <f t="shared" si="158"/>
        <v>32</v>
      </c>
      <c r="AM91" s="34">
        <f t="shared" si="158"/>
        <v>32</v>
      </c>
      <c r="AN91" s="34">
        <f t="shared" si="158"/>
        <v>32</v>
      </c>
      <c r="AO91" s="34">
        <f t="shared" si="158"/>
        <v>32</v>
      </c>
      <c r="AP91" s="34">
        <f t="shared" si="158"/>
        <v>32</v>
      </c>
      <c r="AQ91" s="34">
        <f t="shared" si="158"/>
        <v>32</v>
      </c>
      <c r="AR91" s="34">
        <f t="shared" si="158"/>
        <v>32</v>
      </c>
      <c r="AS91" s="608">
        <f t="shared" si="158"/>
        <v>32</v>
      </c>
      <c r="AT91" s="416"/>
      <c r="AU91" s="12"/>
      <c r="AV91" s="364"/>
      <c r="AW91" s="364"/>
      <c r="AX91" s="364"/>
      <c r="AY91" s="364"/>
      <c r="AZ91" s="364"/>
      <c r="BA91" s="364"/>
      <c r="BB91" s="651"/>
      <c r="BC91" s="651"/>
      <c r="BD91" s="364"/>
      <c r="BE91" s="364"/>
      <c r="BF91" s="364"/>
      <c r="BG91" s="364"/>
      <c r="BH91" s="364"/>
      <c r="BI91" s="364"/>
      <c r="BJ91" s="364"/>
      <c r="BK91" s="364"/>
      <c r="BL91" s="364"/>
      <c r="BM91" s="364"/>
      <c r="BN91" s="364"/>
      <c r="BO91" s="364"/>
      <c r="BP91" s="364"/>
      <c r="BQ91" s="364"/>
    </row>
    <row r="92" spans="1:71" ht="34.5" customHeight="1" thickBot="1" x14ac:dyDescent="0.3">
      <c r="A92" s="350" t="s">
        <v>240</v>
      </c>
      <c r="B92" s="424" t="s">
        <v>112</v>
      </c>
      <c r="C92" s="432">
        <v>0.7</v>
      </c>
      <c r="D92" s="359" t="s">
        <v>114</v>
      </c>
      <c r="E92" s="350" t="s">
        <v>306</v>
      </c>
      <c r="F92" s="424" t="s">
        <v>307</v>
      </c>
      <c r="G92" s="424" t="s">
        <v>343</v>
      </c>
      <c r="H92" s="615" t="s">
        <v>547</v>
      </c>
      <c r="I92" s="617" t="s">
        <v>553</v>
      </c>
      <c r="J92" s="424" t="s">
        <v>38</v>
      </c>
      <c r="K92" s="439">
        <v>32</v>
      </c>
      <c r="L92" s="424">
        <v>32</v>
      </c>
      <c r="M92" s="439">
        <v>32</v>
      </c>
      <c r="N92" s="439">
        <v>32</v>
      </c>
      <c r="O92" s="439">
        <v>32</v>
      </c>
      <c r="P92" s="622" t="s">
        <v>519</v>
      </c>
      <c r="Q92" s="359" t="s">
        <v>201</v>
      </c>
      <c r="R92" s="350" t="s">
        <v>67</v>
      </c>
      <c r="S92" s="599" t="s">
        <v>263</v>
      </c>
      <c r="T92" s="349" t="s">
        <v>42</v>
      </c>
      <c r="U92" s="15">
        <v>18</v>
      </c>
      <c r="V92" s="15">
        <v>22</v>
      </c>
      <c r="W92" s="15">
        <v>24</v>
      </c>
      <c r="X92" s="15">
        <v>24</v>
      </c>
      <c r="Y92" s="15">
        <v>23</v>
      </c>
      <c r="Z92" s="15">
        <v>26</v>
      </c>
      <c r="AA92" s="15"/>
      <c r="AB92" s="15"/>
      <c r="AC92" s="15"/>
      <c r="AD92" s="15"/>
      <c r="AE92" s="15"/>
      <c r="AF92" s="14"/>
      <c r="AG92" s="469">
        <f>SUM(V92:V92)</f>
        <v>22</v>
      </c>
      <c r="AH92" s="560">
        <f>IF(AH$5&lt;=$U$8,AVERAGE(U92:$U92),"")</f>
        <v>18</v>
      </c>
      <c r="AI92" s="560">
        <f>IF(AI$5&lt;=$U$8,AVERAGE($V92:V92),"")</f>
        <v>22</v>
      </c>
      <c r="AJ92" s="560">
        <f>IF(AJ$5&lt;=$U$8,AVERAGE($W92:W92),"")</f>
        <v>24</v>
      </c>
      <c r="AK92" s="560">
        <f>IF(AK$5&lt;=$U$8,AVERAGE($X92:X92),"")</f>
        <v>24</v>
      </c>
      <c r="AL92" s="560">
        <f>IF(AL$5&lt;=$U$8,AVERAGE($Y92:Y92),"")</f>
        <v>23</v>
      </c>
      <c r="AM92" s="560">
        <f>IF(AM$5&lt;=$U$8,AVERAGE($Z92:Z92),"")</f>
        <v>26</v>
      </c>
      <c r="AN92" s="560" t="e">
        <f>IF(AN$5&lt;=$U$8,AVERAGE($AA92:AA92),"")</f>
        <v>#DIV/0!</v>
      </c>
      <c r="AO92" s="560" t="e">
        <f>IF(AO$5&lt;=$U$8,AVERAGE($AB92:AB92),"")</f>
        <v>#DIV/0!</v>
      </c>
      <c r="AP92" s="560" t="e">
        <f>IF(AP$5&lt;=$U$8,AVERAGE($AC92:AC92),"")</f>
        <v>#DIV/0!</v>
      </c>
      <c r="AQ92" s="560" t="e">
        <f>IF(AQ$5&lt;=$U$8,AVERAGE($AD92:AD92),"")</f>
        <v>#DIV/0!</v>
      </c>
      <c r="AR92" s="560" t="e">
        <f>IF(AR$5&lt;=$U$8,AVERAGE($AE92:AE92),"")</f>
        <v>#DIV/0!</v>
      </c>
      <c r="AS92" s="611" t="e">
        <f>IF(AS$5&lt;=$U$8,AVERAGE($AF92:AF92),"")</f>
        <v>#DIV/0!</v>
      </c>
      <c r="AT92" s="415" t="s">
        <v>392</v>
      </c>
      <c r="AV92" s="566" t="s">
        <v>422</v>
      </c>
      <c r="AW92" s="571" t="s">
        <v>446</v>
      </c>
      <c r="AX92" s="592" t="s">
        <v>494</v>
      </c>
      <c r="AY92" s="594" t="s">
        <v>507</v>
      </c>
      <c r="AZ92" s="629" t="s">
        <v>579</v>
      </c>
      <c r="BA92" s="36" t="s">
        <v>608</v>
      </c>
      <c r="BB92" s="651" t="s">
        <v>639</v>
      </c>
      <c r="BC92" s="651" t="s">
        <v>659</v>
      </c>
      <c r="BD92" s="17" t="s">
        <v>580</v>
      </c>
      <c r="BE92" s="17" t="s">
        <v>717</v>
      </c>
      <c r="BF92" s="364"/>
      <c r="BG92" s="364"/>
      <c r="BH92" s="299"/>
      <c r="BI92" s="299"/>
      <c r="BJ92" s="364"/>
      <c r="BK92" s="364"/>
      <c r="BL92" s="364"/>
      <c r="BM92" s="364"/>
      <c r="BN92" s="364"/>
      <c r="BO92" s="364"/>
      <c r="BP92" s="364"/>
      <c r="BQ92" s="567"/>
      <c r="BR92" s="592"/>
      <c r="BS92" s="15" t="s">
        <v>46</v>
      </c>
    </row>
    <row r="93" spans="1:71" ht="30.75" hidden="1" customHeight="1" thickBot="1" x14ac:dyDescent="0.3">
      <c r="A93" s="473" t="s">
        <v>240</v>
      </c>
      <c r="B93" s="429" t="s">
        <v>112</v>
      </c>
      <c r="C93" s="433">
        <v>0.7</v>
      </c>
      <c r="D93" s="474" t="s">
        <v>114</v>
      </c>
      <c r="E93" s="473" t="s">
        <v>306</v>
      </c>
      <c r="F93" s="429" t="s">
        <v>63</v>
      </c>
      <c r="G93" s="429" t="s">
        <v>343</v>
      </c>
      <c r="H93" s="615" t="s">
        <v>547</v>
      </c>
      <c r="I93" s="617" t="s">
        <v>553</v>
      </c>
      <c r="J93" s="429" t="s">
        <v>38</v>
      </c>
      <c r="K93" s="442">
        <v>32</v>
      </c>
      <c r="L93" s="429">
        <v>32</v>
      </c>
      <c r="M93" s="442">
        <v>32</v>
      </c>
      <c r="N93" s="442">
        <v>32</v>
      </c>
      <c r="O93" s="442">
        <v>32</v>
      </c>
      <c r="P93" s="622" t="s">
        <v>519</v>
      </c>
      <c r="Q93" s="474" t="s">
        <v>201</v>
      </c>
      <c r="R93" s="473" t="s">
        <v>67</v>
      </c>
      <c r="S93" s="600" t="s">
        <v>263</v>
      </c>
      <c r="T93" s="490" t="s">
        <v>470</v>
      </c>
      <c r="U93" s="275">
        <f>IF(U91=0,"",U92/U91)</f>
        <v>0.5625</v>
      </c>
      <c r="V93" s="275">
        <f>IF(V91=0,"",V92/V91)</f>
        <v>0.6875</v>
      </c>
      <c r="W93" s="275">
        <f t="shared" ref="W93:AF93" si="159">IF(W91=0,"",W92/W91)</f>
        <v>0.75</v>
      </c>
      <c r="X93" s="275">
        <f t="shared" si="159"/>
        <v>0.75</v>
      </c>
      <c r="Y93" s="275">
        <f t="shared" si="159"/>
        <v>0.71875</v>
      </c>
      <c r="Z93" s="275">
        <f t="shared" si="159"/>
        <v>0.8125</v>
      </c>
      <c r="AA93" s="275">
        <f t="shared" si="159"/>
        <v>0</v>
      </c>
      <c r="AB93" s="275">
        <f t="shared" si="159"/>
        <v>0</v>
      </c>
      <c r="AC93" s="275">
        <f t="shared" si="159"/>
        <v>0</v>
      </c>
      <c r="AD93" s="275">
        <f t="shared" si="159"/>
        <v>0</v>
      </c>
      <c r="AE93" s="275">
        <f t="shared" si="159"/>
        <v>0</v>
      </c>
      <c r="AF93" s="275">
        <f t="shared" si="159"/>
        <v>0</v>
      </c>
      <c r="AG93" s="275">
        <f>IF(AG91=0,"",AG92/AG91)</f>
        <v>0.6875</v>
      </c>
      <c r="AH93" s="345" t="e">
        <f>IF(AH$8&lt;=$AJ$8,IF(OR(AH91="",#REF!=""),"",#REF!/AH91),"")</f>
        <v>#REF!</v>
      </c>
      <c r="AI93" s="345" t="e">
        <f>IF(AI$8&lt;=$AJ$8,IF(OR(AI91="",#REF!=""),"",#REF!/AI91),"")</f>
        <v>#REF!</v>
      </c>
      <c r="AJ93" s="626" t="e">
        <f>IF(AJ$8&lt;=$AJ$8,IF(OR(AJ91="",#REF!=""),"",#REF!/AJ91),"")</f>
        <v>#REF!</v>
      </c>
      <c r="AK93" s="345" t="e">
        <f>IF(AK$8&lt;=$AJ$8,IF(OR(AK91="",#REF!=""),"",#REF!/AK91),"")</f>
        <v>#REF!</v>
      </c>
      <c r="AL93" s="345" t="e">
        <f>IF(AL$8&lt;=$AJ$8,IF(OR(AL91="",#REF!=""),"",#REF!/AL91),"")</f>
        <v>#REF!</v>
      </c>
      <c r="AM93" s="345" t="e">
        <f>IF(AM$8&lt;=$AJ$8,IF(OR(AM91="",#REF!=""),"",#REF!/AM91),"")</f>
        <v>#REF!</v>
      </c>
      <c r="AN93" s="345" t="e">
        <f>IF(AN$8&lt;=$AJ$8,IF(OR(AN91="",#REF!=""),"",#REF!/AN91),"")</f>
        <v>#REF!</v>
      </c>
      <c r="AO93" s="345" t="e">
        <f>IF(AO$8&lt;=$AJ$8,IF(OR(AO91="",#REF!=""),"",#REF!/AO91),"")</f>
        <v>#REF!</v>
      </c>
      <c r="AP93" s="345" t="e">
        <f>IF(AP$5&lt;=$AJ$5,IF(OR(AP91="",#REF!=""),"",#REF!/AP91),"")</f>
        <v>#REF!</v>
      </c>
      <c r="AQ93" s="345" t="e">
        <f>IF(AQ$5&lt;=$AJ$5,IF(OR(AQ91="",#REF!=""),"",#REF!/AQ91),"")</f>
        <v>#REF!</v>
      </c>
      <c r="AR93" s="345" t="e">
        <f>IF(AR$5&lt;=$AJ$5,IF(OR(AR91="",#REF!=""),"",#REF!/AR91),"")</f>
        <v>#REF!</v>
      </c>
      <c r="AS93" s="609" t="e">
        <f>IF(AS$5&lt;=$AJ$5,IF(OR(AS91="",#REF!=""),"",#REF!/AS91),"")</f>
        <v>#REF!</v>
      </c>
      <c r="AT93" s="416"/>
      <c r="AU93" s="12"/>
      <c r="AV93" s="364"/>
      <c r="AW93" s="364"/>
      <c r="AX93" s="364"/>
      <c r="AY93" s="383"/>
      <c r="AZ93" s="364"/>
      <c r="BA93" s="364"/>
      <c r="BB93" s="651"/>
      <c r="BC93" s="651"/>
      <c r="BD93" s="364"/>
      <c r="BE93" s="364"/>
      <c r="BF93" s="364"/>
      <c r="BG93" s="364"/>
      <c r="BH93" s="364"/>
      <c r="BI93" s="364"/>
      <c r="BJ93" s="364"/>
      <c r="BK93" s="364"/>
      <c r="BL93" s="364"/>
      <c r="BM93" s="364"/>
      <c r="BN93" s="364"/>
      <c r="BO93" s="364"/>
      <c r="BP93" s="364"/>
      <c r="BQ93" s="567"/>
      <c r="BR93" s="568"/>
      <c r="BS93" s="374" t="s">
        <v>46</v>
      </c>
    </row>
    <row r="94" spans="1:71" ht="36" customHeight="1" x14ac:dyDescent="0.25">
      <c r="A94" s="460" t="s">
        <v>240</v>
      </c>
      <c r="B94" s="461" t="s">
        <v>112</v>
      </c>
      <c r="C94" s="462">
        <v>0.7</v>
      </c>
      <c r="D94" s="463" t="s">
        <v>114</v>
      </c>
      <c r="E94" s="460" t="s">
        <v>306</v>
      </c>
      <c r="F94" s="461" t="s">
        <v>308</v>
      </c>
      <c r="G94" s="461" t="s">
        <v>344</v>
      </c>
      <c r="H94" s="615" t="s">
        <v>547</v>
      </c>
      <c r="I94" s="617" t="s">
        <v>553</v>
      </c>
      <c r="J94" s="491" t="s">
        <v>40</v>
      </c>
      <c r="K94" s="492">
        <v>998</v>
      </c>
      <c r="L94" s="462">
        <v>0.6</v>
      </c>
      <c r="M94" s="462">
        <v>0.7</v>
      </c>
      <c r="N94" s="462">
        <v>0.8</v>
      </c>
      <c r="O94" s="462">
        <v>1</v>
      </c>
      <c r="P94" s="622" t="s">
        <v>519</v>
      </c>
      <c r="Q94" s="463" t="s">
        <v>202</v>
      </c>
      <c r="R94" s="460" t="s">
        <v>70</v>
      </c>
      <c r="S94" s="465" t="s">
        <v>40</v>
      </c>
      <c r="T94" s="465" t="s">
        <v>41</v>
      </c>
      <c r="U94" s="493">
        <v>25</v>
      </c>
      <c r="V94" s="493">
        <v>34</v>
      </c>
      <c r="W94" s="466">
        <v>94</v>
      </c>
      <c r="X94" s="466">
        <v>61</v>
      </c>
      <c r="Y94" s="466">
        <v>47</v>
      </c>
      <c r="Z94" s="466">
        <v>37</v>
      </c>
      <c r="AA94" s="466">
        <v>33</v>
      </c>
      <c r="AB94" s="466">
        <v>12</v>
      </c>
      <c r="AC94" s="466">
        <v>25</v>
      </c>
      <c r="AD94" s="466">
        <v>22</v>
      </c>
      <c r="AE94" s="466">
        <v>34</v>
      </c>
      <c r="AF94" s="466">
        <v>0</v>
      </c>
      <c r="AG94" s="468">
        <f>SUM(U94:AF94)</f>
        <v>424</v>
      </c>
      <c r="AH94" s="34">
        <f>IF(AH$5&lt;=$U$8,IF(SUM($U94:U94)=0,"",SUM($U94:U94)),"")</f>
        <v>25</v>
      </c>
      <c r="AI94" s="34">
        <f>IF(AI$5&lt;=$U$8,IF(SUM($U94:V94)=0,"",SUM($U94:V94)),"")</f>
        <v>59</v>
      </c>
      <c r="AJ94" s="34">
        <f>IF(AJ$5&lt;=$U$8,IF(SUM($U94:W94)=0,"",SUM($U94:W94)),"")</f>
        <v>153</v>
      </c>
      <c r="AK94" s="34">
        <f>IF(AK$5&lt;=$U$8,IF(SUM($U94:X94)=0,"",SUM($U94:X94)),"")</f>
        <v>214</v>
      </c>
      <c r="AL94" s="34">
        <f>IF(AL$5&lt;=$U$8,IF(SUM($U94:Y94)=0,"",SUM($U94:Y94)),"")</f>
        <v>261</v>
      </c>
      <c r="AM94" s="34">
        <f>IF(AM$5&lt;=$U$8,IF(SUM($U94:Z94)=0,"",SUM($U94:Z94)),"")</f>
        <v>298</v>
      </c>
      <c r="AN94" s="34">
        <f>IF(AN$5&lt;=$U$8,IF(SUM($U94:AA94)=0,"",SUM($U94:AA94)),"")</f>
        <v>331</v>
      </c>
      <c r="AO94" s="34">
        <f>IF(AO$5&lt;=$U$8,IF(SUM($U94:AB94)=0,"",SUM($U94:AB94)),"")</f>
        <v>343</v>
      </c>
      <c r="AP94" s="34">
        <f>IF(AP$8&lt;=$U$8,IF(SUM($U94:AC94)=0,"",SUM($U94:AC94)),"")</f>
        <v>368</v>
      </c>
      <c r="AQ94" s="34">
        <f>IF(AQ$5&lt;=$U$8,IF(SUM($U94:AD94)=0,"",SUM($U94:AD94)),"")</f>
        <v>390</v>
      </c>
      <c r="AR94" s="34">
        <f>IF(AR$5&lt;=$U$8,IF(SUM($U94:AE94)=0,"",SUM($U94:AE94)),"")</f>
        <v>424</v>
      </c>
      <c r="AS94" s="608">
        <f>IF(AS$5&lt;=$U$8,IF(SUM($U94:AF94)=0,"",SUM($U94:AF94)),"")</f>
        <v>424</v>
      </c>
      <c r="AT94" s="416"/>
      <c r="AU94" s="366"/>
      <c r="AV94" s="364"/>
      <c r="AW94" s="364"/>
      <c r="AX94" s="364"/>
      <c r="AY94" s="364"/>
      <c r="AZ94" s="364"/>
      <c r="BA94" s="364"/>
      <c r="BB94" s="651"/>
      <c r="BC94" s="651"/>
      <c r="BD94" s="364"/>
      <c r="BE94" s="364"/>
      <c r="BF94" s="364"/>
      <c r="BG94" s="364"/>
      <c r="BH94" s="364"/>
      <c r="BI94" s="364"/>
      <c r="BJ94" s="364"/>
      <c r="BK94" s="364"/>
      <c r="BL94" s="364"/>
      <c r="BM94" s="364"/>
      <c r="BN94" s="364"/>
      <c r="BO94" s="364"/>
      <c r="BP94" s="364"/>
      <c r="BQ94" s="364"/>
    </row>
    <row r="95" spans="1:71" ht="33.75" customHeight="1" x14ac:dyDescent="0.25">
      <c r="A95" s="350" t="s">
        <v>240</v>
      </c>
      <c r="B95" s="424" t="s">
        <v>112</v>
      </c>
      <c r="C95" s="432">
        <v>0.7</v>
      </c>
      <c r="D95" s="359" t="s">
        <v>114</v>
      </c>
      <c r="E95" s="350" t="s">
        <v>306</v>
      </c>
      <c r="F95" s="424" t="s">
        <v>308</v>
      </c>
      <c r="G95" s="424" t="s">
        <v>344</v>
      </c>
      <c r="H95" s="615" t="s">
        <v>547</v>
      </c>
      <c r="I95" s="617" t="s">
        <v>553</v>
      </c>
      <c r="J95" s="438" t="s">
        <v>40</v>
      </c>
      <c r="K95" s="441">
        <v>998</v>
      </c>
      <c r="L95" s="432">
        <v>0.6</v>
      </c>
      <c r="M95" s="432">
        <v>0.7</v>
      </c>
      <c r="N95" s="432">
        <v>0.8</v>
      </c>
      <c r="O95" s="432">
        <v>1</v>
      </c>
      <c r="P95" s="622" t="s">
        <v>519</v>
      </c>
      <c r="Q95" s="359" t="s">
        <v>202</v>
      </c>
      <c r="R95" s="350" t="s">
        <v>70</v>
      </c>
      <c r="S95" s="7" t="s">
        <v>40</v>
      </c>
      <c r="T95" s="7" t="s">
        <v>42</v>
      </c>
      <c r="U95" s="15">
        <v>25</v>
      </c>
      <c r="V95" s="38">
        <v>35</v>
      </c>
      <c r="W95" s="38">
        <v>67</v>
      </c>
      <c r="X95" s="38">
        <v>74</v>
      </c>
      <c r="Y95" s="38">
        <v>53</v>
      </c>
      <c r="Z95" s="38">
        <v>294</v>
      </c>
      <c r="AA95" s="38"/>
      <c r="AB95" s="38"/>
      <c r="AC95" s="38"/>
      <c r="AD95" s="38"/>
      <c r="AE95" s="39"/>
      <c r="AF95" s="39"/>
      <c r="AG95" s="469">
        <f>SUM(U95:AF95)</f>
        <v>548</v>
      </c>
      <c r="AH95" s="34">
        <f>IF(AH$5&lt;=$U$8,IF(SUM($U95:U95)=0,"",SUM($U95:U95)),"")</f>
        <v>25</v>
      </c>
      <c r="AI95" s="34">
        <f>IF(AI$5&lt;=$U$8,IF(SUM($U95:V95)=0,"",SUM($U95:V95)),"")</f>
        <v>60</v>
      </c>
      <c r="AJ95" s="34">
        <f>IF(AJ$5&lt;=$U$8,IF(SUM($U95:W95)=0,"",SUM($U95:W95)),"")</f>
        <v>127</v>
      </c>
      <c r="AK95" s="34">
        <f>IF(AK$5&lt;=$U$8,IF(SUM($U95:X95)=0,"",SUM($U95:X95)),"")</f>
        <v>201</v>
      </c>
      <c r="AL95" s="34">
        <f>IF(AL$5&lt;=$U$8,IF(SUM($U95:Y95)=0,"",SUM($U95:Y95)),"")</f>
        <v>254</v>
      </c>
      <c r="AM95" s="34">
        <f>IF(AM$5&lt;=$U$8,IF(SUM($U95:Z95)=0,"",SUM($U95:Z95)),"")</f>
        <v>548</v>
      </c>
      <c r="AN95" s="34">
        <f>IF(AN$5&lt;=$U$8,IF(SUM($U95:AA95)=0,"",SUM($U95:AA95)),"")</f>
        <v>548</v>
      </c>
      <c r="AO95" s="34">
        <f>IF(AO$5&lt;=$U$8,IF(SUM($U95:AB95)=0,"",SUM($U95:AB95)),"")</f>
        <v>548</v>
      </c>
      <c r="AP95" s="34">
        <f>IF(AP$5&lt;=$U$8,IF(SUM($U95:AC95)=0,"",SUM($U95:AC95)),"")</f>
        <v>548</v>
      </c>
      <c r="AQ95" s="34">
        <f>IF(AQ$5&lt;=$U$8,IF(SUM($U95:AD95)=0,"",SUM($U95:AD95)),"")</f>
        <v>548</v>
      </c>
      <c r="AR95" s="34">
        <f>IF(AR$5&lt;=$U$8,IF(SUM($U95:AE95)=0,"",SUM($U95:AE95)),"")</f>
        <v>548</v>
      </c>
      <c r="AS95" s="608">
        <f>IF(AS$5&lt;=$U$8,IF(SUM($U95:AF95)=0,"",SUM($U95:AF95)),"")</f>
        <v>548</v>
      </c>
      <c r="AT95" s="605" t="s">
        <v>423</v>
      </c>
      <c r="AU95" s="557" t="s">
        <v>512</v>
      </c>
      <c r="AV95" s="390" t="s">
        <v>423</v>
      </c>
      <c r="AW95" s="572" t="s">
        <v>511</v>
      </c>
      <c r="AX95" s="592" t="s">
        <v>477</v>
      </c>
      <c r="AY95" s="364" t="s">
        <v>510</v>
      </c>
      <c r="AZ95" s="630" t="s">
        <v>580</v>
      </c>
      <c r="BA95" s="36" t="s">
        <v>586</v>
      </c>
      <c r="BB95" s="17" t="s">
        <v>580</v>
      </c>
      <c r="BC95" s="647" t="s">
        <v>640</v>
      </c>
      <c r="BD95" s="17" t="s">
        <v>580</v>
      </c>
      <c r="BE95" s="668" t="s">
        <v>688</v>
      </c>
      <c r="BF95" s="364"/>
      <c r="BG95" s="364"/>
      <c r="BH95" s="364"/>
      <c r="BI95" s="364"/>
      <c r="BJ95" s="364"/>
      <c r="BK95" s="364"/>
      <c r="BL95" s="364"/>
      <c r="BM95" s="364"/>
      <c r="BN95" s="364"/>
      <c r="BO95" s="364"/>
      <c r="BP95" s="364"/>
      <c r="BQ95" s="364"/>
    </row>
    <row r="96" spans="1:71" ht="33.75" customHeight="1" thickBot="1" x14ac:dyDescent="0.3">
      <c r="A96" s="350" t="s">
        <v>240</v>
      </c>
      <c r="B96" s="424" t="s">
        <v>112</v>
      </c>
      <c r="C96" s="432">
        <v>0.7</v>
      </c>
      <c r="D96" s="359" t="s">
        <v>114</v>
      </c>
      <c r="E96" s="350" t="s">
        <v>306</v>
      </c>
      <c r="F96" s="424" t="s">
        <v>308</v>
      </c>
      <c r="G96" s="424" t="s">
        <v>344</v>
      </c>
      <c r="H96" s="615" t="s">
        <v>547</v>
      </c>
      <c r="I96" s="617" t="s">
        <v>553</v>
      </c>
      <c r="J96" s="438" t="s">
        <v>40</v>
      </c>
      <c r="K96" s="441">
        <v>998</v>
      </c>
      <c r="L96" s="432">
        <v>0.6</v>
      </c>
      <c r="M96" s="432">
        <v>0.7</v>
      </c>
      <c r="N96" s="432">
        <v>0.8</v>
      </c>
      <c r="O96" s="432">
        <v>1</v>
      </c>
      <c r="P96" s="622" t="s">
        <v>519</v>
      </c>
      <c r="Q96" s="359" t="s">
        <v>202</v>
      </c>
      <c r="R96" s="350" t="s">
        <v>70</v>
      </c>
      <c r="S96" s="7" t="s">
        <v>40</v>
      </c>
      <c r="T96" s="7" t="s">
        <v>43</v>
      </c>
      <c r="U96" s="275">
        <f t="shared" ref="U96:AF96" si="160">IF(U94=0,"",U95/U94)</f>
        <v>1</v>
      </c>
      <c r="V96" s="275">
        <f t="shared" si="160"/>
        <v>1.0294117647058822</v>
      </c>
      <c r="W96" s="275">
        <f t="shared" si="160"/>
        <v>0.71276595744680848</v>
      </c>
      <c r="X96" s="275">
        <f t="shared" si="160"/>
        <v>1.2131147540983607</v>
      </c>
      <c r="Y96" s="275">
        <f t="shared" si="160"/>
        <v>1.1276595744680851</v>
      </c>
      <c r="Z96" s="275">
        <f t="shared" si="160"/>
        <v>7.9459459459459456</v>
      </c>
      <c r="AA96" s="275">
        <f t="shared" si="160"/>
        <v>0</v>
      </c>
      <c r="AB96" s="275">
        <f t="shared" si="160"/>
        <v>0</v>
      </c>
      <c r="AC96" s="275">
        <f t="shared" si="160"/>
        <v>0</v>
      </c>
      <c r="AD96" s="275">
        <f t="shared" si="160"/>
        <v>0</v>
      </c>
      <c r="AE96" s="275">
        <f t="shared" si="160"/>
        <v>0</v>
      </c>
      <c r="AF96" s="275" t="str">
        <f t="shared" si="160"/>
        <v/>
      </c>
      <c r="AG96" s="482">
        <f>IF(AG94=0,"",AG92/AG94)</f>
        <v>5.1886792452830191E-2</v>
      </c>
      <c r="AH96" s="345">
        <f>IF(AH$8&lt;=$AJ$8,IF(OR(AH94="",AH92=""),"",AH92/AH94),"")</f>
        <v>0.72</v>
      </c>
      <c r="AI96" s="345">
        <f>IF(AI$8&lt;=$AJ$8,IF(OR(AI94="",AI92=""),"",AI95/AI94),"")</f>
        <v>1.0169491525423728</v>
      </c>
      <c r="AJ96" s="345">
        <f t="shared" ref="AJ96:AR96" si="161">IF(AJ$8&lt;=$AJ$8,IF(OR(AJ94="",AJ92=""),"",AJ95/AJ94),"")</f>
        <v>0.83006535947712423</v>
      </c>
      <c r="AK96" s="345">
        <f t="shared" si="161"/>
        <v>0.93925233644859818</v>
      </c>
      <c r="AL96" s="345">
        <f t="shared" si="161"/>
        <v>0.97318007662835249</v>
      </c>
      <c r="AM96" s="345">
        <f t="shared" si="161"/>
        <v>1.8389261744966443</v>
      </c>
      <c r="AN96" s="345" t="e">
        <f t="shared" si="161"/>
        <v>#DIV/0!</v>
      </c>
      <c r="AO96" s="345" t="e">
        <f t="shared" si="161"/>
        <v>#DIV/0!</v>
      </c>
      <c r="AP96" s="345" t="str">
        <f t="shared" si="161"/>
        <v/>
      </c>
      <c r="AQ96" s="345" t="str">
        <f t="shared" si="161"/>
        <v/>
      </c>
      <c r="AR96" s="345" t="str">
        <f t="shared" si="161"/>
        <v/>
      </c>
      <c r="AS96" s="609">
        <f t="shared" ref="AS96" si="162">IF(AS$5&lt;=$AJ$5,IF(OR(AS94="",AS95=""),"",AS95/AS94),"")</f>
        <v>1.2924528301886793</v>
      </c>
      <c r="AT96" s="416"/>
      <c r="AU96" s="366"/>
      <c r="AV96" s="364"/>
      <c r="AW96" s="364"/>
      <c r="AX96" s="364"/>
      <c r="AY96" s="364"/>
      <c r="AZ96" s="364"/>
      <c r="BA96" s="364"/>
      <c r="BB96" s="651"/>
      <c r="BC96" s="651"/>
      <c r="BD96" s="364"/>
      <c r="BE96" s="364"/>
      <c r="BF96" s="364"/>
      <c r="BG96" s="364"/>
      <c r="BH96" s="364"/>
      <c r="BI96" s="364"/>
      <c r="BJ96" s="364"/>
      <c r="BK96" s="364"/>
      <c r="BL96" s="364"/>
      <c r="BM96" s="364"/>
      <c r="BN96" s="364"/>
      <c r="BO96" s="364"/>
      <c r="BP96" s="364"/>
      <c r="BQ96" s="364"/>
    </row>
    <row r="97" spans="1:69" ht="37.5" customHeight="1" x14ac:dyDescent="0.25">
      <c r="A97" s="350" t="s">
        <v>240</v>
      </c>
      <c r="B97" s="424" t="s">
        <v>112</v>
      </c>
      <c r="C97" s="432">
        <v>0.7</v>
      </c>
      <c r="D97" s="359" t="s">
        <v>114</v>
      </c>
      <c r="E97" s="350" t="s">
        <v>306</v>
      </c>
      <c r="F97" s="424" t="s">
        <v>308</v>
      </c>
      <c r="G97" s="424" t="s">
        <v>344</v>
      </c>
      <c r="H97" s="615" t="s">
        <v>547</v>
      </c>
      <c r="I97" s="617" t="s">
        <v>553</v>
      </c>
      <c r="J97" s="438" t="s">
        <v>44</v>
      </c>
      <c r="K97" s="439">
        <v>277</v>
      </c>
      <c r="L97" s="432">
        <v>0.7</v>
      </c>
      <c r="M97" s="432">
        <v>0.8</v>
      </c>
      <c r="N97" s="432">
        <v>0.9</v>
      </c>
      <c r="O97" s="432">
        <v>1</v>
      </c>
      <c r="P97" s="622" t="s">
        <v>519</v>
      </c>
      <c r="Q97" s="359" t="s">
        <v>202</v>
      </c>
      <c r="R97" s="350" t="s">
        <v>70</v>
      </c>
      <c r="S97" s="7" t="s">
        <v>44</v>
      </c>
      <c r="T97" s="7" t="s">
        <v>41</v>
      </c>
      <c r="U97" s="15">
        <v>11</v>
      </c>
      <c r="V97" s="15">
        <v>24</v>
      </c>
      <c r="W97" s="15">
        <v>31</v>
      </c>
      <c r="X97" s="15">
        <v>23</v>
      </c>
      <c r="Y97" s="15">
        <v>26</v>
      </c>
      <c r="Z97" s="15">
        <v>15</v>
      </c>
      <c r="AA97" s="34">
        <v>8</v>
      </c>
      <c r="AB97" s="15">
        <v>8</v>
      </c>
      <c r="AC97" s="15">
        <v>7</v>
      </c>
      <c r="AD97" s="15">
        <v>6</v>
      </c>
      <c r="AE97" s="15">
        <v>5</v>
      </c>
      <c r="AF97" s="14">
        <v>3</v>
      </c>
      <c r="AG97" s="468">
        <f>SUM(U97:AF97)</f>
        <v>167</v>
      </c>
      <c r="AH97" s="34">
        <f>IF(AH$5&lt;=$U$8,IF(SUM($U97:U97)=0,"",SUM($U97:U97)),"")</f>
        <v>11</v>
      </c>
      <c r="AI97" s="34">
        <f>IF(AI$5&lt;=$U$8,IF(SUM($U97:V97)=0,"",SUM($U97:V97)),"")</f>
        <v>35</v>
      </c>
      <c r="AJ97" s="34">
        <f>IF(AJ$5&lt;=$U$8,IF(SUM($U97:W97)=0,"",SUM($U97:W97)),"")</f>
        <v>66</v>
      </c>
      <c r="AK97" s="34">
        <f>IF(AK$5&lt;=$U$8,IF(SUM($U97:X97)=0,"",SUM($U97:X97)),"")</f>
        <v>89</v>
      </c>
      <c r="AL97" s="34">
        <f>IF(AL$5&lt;=$U$8,IF(SUM($U97:Y97)=0,"",SUM($U97:Y97)),"")</f>
        <v>115</v>
      </c>
      <c r="AM97" s="34">
        <f>IF(AM$5&lt;=$U$8,IF(SUM($U97:Z97)=0,"",SUM($U97:Z97)),"")</f>
        <v>130</v>
      </c>
      <c r="AN97" s="34">
        <f>IF(AN$5&lt;=$U$8,IF(SUM($U97:AA97)=0,"",SUM($U97:AA97)),"")</f>
        <v>138</v>
      </c>
      <c r="AO97" s="34">
        <f>IF(AO$5&lt;=$U$8,IF(SUM($U97:AB97)=0,"",SUM($U97:AB97)),"")</f>
        <v>146</v>
      </c>
      <c r="AP97" s="34">
        <f>IF(AP$8&lt;=$U$8,IF(SUM($U97:AC97)=0,"",SUM($U97:AC97)),"")</f>
        <v>153</v>
      </c>
      <c r="AQ97" s="34">
        <f>IF(AQ$5&lt;=$U$8,IF(SUM($U97:AD97)=0,"",SUM($U97:AD97)),"")</f>
        <v>159</v>
      </c>
      <c r="AR97" s="34">
        <f>IF(AR$5&lt;=$U$8,IF(SUM($U97:AE97)=0,"",SUM($U97:AE97)),"")</f>
        <v>164</v>
      </c>
      <c r="AS97" s="608">
        <f>IF(AS$5&lt;=$U$8,IF(SUM($U97:AF97)=0,"",SUM($U97:AF97)),"")</f>
        <v>167</v>
      </c>
      <c r="AT97" s="415"/>
      <c r="AU97" s="12"/>
      <c r="AV97" s="364"/>
      <c r="AW97" s="364"/>
      <c r="AX97" s="364"/>
      <c r="AY97" s="364"/>
      <c r="AZ97" s="364"/>
      <c r="BA97" s="364"/>
      <c r="BB97" s="651"/>
      <c r="BC97" s="651"/>
      <c r="BD97" s="364"/>
      <c r="BE97" s="364"/>
      <c r="BF97" s="364"/>
      <c r="BG97" s="364"/>
      <c r="BH97" s="364"/>
      <c r="BI97" s="364"/>
      <c r="BJ97" s="364"/>
      <c r="BK97" s="364"/>
      <c r="BL97" s="364"/>
      <c r="BM97" s="364"/>
      <c r="BN97" s="364"/>
      <c r="BO97" s="364"/>
      <c r="BP97" s="364"/>
      <c r="BQ97" s="364"/>
    </row>
    <row r="98" spans="1:69" ht="33.75" customHeight="1" x14ac:dyDescent="0.25">
      <c r="A98" s="350" t="s">
        <v>240</v>
      </c>
      <c r="B98" s="424" t="s">
        <v>112</v>
      </c>
      <c r="C98" s="432">
        <v>0.7</v>
      </c>
      <c r="D98" s="359" t="s">
        <v>114</v>
      </c>
      <c r="E98" s="350" t="s">
        <v>306</v>
      </c>
      <c r="F98" s="424" t="s">
        <v>308</v>
      </c>
      <c r="G98" s="424" t="s">
        <v>344</v>
      </c>
      <c r="H98" s="615" t="s">
        <v>547</v>
      </c>
      <c r="I98" s="617" t="s">
        <v>553</v>
      </c>
      <c r="J98" s="438" t="s">
        <v>44</v>
      </c>
      <c r="K98" s="439">
        <v>277</v>
      </c>
      <c r="L98" s="432">
        <v>0.7</v>
      </c>
      <c r="M98" s="432">
        <v>0.8</v>
      </c>
      <c r="N98" s="432">
        <v>0.9</v>
      </c>
      <c r="O98" s="432">
        <v>1</v>
      </c>
      <c r="P98" s="622" t="s">
        <v>519</v>
      </c>
      <c r="Q98" s="359" t="s">
        <v>202</v>
      </c>
      <c r="R98" s="350" t="s">
        <v>70</v>
      </c>
      <c r="S98" s="7" t="s">
        <v>44</v>
      </c>
      <c r="T98" s="7" t="s">
        <v>42</v>
      </c>
      <c r="U98" s="15">
        <v>14</v>
      </c>
      <c r="V98" s="15">
        <v>22</v>
      </c>
      <c r="W98" s="15">
        <v>29</v>
      </c>
      <c r="X98" s="34">
        <v>31</v>
      </c>
      <c r="Y98" s="15">
        <v>27</v>
      </c>
      <c r="Z98" s="15">
        <v>12</v>
      </c>
      <c r="AA98" s="34"/>
      <c r="AB98" s="15"/>
      <c r="AC98" s="15"/>
      <c r="AD98" s="15"/>
      <c r="AE98" s="15"/>
      <c r="AF98" s="14"/>
      <c r="AG98" s="469">
        <f>SUM(U98:AF98)</f>
        <v>135</v>
      </c>
      <c r="AH98" s="34">
        <f>IF(AH$5&lt;=$U$8,IF(SUM($U98:U98)=0,"",SUM($U98:U98)),"")</f>
        <v>14</v>
      </c>
      <c r="AI98" s="34">
        <f>IF(AI$5&lt;=$U$8,IF(SUM($U98:V98)=0,"",SUM($U98:V98)),"")</f>
        <v>36</v>
      </c>
      <c r="AJ98" s="34">
        <f>IF(AJ$5&lt;=$U$8,IF(SUM($U98:W98)=0,"",SUM($U98:W98)),"")</f>
        <v>65</v>
      </c>
      <c r="AK98" s="34">
        <f>IF(AK$5&lt;=$U$8,IF(SUM($U98:X98)=0,"",SUM($U98:X98)),"")</f>
        <v>96</v>
      </c>
      <c r="AL98" s="34">
        <f>IF(AL$5&lt;=$U$8,IF(SUM($U98:Y98)=0,"",SUM($U98:Y98)),"")</f>
        <v>123</v>
      </c>
      <c r="AM98" s="34">
        <f>IF(AM$5&lt;=$U$8,IF(SUM($U98:Z98)=0,"",SUM($U98:Z98)),"")</f>
        <v>135</v>
      </c>
      <c r="AN98" s="34">
        <f>IF(AN$5&lt;=$U$8,IF(SUM($U98:AA98)=0,"",SUM($U98:AA98)),"")</f>
        <v>135</v>
      </c>
      <c r="AO98" s="34">
        <f>IF(AO$5&lt;=$U$8,IF(SUM($U98:AB98)=0,"",SUM($U98:AB98)),"")</f>
        <v>135</v>
      </c>
      <c r="AP98" s="34">
        <f>IF(AP$5&lt;=$U$8,IF(SUM($U98:AC98)=0,"",SUM($U98:AC98)),"")</f>
        <v>135</v>
      </c>
      <c r="AQ98" s="34">
        <f>IF(AQ$5&lt;=$U$8,IF(SUM($U98:AD98)=0,"",SUM($U98:AD98)),"")</f>
        <v>135</v>
      </c>
      <c r="AR98" s="34">
        <f>IF(AR$5&lt;=$U$8,IF(SUM($U98:AE98)=0,"",SUM($U98:AE98)),"")</f>
        <v>135</v>
      </c>
      <c r="AS98" s="608">
        <f>IF(AS$5&lt;=$U$8,IF(SUM($U98:AF98)=0,"",SUM($U98:AF98)),"")</f>
        <v>135</v>
      </c>
      <c r="AT98" s="606" t="s">
        <v>406</v>
      </c>
      <c r="AU98" s="299" t="s">
        <v>407</v>
      </c>
      <c r="AV98" s="299" t="s">
        <v>406</v>
      </c>
      <c r="AW98" s="299" t="s">
        <v>447</v>
      </c>
      <c r="AX98" s="299" t="s">
        <v>406</v>
      </c>
      <c r="AY98" s="299" t="s">
        <v>495</v>
      </c>
      <c r="AZ98" s="299" t="s">
        <v>406</v>
      </c>
      <c r="BA98" s="299" t="s">
        <v>609</v>
      </c>
      <c r="BB98" s="654" t="s">
        <v>406</v>
      </c>
      <c r="BC98" s="654" t="s">
        <v>660</v>
      </c>
      <c r="BD98" s="654" t="s">
        <v>406</v>
      </c>
      <c r="BE98" s="654" t="s">
        <v>718</v>
      </c>
      <c r="BF98" s="299"/>
      <c r="BG98" s="299"/>
      <c r="BH98" s="299"/>
      <c r="BI98" s="299"/>
      <c r="BJ98" s="299"/>
      <c r="BK98" s="299"/>
      <c r="BL98" s="299"/>
      <c r="BM98" s="299"/>
      <c r="BN98" s="299"/>
      <c r="BO98" s="299"/>
      <c r="BP98" s="299"/>
      <c r="BQ98" s="299"/>
    </row>
    <row r="99" spans="1:69" ht="33.75" customHeight="1" thickBot="1" x14ac:dyDescent="0.3">
      <c r="A99" s="350" t="s">
        <v>240</v>
      </c>
      <c r="B99" s="424" t="s">
        <v>112</v>
      </c>
      <c r="C99" s="432">
        <v>0.7</v>
      </c>
      <c r="D99" s="359" t="s">
        <v>114</v>
      </c>
      <c r="E99" s="350" t="s">
        <v>306</v>
      </c>
      <c r="F99" s="424" t="s">
        <v>308</v>
      </c>
      <c r="G99" s="424" t="s">
        <v>344</v>
      </c>
      <c r="H99" s="615" t="s">
        <v>547</v>
      </c>
      <c r="I99" s="617" t="s">
        <v>553</v>
      </c>
      <c r="J99" s="438" t="s">
        <v>44</v>
      </c>
      <c r="K99" s="439">
        <v>277</v>
      </c>
      <c r="L99" s="432">
        <v>0.7</v>
      </c>
      <c r="M99" s="432">
        <v>0.8</v>
      </c>
      <c r="N99" s="432">
        <v>0.9</v>
      </c>
      <c r="O99" s="432">
        <v>1</v>
      </c>
      <c r="P99" s="622" t="s">
        <v>519</v>
      </c>
      <c r="Q99" s="359" t="s">
        <v>202</v>
      </c>
      <c r="R99" s="350" t="s">
        <v>70</v>
      </c>
      <c r="S99" s="7" t="s">
        <v>44</v>
      </c>
      <c r="T99" s="7" t="s">
        <v>43</v>
      </c>
      <c r="U99" s="275">
        <f t="shared" ref="U99:AF99" si="163">IF(U97=0,"",U98/U97)</f>
        <v>1.2727272727272727</v>
      </c>
      <c r="V99" s="275">
        <f t="shared" si="163"/>
        <v>0.91666666666666663</v>
      </c>
      <c r="W99" s="275">
        <f t="shared" si="163"/>
        <v>0.93548387096774188</v>
      </c>
      <c r="X99" s="275">
        <f t="shared" si="163"/>
        <v>1.3478260869565217</v>
      </c>
      <c r="Y99" s="275">
        <f t="shared" si="163"/>
        <v>1.0384615384615385</v>
      </c>
      <c r="Z99" s="275">
        <f t="shared" si="163"/>
        <v>0.8</v>
      </c>
      <c r="AA99" s="275">
        <f t="shared" si="163"/>
        <v>0</v>
      </c>
      <c r="AB99" s="275">
        <f t="shared" si="163"/>
        <v>0</v>
      </c>
      <c r="AC99" s="275">
        <f t="shared" si="163"/>
        <v>0</v>
      </c>
      <c r="AD99" s="275">
        <f t="shared" si="163"/>
        <v>0</v>
      </c>
      <c r="AE99" s="275">
        <f t="shared" si="163"/>
        <v>0</v>
      </c>
      <c r="AF99" s="275">
        <f t="shared" si="163"/>
        <v>0</v>
      </c>
      <c r="AG99" s="482">
        <f t="shared" ref="AG99" si="164">IF(AG97=0,"",AG98/AG97)</f>
        <v>0.80838323353293418</v>
      </c>
      <c r="AH99" s="345">
        <f>IF(AH$8&lt;=$AJ$8,IF(OR(AH97="",AH98=""),"",AH98/AH97),"")</f>
        <v>1.2727272727272727</v>
      </c>
      <c r="AI99" s="345">
        <f t="shared" ref="AI99:AO99" si="165">IF(AI$8&lt;=$AJ$8,IF(OR(AI97="",AI98=""),"",AI98/AI97),"")</f>
        <v>1.0285714285714285</v>
      </c>
      <c r="AJ99" s="626">
        <f t="shared" si="165"/>
        <v>0.98484848484848486</v>
      </c>
      <c r="AK99" s="345">
        <f t="shared" si="165"/>
        <v>1.0786516853932584</v>
      </c>
      <c r="AL99" s="345">
        <f t="shared" si="165"/>
        <v>1.0695652173913044</v>
      </c>
      <c r="AM99" s="345">
        <f t="shared" si="165"/>
        <v>1.0384615384615385</v>
      </c>
      <c r="AN99" s="345">
        <f t="shared" si="165"/>
        <v>0.97826086956521741</v>
      </c>
      <c r="AO99" s="345">
        <f t="shared" si="165"/>
        <v>0.92465753424657537</v>
      </c>
      <c r="AP99" s="345">
        <f>IF(AP$5&lt;=$AJ$5,IF(OR(AP97="",AP98=""),"",AP98/AP97),"")</f>
        <v>0.88235294117647056</v>
      </c>
      <c r="AQ99" s="345">
        <f t="shared" ref="AQ99" si="166">IF(AQ$5&lt;=$AJ$5,IF(OR(AQ97="",AQ98=""),"",AQ98/AQ97),"")</f>
        <v>0.84905660377358494</v>
      </c>
      <c r="AR99" s="345">
        <f t="shared" ref="AR99" si="167">IF(AR$5&lt;=$AJ$5,IF(OR(AR97="",AR98=""),"",AR98/AR97),"")</f>
        <v>0.82317073170731703</v>
      </c>
      <c r="AS99" s="609">
        <f t="shared" ref="AS99" si="168">IF(AS$5&lt;=$AJ$5,IF(OR(AS97="",AS98=""),"",AS98/AS97),"")</f>
        <v>0.80838323353293418</v>
      </c>
      <c r="AT99" s="415"/>
      <c r="AU99" s="12"/>
      <c r="AV99" s="364"/>
      <c r="AW99" s="364"/>
      <c r="AX99" s="364"/>
      <c r="AY99" s="364"/>
      <c r="AZ99" s="364"/>
      <c r="BA99" s="364"/>
      <c r="BB99" s="651"/>
      <c r="BC99" s="651"/>
      <c r="BD99" s="364"/>
      <c r="BE99" s="364"/>
      <c r="BF99" s="364"/>
      <c r="BG99" s="364"/>
      <c r="BH99" s="364"/>
      <c r="BI99" s="364"/>
      <c r="BJ99" s="364"/>
      <c r="BK99" s="364"/>
      <c r="BL99" s="364"/>
      <c r="BM99" s="364"/>
      <c r="BN99" s="364"/>
      <c r="BO99" s="364"/>
      <c r="BP99" s="364"/>
      <c r="BQ99" s="364"/>
    </row>
    <row r="100" spans="1:69" ht="33.75" customHeight="1" x14ac:dyDescent="0.25">
      <c r="A100" s="350" t="s">
        <v>240</v>
      </c>
      <c r="B100" s="424" t="s">
        <v>112</v>
      </c>
      <c r="C100" s="432">
        <v>0.7</v>
      </c>
      <c r="D100" s="359" t="s">
        <v>114</v>
      </c>
      <c r="E100" s="350" t="s">
        <v>306</v>
      </c>
      <c r="F100" s="424" t="s">
        <v>308</v>
      </c>
      <c r="G100" s="424" t="s">
        <v>344</v>
      </c>
      <c r="H100" s="615" t="s">
        <v>547</v>
      </c>
      <c r="I100" s="617" t="s">
        <v>553</v>
      </c>
      <c r="J100" s="438" t="s">
        <v>45</v>
      </c>
      <c r="K100" s="441">
        <v>7283</v>
      </c>
      <c r="L100" s="432">
        <v>0.4</v>
      </c>
      <c r="M100" s="432">
        <v>0.5</v>
      </c>
      <c r="N100" s="432">
        <v>0.75</v>
      </c>
      <c r="O100" s="432">
        <v>1</v>
      </c>
      <c r="P100" s="622" t="s">
        <v>519</v>
      </c>
      <c r="Q100" s="359" t="s">
        <v>202</v>
      </c>
      <c r="R100" s="350" t="s">
        <v>70</v>
      </c>
      <c r="S100" s="7" t="s">
        <v>45</v>
      </c>
      <c r="T100" s="7" t="s">
        <v>41</v>
      </c>
      <c r="U100" s="624">
        <v>75</v>
      </c>
      <c r="V100" s="624">
        <v>240</v>
      </c>
      <c r="W100" s="624">
        <v>200</v>
      </c>
      <c r="X100" s="624">
        <v>200</v>
      </c>
      <c r="Y100" s="661">
        <v>180</v>
      </c>
      <c r="Z100" s="624">
        <v>180</v>
      </c>
      <c r="AA100" s="624">
        <v>190</v>
      </c>
      <c r="AB100" s="624">
        <v>170</v>
      </c>
      <c r="AC100" s="624">
        <v>170</v>
      </c>
      <c r="AD100" s="624">
        <v>170</v>
      </c>
      <c r="AE100" s="624">
        <v>130</v>
      </c>
      <c r="AF100" s="624">
        <v>95</v>
      </c>
      <c r="AG100" s="468">
        <f>SUM(U100:AF100)</f>
        <v>2000</v>
      </c>
      <c r="AH100" s="34">
        <f>IF(AH$5&lt;=$U$8,IF(SUM($U100:U100)=0,"",SUM($U100:U100)),"")</f>
        <v>75</v>
      </c>
      <c r="AI100" s="34">
        <f>IF(AI$5&lt;=$U$8,IF(SUM($U100:V100)=0,"",SUM($U100:V100)),"")</f>
        <v>315</v>
      </c>
      <c r="AJ100" s="34">
        <f>IF(AJ$5&lt;=$U$8,IF(SUM($U100:W100)=0,"",SUM($U100:W100)),"")</f>
        <v>515</v>
      </c>
      <c r="AK100" s="34">
        <f>IF(AK$5&lt;=$U$8,IF(SUM($U100:X100)=0,"",SUM($U100:X100)),"")</f>
        <v>715</v>
      </c>
      <c r="AL100" s="34">
        <f>IF(AL$5&lt;=$U$8,IF(SUM($U100:Y100)=0,"",SUM($U100:Y100)),"")</f>
        <v>895</v>
      </c>
      <c r="AM100" s="34">
        <f>IF(AM$5&lt;=$U$8,IF(SUM($U100:Z100)=0,"",SUM($U100:Z100)),"")</f>
        <v>1075</v>
      </c>
      <c r="AN100" s="34">
        <f>IF(AN$5&lt;=$U$8,IF(SUM($U100:AA100)=0,"",SUM($U100:AA100)),"")</f>
        <v>1265</v>
      </c>
      <c r="AO100" s="34">
        <f>IF(AO$5&lt;=$U$8,IF(SUM($U100:AB100)=0,"",SUM($U100:AB100)),"")</f>
        <v>1435</v>
      </c>
      <c r="AP100" s="34">
        <f>IF(AP$8&lt;=$U$8,IF(SUM($U100:AC100)=0,"",SUM($U100:AC100)),"")</f>
        <v>1605</v>
      </c>
      <c r="AQ100" s="34">
        <f>IF(AQ$5&lt;=$U$8,IF(SUM($U100:AD100)=0,"",SUM($U100:AD100)),"")</f>
        <v>1775</v>
      </c>
      <c r="AR100" s="34">
        <f>IF(AR$5&lt;=$U$8,IF(SUM($U100:AE100)=0,"",SUM($U100:AE100)),"")</f>
        <v>1905</v>
      </c>
      <c r="AS100" s="608">
        <f>IF(AS$5&lt;=$U$8,IF(SUM($U100:AF100)=0,"",SUM($U100:AF100)),"")</f>
        <v>2000</v>
      </c>
      <c r="AT100" s="416"/>
      <c r="AU100" s="12"/>
      <c r="AV100" s="364"/>
      <c r="AW100" s="364"/>
      <c r="AX100" s="364"/>
      <c r="AY100" s="364"/>
      <c r="AZ100" s="364"/>
      <c r="BA100" s="364"/>
      <c r="BB100" s="651"/>
      <c r="BC100" s="651"/>
      <c r="BD100" s="364"/>
      <c r="BE100" s="364"/>
      <c r="BF100" s="364"/>
      <c r="BG100" s="364"/>
      <c r="BH100" s="364"/>
      <c r="BI100" s="364"/>
      <c r="BJ100" s="364"/>
      <c r="BK100" s="364"/>
      <c r="BL100" s="364"/>
      <c r="BM100" s="364"/>
      <c r="BN100" s="364"/>
      <c r="BO100" s="364"/>
      <c r="BP100" s="364"/>
      <c r="BQ100" s="364"/>
    </row>
    <row r="101" spans="1:69" ht="33.75" customHeight="1" x14ac:dyDescent="0.25">
      <c r="A101" s="350" t="s">
        <v>240</v>
      </c>
      <c r="B101" s="424" t="s">
        <v>112</v>
      </c>
      <c r="C101" s="432">
        <v>0.7</v>
      </c>
      <c r="D101" s="359" t="s">
        <v>114</v>
      </c>
      <c r="E101" s="350" t="s">
        <v>306</v>
      </c>
      <c r="F101" s="424" t="s">
        <v>308</v>
      </c>
      <c r="G101" s="424" t="s">
        <v>344</v>
      </c>
      <c r="H101" s="615" t="s">
        <v>547</v>
      </c>
      <c r="I101" s="617" t="s">
        <v>553</v>
      </c>
      <c r="J101" s="438" t="s">
        <v>45</v>
      </c>
      <c r="K101" s="441">
        <v>7283</v>
      </c>
      <c r="L101" s="432">
        <v>0.4</v>
      </c>
      <c r="M101" s="432">
        <v>0.5</v>
      </c>
      <c r="N101" s="432">
        <v>0.75</v>
      </c>
      <c r="O101" s="432">
        <v>1</v>
      </c>
      <c r="P101" s="622" t="s">
        <v>519</v>
      </c>
      <c r="Q101" s="359" t="s">
        <v>202</v>
      </c>
      <c r="R101" s="350" t="s">
        <v>70</v>
      </c>
      <c r="S101" s="7" t="s">
        <v>45</v>
      </c>
      <c r="T101" s="7" t="s">
        <v>42</v>
      </c>
      <c r="U101" s="15">
        <v>56</v>
      </c>
      <c r="V101" s="15">
        <v>232</v>
      </c>
      <c r="W101" s="15">
        <v>202</v>
      </c>
      <c r="X101" s="15">
        <v>304</v>
      </c>
      <c r="Y101" s="15">
        <v>269</v>
      </c>
      <c r="Z101" s="15">
        <v>227</v>
      </c>
      <c r="AA101" s="15"/>
      <c r="AB101" s="15"/>
      <c r="AC101" s="15"/>
      <c r="AD101" s="15"/>
      <c r="AE101" s="15"/>
      <c r="AF101" s="14"/>
      <c r="AG101" s="469">
        <f>SUM(U101:AF101)</f>
        <v>1290</v>
      </c>
      <c r="AH101" s="34">
        <f>IF(AH$5&lt;=$U$8,IF(SUM($U101:U101)=0,"",SUM($U101:U101)),"")</f>
        <v>56</v>
      </c>
      <c r="AI101" s="34">
        <f>IF(AI$5&lt;=$U$8,IF(SUM($U101:V101)=0,"",SUM($U101:V101)),"")</f>
        <v>288</v>
      </c>
      <c r="AJ101" s="34">
        <f>IF(AJ$5&lt;=$U$8,IF(SUM($U101:W101)=0,"",SUM($U101:W101)),"")</f>
        <v>490</v>
      </c>
      <c r="AK101" s="34">
        <f>IF(AK$5&lt;=$U$8,IF(SUM($U101:X101)=0,"",SUM($U101:X101)),"")</f>
        <v>794</v>
      </c>
      <c r="AL101" s="34">
        <f>IF(AL$5&lt;=$U$8,IF(SUM($U101:Y101)=0,"",SUM($U101:Y101)),"")</f>
        <v>1063</v>
      </c>
      <c r="AM101" s="34">
        <f>IF(AM$5&lt;=$U$8,IF(SUM($U101:Z101)=0,"",SUM($U101:Z101)),"")</f>
        <v>1290</v>
      </c>
      <c r="AN101" s="34">
        <f>IF(AN$5&lt;=$U$8,IF(SUM($U101:AA101)=0,"",SUM($U101:AA101)),"")</f>
        <v>1290</v>
      </c>
      <c r="AO101" s="34">
        <f>IF(AO$5&lt;=$U$8,IF(SUM($U101:AB101)=0,"",SUM($U101:AB101)),"")</f>
        <v>1290</v>
      </c>
      <c r="AP101" s="34">
        <f>IF(AP$5&lt;=$U$8,IF(SUM($U101:AC101)=0,"",SUM($U101:AC101)),"")</f>
        <v>1290</v>
      </c>
      <c r="AQ101" s="34">
        <f>IF(AQ$5&lt;=$U$8,IF(SUM($U101:AD101)=0,"",SUM($U101:AD101)),"")</f>
        <v>1290</v>
      </c>
      <c r="AR101" s="34">
        <f>IF(AR$5&lt;=$U$8,IF(SUM($U101:AE101)=0,"",SUM($U101:AE101)),"")</f>
        <v>1290</v>
      </c>
      <c r="AS101" s="608">
        <f>IF(AS$5&lt;=$U$8,IF(SUM($U101:AF101)=0,"",SUM($U101:AF101)),"")</f>
        <v>1290</v>
      </c>
      <c r="AT101" s="415" t="s">
        <v>382</v>
      </c>
      <c r="AU101" s="557" t="s">
        <v>386</v>
      </c>
      <c r="AV101" s="364"/>
      <c r="AW101" s="566" t="s">
        <v>435</v>
      </c>
      <c r="AX101" s="592" t="s">
        <v>382</v>
      </c>
      <c r="AY101" s="592" t="s">
        <v>46</v>
      </c>
      <c r="AZ101" s="364"/>
      <c r="BA101" s="629" t="s">
        <v>595</v>
      </c>
      <c r="BB101" s="651" t="s">
        <v>382</v>
      </c>
      <c r="BC101" s="651" t="s">
        <v>630</v>
      </c>
      <c r="BD101" s="664" t="s">
        <v>382</v>
      </c>
      <c r="BE101" s="664" t="s">
        <v>701</v>
      </c>
      <c r="BF101" s="364"/>
      <c r="BG101" s="364"/>
      <c r="BH101" s="364"/>
      <c r="BI101" s="364"/>
      <c r="BJ101" s="364"/>
      <c r="BK101" s="364"/>
      <c r="BL101" s="364"/>
      <c r="BM101" s="364"/>
      <c r="BN101" s="364"/>
      <c r="BO101" s="364"/>
      <c r="BP101" s="364"/>
      <c r="BQ101" s="364"/>
    </row>
    <row r="102" spans="1:69" ht="33.75" customHeight="1" thickBot="1" x14ac:dyDescent="0.3">
      <c r="A102" s="354" t="s">
        <v>240</v>
      </c>
      <c r="B102" s="347" t="s">
        <v>112</v>
      </c>
      <c r="C102" s="351">
        <v>0.7</v>
      </c>
      <c r="D102" s="356" t="s">
        <v>114</v>
      </c>
      <c r="E102" s="354" t="s">
        <v>306</v>
      </c>
      <c r="F102" s="347" t="s">
        <v>308</v>
      </c>
      <c r="G102" s="347" t="s">
        <v>344</v>
      </c>
      <c r="H102" s="615" t="s">
        <v>547</v>
      </c>
      <c r="I102" s="617" t="s">
        <v>553</v>
      </c>
      <c r="J102" s="494" t="s">
        <v>45</v>
      </c>
      <c r="K102" s="495">
        <v>7283</v>
      </c>
      <c r="L102" s="351">
        <v>0.4</v>
      </c>
      <c r="M102" s="351">
        <v>0.5</v>
      </c>
      <c r="N102" s="351">
        <v>0.75</v>
      </c>
      <c r="O102" s="351">
        <v>1</v>
      </c>
      <c r="P102" s="622" t="s">
        <v>519</v>
      </c>
      <c r="Q102" s="356" t="s">
        <v>202</v>
      </c>
      <c r="R102" s="354" t="s">
        <v>70</v>
      </c>
      <c r="S102" s="471" t="s">
        <v>45</v>
      </c>
      <c r="T102" s="471" t="s">
        <v>43</v>
      </c>
      <c r="U102" s="275">
        <f t="shared" ref="U102:AF102" si="169">IF(U100=0,"",U101/U100)</f>
        <v>0.7466666666666667</v>
      </c>
      <c r="V102" s="275">
        <f t="shared" si="169"/>
        <v>0.96666666666666667</v>
      </c>
      <c r="W102" s="275">
        <f t="shared" si="169"/>
        <v>1.01</v>
      </c>
      <c r="X102" s="275">
        <f t="shared" si="169"/>
        <v>1.52</v>
      </c>
      <c r="Y102" s="275">
        <f t="shared" si="169"/>
        <v>1.4944444444444445</v>
      </c>
      <c r="Z102" s="275">
        <f t="shared" si="169"/>
        <v>1.2611111111111111</v>
      </c>
      <c r="AA102" s="275">
        <f t="shared" si="169"/>
        <v>0</v>
      </c>
      <c r="AB102" s="275">
        <f t="shared" si="169"/>
        <v>0</v>
      </c>
      <c r="AC102" s="275">
        <f t="shared" si="169"/>
        <v>0</v>
      </c>
      <c r="AD102" s="275">
        <f t="shared" si="169"/>
        <v>0</v>
      </c>
      <c r="AE102" s="275">
        <f t="shared" si="169"/>
        <v>0</v>
      </c>
      <c r="AF102" s="275">
        <f t="shared" si="169"/>
        <v>0</v>
      </c>
      <c r="AG102" s="484">
        <f t="shared" ref="AG102" si="170">IF(AG100=0,"",AG101/AG100)</f>
        <v>0.64500000000000002</v>
      </c>
      <c r="AH102" s="345">
        <f>IF(AH$8&lt;=$AJ$8,IF(OR(AH100="",AH101=""),"",AH101/AH100),"")</f>
        <v>0.7466666666666667</v>
      </c>
      <c r="AI102" s="345">
        <f t="shared" ref="AI102:AO102" si="171">IF(AI$8&lt;=$AJ$8,IF(OR(AI100="",AI101=""),"",AI101/AI100),"")</f>
        <v>0.91428571428571426</v>
      </c>
      <c r="AJ102" s="626">
        <f t="shared" si="171"/>
        <v>0.95145631067961167</v>
      </c>
      <c r="AK102" s="345">
        <f t="shared" si="171"/>
        <v>1.1104895104895105</v>
      </c>
      <c r="AL102" s="345">
        <f t="shared" si="171"/>
        <v>1.1877094972067039</v>
      </c>
      <c r="AM102" s="345">
        <f t="shared" si="171"/>
        <v>1.2</v>
      </c>
      <c r="AN102" s="345">
        <f t="shared" si="171"/>
        <v>1.0197628458498025</v>
      </c>
      <c r="AO102" s="345">
        <f t="shared" si="171"/>
        <v>0.89895470383275267</v>
      </c>
      <c r="AP102" s="345">
        <f>IF(AP$5&lt;=$AJ$5,IF(OR(AP100="",AP101=""),"",AP101/AP100),"")</f>
        <v>0.80373831775700932</v>
      </c>
      <c r="AQ102" s="345">
        <f t="shared" ref="AQ102" si="172">IF(AQ$5&lt;=$AJ$5,IF(OR(AQ100="",AQ101=""),"",AQ101/AQ100),"")</f>
        <v>0.72676056338028172</v>
      </c>
      <c r="AR102" s="345">
        <f t="shared" ref="AR102" si="173">IF(AR$5&lt;=$AJ$5,IF(OR(AR100="",AR101=""),"",AR101/AR100),"")</f>
        <v>0.67716535433070868</v>
      </c>
      <c r="AS102" s="609">
        <f t="shared" ref="AS102" si="174">IF(AS$5&lt;=$AJ$5,IF(OR(AS100="",AS101=""),"",AS101/AS100),"")</f>
        <v>0.64500000000000002</v>
      </c>
      <c r="AT102" s="416"/>
      <c r="AU102" s="12"/>
      <c r="AV102" s="364"/>
      <c r="AW102" s="364"/>
      <c r="AX102" s="364"/>
      <c r="AY102" s="364"/>
      <c r="AZ102" s="364"/>
      <c r="BA102" s="364"/>
      <c r="BB102" s="651"/>
      <c r="BC102" s="651"/>
      <c r="BD102" s="364"/>
      <c r="BE102" s="364"/>
      <c r="BF102" s="364"/>
      <c r="BG102" s="364"/>
      <c r="BH102" s="364"/>
      <c r="BI102" s="364"/>
      <c r="BJ102" s="364"/>
      <c r="BK102" s="364"/>
      <c r="BL102" s="364"/>
      <c r="BM102" s="364"/>
      <c r="BN102" s="364"/>
      <c r="BO102" s="364"/>
      <c r="BP102" s="364"/>
      <c r="BQ102" s="364"/>
    </row>
    <row r="103" spans="1:69" ht="45" customHeight="1" thickBot="1" x14ac:dyDescent="0.3">
      <c r="A103" s="496" t="s">
        <v>240</v>
      </c>
      <c r="B103" s="497" t="s">
        <v>112</v>
      </c>
      <c r="C103" s="498">
        <v>0.7</v>
      </c>
      <c r="D103" s="499" t="s">
        <v>115</v>
      </c>
      <c r="E103" s="496" t="s">
        <v>313</v>
      </c>
      <c r="F103" s="497" t="s">
        <v>314</v>
      </c>
      <c r="G103" s="498" t="s">
        <v>345</v>
      </c>
      <c r="H103" s="615" t="s">
        <v>547</v>
      </c>
      <c r="I103" s="617" t="s">
        <v>553</v>
      </c>
      <c r="J103" s="500" t="s">
        <v>40</v>
      </c>
      <c r="K103" s="501"/>
      <c r="L103" s="498">
        <v>0</v>
      </c>
      <c r="M103" s="498">
        <v>1</v>
      </c>
      <c r="N103" s="498">
        <v>1</v>
      </c>
      <c r="O103" s="498">
        <v>1</v>
      </c>
      <c r="P103" s="622" t="s">
        <v>519</v>
      </c>
      <c r="Q103" s="499" t="s">
        <v>203</v>
      </c>
      <c r="R103" s="496" t="s">
        <v>76</v>
      </c>
      <c r="S103" s="502" t="s">
        <v>40</v>
      </c>
      <c r="T103" s="502" t="s">
        <v>233</v>
      </c>
      <c r="U103" s="505">
        <v>0.95</v>
      </c>
      <c r="V103" s="505">
        <v>0.94</v>
      </c>
      <c r="W103" s="503">
        <v>0.93</v>
      </c>
      <c r="X103" s="503">
        <v>0.93</v>
      </c>
      <c r="Y103" s="503">
        <v>0.93</v>
      </c>
      <c r="Z103" s="503">
        <v>0.95</v>
      </c>
      <c r="AA103" s="503"/>
      <c r="AB103" s="503"/>
      <c r="AC103" s="503"/>
      <c r="AD103" s="503"/>
      <c r="AE103" s="503"/>
      <c r="AF103" s="503"/>
      <c r="AG103" s="506">
        <v>1</v>
      </c>
      <c r="AH103" s="345">
        <f t="shared" ref="AH103:AI103" si="175">IF(AH$5&lt;=$U$8,U103,"")</f>
        <v>0.95</v>
      </c>
      <c r="AI103" s="345">
        <f t="shared" si="175"/>
        <v>0.94</v>
      </c>
      <c r="AJ103" s="345">
        <f t="shared" ref="AJ103" si="176">IF(AJ$5&lt;=$U$8,W103,"")</f>
        <v>0.93</v>
      </c>
      <c r="AK103" s="345">
        <f t="shared" ref="AK103" si="177">IF(AK$5&lt;=$U$8,X103,"")</f>
        <v>0.93</v>
      </c>
      <c r="AL103" s="345">
        <f t="shared" ref="AL103" si="178">IF(AL$5&lt;=$U$8,Y103,"")</f>
        <v>0.93</v>
      </c>
      <c r="AM103" s="345">
        <f t="shared" ref="AM103" si="179">IF(AM$5&lt;=$U$8,Z103,"")</f>
        <v>0.95</v>
      </c>
      <c r="AN103" s="345">
        <f t="shared" ref="AN103" si="180">IF(AN$5&lt;=$U$8,AA103,"")</f>
        <v>0</v>
      </c>
      <c r="AO103" s="345">
        <f t="shared" ref="AO103" si="181">IF(AO$5&lt;=$U$8,AB103,"")</f>
        <v>0</v>
      </c>
      <c r="AP103" s="345">
        <f t="shared" ref="AP103" si="182">IF(AP$5&lt;=$U$8,AC103,"")</f>
        <v>0</v>
      </c>
      <c r="AQ103" s="345">
        <f t="shared" ref="AQ103" si="183">IF(AQ$5&lt;=$U$8,AD103,"")</f>
        <v>0</v>
      </c>
      <c r="AR103" s="345">
        <f t="shared" ref="AR103" si="184">IF(AR$5&lt;=$U$8,AE103,"")</f>
        <v>0</v>
      </c>
      <c r="AS103" s="609">
        <f t="shared" ref="AS103" si="185">IF(AS$5&lt;=$U$8,AF103,"")</f>
        <v>0</v>
      </c>
      <c r="AT103" s="417" t="s">
        <v>393</v>
      </c>
      <c r="AU103" s="400" t="s">
        <v>483</v>
      </c>
      <c r="AV103" s="401" t="s">
        <v>424</v>
      </c>
      <c r="AW103" s="401" t="s">
        <v>484</v>
      </c>
      <c r="AX103" s="401" t="s">
        <v>478</v>
      </c>
      <c r="AY103" s="401" t="s">
        <v>486</v>
      </c>
      <c r="AZ103" s="629" t="s">
        <v>581</v>
      </c>
      <c r="BA103" s="36" t="s">
        <v>582</v>
      </c>
      <c r="BB103" s="648" t="s">
        <v>581</v>
      </c>
      <c r="BC103" s="649" t="s">
        <v>641</v>
      </c>
      <c r="BD103" s="402" t="s">
        <v>581</v>
      </c>
      <c r="BE103" s="649" t="s">
        <v>689</v>
      </c>
      <c r="BF103" s="402"/>
      <c r="BG103" s="402"/>
      <c r="BH103" s="402"/>
      <c r="BI103" s="402"/>
      <c r="BJ103" s="402"/>
      <c r="BK103" s="402"/>
      <c r="BL103" s="402"/>
      <c r="BM103" s="402"/>
      <c r="BN103" s="402"/>
      <c r="BO103" s="402"/>
      <c r="BP103" s="402"/>
      <c r="BQ103" s="402"/>
    </row>
    <row r="104" spans="1:69" s="543" customFormat="1" ht="42" customHeight="1" x14ac:dyDescent="0.25">
      <c r="A104" s="457" t="s">
        <v>116</v>
      </c>
      <c r="B104" s="539" t="s">
        <v>117</v>
      </c>
      <c r="C104" s="540">
        <v>0.3</v>
      </c>
      <c r="D104" s="458" t="s">
        <v>127</v>
      </c>
      <c r="E104" s="457" t="s">
        <v>330</v>
      </c>
      <c r="F104" s="539" t="s">
        <v>331</v>
      </c>
      <c r="G104" s="539" t="s">
        <v>347</v>
      </c>
      <c r="H104" s="615" t="s">
        <v>547</v>
      </c>
      <c r="I104" s="617" t="s">
        <v>553</v>
      </c>
      <c r="J104" s="541" t="s">
        <v>40</v>
      </c>
      <c r="K104" s="542">
        <v>4</v>
      </c>
      <c r="L104" s="542">
        <v>4</v>
      </c>
      <c r="M104" s="542">
        <v>4</v>
      </c>
      <c r="N104" s="542">
        <v>4</v>
      </c>
      <c r="O104" s="542">
        <v>4</v>
      </c>
      <c r="P104" s="622" t="s">
        <v>519</v>
      </c>
      <c r="Q104" s="458" t="s">
        <v>300</v>
      </c>
      <c r="R104" s="457" t="s">
        <v>84</v>
      </c>
      <c r="S104" s="604" t="s">
        <v>40</v>
      </c>
      <c r="T104" s="604" t="s">
        <v>41</v>
      </c>
      <c r="U104" s="555"/>
      <c r="V104" s="555"/>
      <c r="W104" s="555">
        <v>1</v>
      </c>
      <c r="X104" s="555"/>
      <c r="Y104" s="555"/>
      <c r="Z104" s="555">
        <v>1</v>
      </c>
      <c r="AA104" s="555"/>
      <c r="AB104" s="555"/>
      <c r="AC104" s="555">
        <v>1</v>
      </c>
      <c r="AD104" s="555"/>
      <c r="AE104" s="556"/>
      <c r="AF104" s="556">
        <v>1</v>
      </c>
      <c r="AG104" s="468">
        <f>SUM(U104:AF104)</f>
        <v>4</v>
      </c>
      <c r="AH104" s="34" t="str">
        <f>IF(AH$5&lt;=$U$8,IF(SUM($U104:U104)=0,"",SUM($U104:U104)),"")</f>
        <v/>
      </c>
      <c r="AI104" s="34" t="str">
        <f>IF(AI$5&lt;=$U$8,IF(SUM($U104:V104)=0,"",SUM($U104:V104)),"")</f>
        <v/>
      </c>
      <c r="AJ104" s="34">
        <f>IF(AJ$5&lt;=$U$8,IF(SUM($U104:W104)=0,"",SUM($U104:W104)),"")</f>
        <v>1</v>
      </c>
      <c r="AK104" s="34">
        <f>IF(AK$5&lt;=$U$8,IF(SUM($U104:X104)=0,"",SUM($U104:X104)),"")</f>
        <v>1</v>
      </c>
      <c r="AL104" s="34">
        <f>IF(AL$5&lt;=$U$8,IF(SUM($U104:Y104)=0,"",SUM($U104:Y104)),"")</f>
        <v>1</v>
      </c>
      <c r="AM104" s="34">
        <f>IF(AM$5&lt;=$U$8,IF(SUM($U104:Z104)=0,"",SUM($U104:Z104)),"")</f>
        <v>2</v>
      </c>
      <c r="AN104" s="34">
        <f>IF(AN$5&lt;=$U$8,IF(SUM($U104:AA104)=0,"",SUM($U104:AA104)),"")</f>
        <v>2</v>
      </c>
      <c r="AO104" s="34">
        <f>IF(AO$5&lt;=$U$8,IF(SUM($U104:AB104)=0,"",SUM($U104:AB104)),"")</f>
        <v>2</v>
      </c>
      <c r="AP104" s="34">
        <f>IF(AP$8&lt;=$U$8,IF(SUM($U104:AC104)=0,"",SUM($U104:AC104)),"")</f>
        <v>3</v>
      </c>
      <c r="AQ104" s="34">
        <f>IF(AQ$5&lt;=$U$8,IF(SUM($U104:AD104)=0,"",SUM($U104:AD104)),"")</f>
        <v>3</v>
      </c>
      <c r="AR104" s="34">
        <f>IF(AR$5&lt;=$U$8,IF(SUM($U104:AE104)=0,"",SUM($U104:AE104)),"")</f>
        <v>3</v>
      </c>
      <c r="AS104" s="608">
        <f>IF(AS$5&lt;=$U$8,IF(SUM($U104:AF104)=0,"",SUM($U104:AF104)),"")</f>
        <v>4</v>
      </c>
      <c r="AT104" s="418"/>
      <c r="AU104" s="298"/>
      <c r="AV104" s="404"/>
      <c r="AW104" s="405"/>
      <c r="AX104" s="404"/>
      <c r="AY104" s="401" t="s">
        <v>485</v>
      </c>
      <c r="AZ104" s="404"/>
      <c r="BA104" s="405"/>
      <c r="BB104" s="404"/>
      <c r="BC104" s="405"/>
      <c r="BD104" s="404"/>
      <c r="BE104" s="405"/>
      <c r="BF104" s="404"/>
      <c r="BG104" s="405"/>
      <c r="BH104" s="404"/>
      <c r="BI104" s="405"/>
      <c r="BJ104" s="404"/>
      <c r="BK104" s="405"/>
      <c r="BL104" s="404"/>
      <c r="BM104" s="405"/>
      <c r="BN104" s="404"/>
      <c r="BO104" s="405"/>
      <c r="BP104" s="404"/>
      <c r="BQ104" s="405"/>
    </row>
    <row r="105" spans="1:69" ht="45" customHeight="1" x14ac:dyDescent="0.25">
      <c r="A105" s="350" t="s">
        <v>116</v>
      </c>
      <c r="B105" s="424" t="s">
        <v>117</v>
      </c>
      <c r="C105" s="432">
        <v>0.3</v>
      </c>
      <c r="D105" s="359" t="s">
        <v>127</v>
      </c>
      <c r="E105" s="350" t="s">
        <v>330</v>
      </c>
      <c r="F105" s="424" t="s">
        <v>331</v>
      </c>
      <c r="G105" s="424" t="s">
        <v>347</v>
      </c>
      <c r="H105" s="615" t="s">
        <v>547</v>
      </c>
      <c r="I105" s="617" t="s">
        <v>553</v>
      </c>
      <c r="J105" s="438" t="s">
        <v>40</v>
      </c>
      <c r="K105" s="439">
        <v>4</v>
      </c>
      <c r="L105" s="439">
        <v>4</v>
      </c>
      <c r="M105" s="439">
        <v>4</v>
      </c>
      <c r="N105" s="439">
        <v>4</v>
      </c>
      <c r="O105" s="439">
        <v>4</v>
      </c>
      <c r="P105" s="622" t="s">
        <v>519</v>
      </c>
      <c r="Q105" s="359" t="s">
        <v>300</v>
      </c>
      <c r="R105" s="350" t="s">
        <v>84</v>
      </c>
      <c r="S105" s="7" t="s">
        <v>40</v>
      </c>
      <c r="T105" s="7" t="s">
        <v>42</v>
      </c>
      <c r="U105" s="38">
        <v>0</v>
      </c>
      <c r="V105" s="298">
        <v>0</v>
      </c>
      <c r="W105" s="298">
        <v>0</v>
      </c>
      <c r="X105" s="298">
        <v>0</v>
      </c>
      <c r="Y105" s="298">
        <v>0</v>
      </c>
      <c r="Z105" s="298">
        <v>0</v>
      </c>
      <c r="AA105" s="298"/>
      <c r="AB105" s="298"/>
      <c r="AC105" s="298"/>
      <c r="AD105" s="298"/>
      <c r="AE105" s="298"/>
      <c r="AF105" s="298"/>
      <c r="AG105" s="469">
        <f>SUM(U105:AF105)</f>
        <v>0</v>
      </c>
      <c r="AH105" s="384"/>
      <c r="AI105" s="384"/>
      <c r="AJ105" s="384"/>
      <c r="AK105" s="384"/>
      <c r="AL105" s="384"/>
      <c r="AM105" s="384"/>
      <c r="AN105" s="384"/>
      <c r="AO105" s="384"/>
      <c r="AP105" s="384"/>
      <c r="AQ105" s="384"/>
      <c r="AR105" s="384"/>
      <c r="AS105" s="422"/>
      <c r="AT105" s="418" t="s">
        <v>394</v>
      </c>
      <c r="AU105" s="298" t="s">
        <v>395</v>
      </c>
      <c r="AV105" s="298" t="s">
        <v>394</v>
      </c>
      <c r="AW105" s="390" t="s">
        <v>426</v>
      </c>
      <c r="AX105" s="592" t="s">
        <v>479</v>
      </c>
      <c r="AY105" s="592" t="s">
        <v>480</v>
      </c>
      <c r="AZ105" s="407" t="s">
        <v>584</v>
      </c>
      <c r="BA105" s="634" t="s">
        <v>583</v>
      </c>
      <c r="BB105" s="17" t="s">
        <v>642</v>
      </c>
      <c r="BC105" s="17" t="s">
        <v>643</v>
      </c>
      <c r="BD105" s="664" t="s">
        <v>690</v>
      </c>
      <c r="BE105" s="17" t="s">
        <v>691</v>
      </c>
      <c r="BF105" s="403"/>
      <c r="BG105" s="406"/>
      <c r="BH105" s="364"/>
      <c r="BI105" s="364"/>
      <c r="BJ105" s="364"/>
      <c r="BK105" s="364"/>
      <c r="BL105" s="364"/>
      <c r="BM105" s="364"/>
      <c r="BN105" s="364"/>
      <c r="BO105" s="364"/>
      <c r="BP105" s="364"/>
      <c r="BQ105" s="364"/>
    </row>
    <row r="106" spans="1:69" ht="45" customHeight="1" thickBot="1" x14ac:dyDescent="0.3">
      <c r="A106" s="473" t="s">
        <v>116</v>
      </c>
      <c r="B106" s="429" t="s">
        <v>117</v>
      </c>
      <c r="C106" s="433">
        <v>0.3</v>
      </c>
      <c r="D106" s="474" t="s">
        <v>127</v>
      </c>
      <c r="E106" s="473" t="s">
        <v>330</v>
      </c>
      <c r="F106" s="429" t="s">
        <v>331</v>
      </c>
      <c r="G106" s="429" t="s">
        <v>347</v>
      </c>
      <c r="H106" s="615" t="s">
        <v>547</v>
      </c>
      <c r="I106" s="617" t="s">
        <v>553</v>
      </c>
      <c r="J106" s="436" t="s">
        <v>40</v>
      </c>
      <c r="K106" s="442">
        <v>4</v>
      </c>
      <c r="L106" s="442">
        <v>4</v>
      </c>
      <c r="M106" s="442">
        <v>4</v>
      </c>
      <c r="N106" s="442">
        <v>4</v>
      </c>
      <c r="O106" s="442">
        <v>4</v>
      </c>
      <c r="P106" s="622" t="s">
        <v>519</v>
      </c>
      <c r="Q106" s="474" t="s">
        <v>300</v>
      </c>
      <c r="R106" s="473" t="s">
        <v>84</v>
      </c>
      <c r="S106" s="603" t="s">
        <v>40</v>
      </c>
      <c r="T106" s="603" t="s">
        <v>43</v>
      </c>
      <c r="U106" s="275" t="str">
        <f t="shared" ref="U106" si="186">IF(U104=0,"",U105/U104)</f>
        <v/>
      </c>
      <c r="V106" s="275" t="str">
        <f t="shared" ref="V106:AF106" si="187">IF(V104=0,"",V95/V104)</f>
        <v/>
      </c>
      <c r="W106" s="275">
        <f t="shared" si="187"/>
        <v>67</v>
      </c>
      <c r="X106" s="275" t="str">
        <f t="shared" si="187"/>
        <v/>
      </c>
      <c r="Y106" s="275" t="str">
        <f t="shared" si="187"/>
        <v/>
      </c>
      <c r="Z106" s="275">
        <f t="shared" si="187"/>
        <v>294</v>
      </c>
      <c r="AA106" s="275" t="str">
        <f t="shared" si="187"/>
        <v/>
      </c>
      <c r="AB106" s="275" t="str">
        <f t="shared" si="187"/>
        <v/>
      </c>
      <c r="AC106" s="275">
        <f t="shared" si="187"/>
        <v>0</v>
      </c>
      <c r="AD106" s="275" t="str">
        <f t="shared" si="187"/>
        <v/>
      </c>
      <c r="AE106" s="275" t="str">
        <f t="shared" si="187"/>
        <v/>
      </c>
      <c r="AF106" s="275">
        <f t="shared" si="187"/>
        <v>0</v>
      </c>
      <c r="AG106" s="535">
        <f>+AG95/AF104</f>
        <v>548</v>
      </c>
      <c r="AH106" s="345" t="str">
        <f>IF(AH$8&lt;=$AJ$8,IF(OR(AH104="",AH95=""),"",AH95/AH104),"")</f>
        <v/>
      </c>
      <c r="AI106" s="345" t="str">
        <f>IF(AI$8&lt;=$AJ$8,IF(OR(AI104="",AI95=""),"",AI95/AI104),"")</f>
        <v/>
      </c>
      <c r="AJ106" s="345">
        <f>IF(AJ$8&lt;=$AJ$8,IF(OR(AJ104="",AJ95=""),"",AJ5/AJ104),"")</f>
        <v>0</v>
      </c>
      <c r="AK106" s="345">
        <f>IF(AK$5&lt;=$U$8,AVERAGE($U106:X106),"")</f>
        <v>67</v>
      </c>
      <c r="AL106" s="345">
        <f>IF(AL$5&lt;=$U$8,AVERAGE($U106:Y106),"")</f>
        <v>67</v>
      </c>
      <c r="AM106" s="345">
        <f>IF(AM$5&lt;=$U$8,AVERAGE($U106:Z106),"")</f>
        <v>180.5</v>
      </c>
      <c r="AN106" s="345">
        <f>IF(AN$5&lt;=$U$8,AVERAGE($U106:AA106),"")</f>
        <v>180.5</v>
      </c>
      <c r="AO106" s="345">
        <f>IF(AO$5&lt;=$U$8,AVERAGE($U106:AB106),"")</f>
        <v>180.5</v>
      </c>
      <c r="AP106" s="345">
        <f>IF(AP$5&lt;=$U$8,AVERAGE($U106:AC106),"")</f>
        <v>120.33333333333333</v>
      </c>
      <c r="AQ106" s="345">
        <f>IF(AQ$5&lt;=$U$8,AVERAGE($U106:AD106),"")</f>
        <v>120.33333333333333</v>
      </c>
      <c r="AR106" s="345">
        <f>IF(AR$5&lt;=$U$8,AVERAGE($U106:AE106),"")</f>
        <v>120.33333333333333</v>
      </c>
      <c r="AS106" s="609">
        <f>IF(AS$5&lt;=$U$8,AVERAGE($U106:AF106),"")</f>
        <v>90.25</v>
      </c>
      <c r="AT106" s="418"/>
      <c r="AU106" s="298"/>
      <c r="AV106" s="364"/>
      <c r="AW106" s="364"/>
      <c r="AX106" s="364"/>
      <c r="AY106" s="364"/>
      <c r="AZ106" s="364"/>
      <c r="BA106" s="364"/>
      <c r="BB106" s="651"/>
      <c r="BC106" s="651"/>
      <c r="BD106" s="364"/>
      <c r="BE106" s="364"/>
      <c r="BF106" s="364"/>
      <c r="BG106" s="364"/>
      <c r="BH106" s="364"/>
      <c r="BI106" s="364"/>
      <c r="BJ106" s="364"/>
      <c r="BK106" s="364"/>
      <c r="BL106" s="364"/>
      <c r="BM106" s="364"/>
      <c r="BN106" s="364"/>
      <c r="BO106" s="364"/>
      <c r="BP106" s="364"/>
      <c r="BQ106" s="364"/>
    </row>
    <row r="107" spans="1:69" ht="38.25" customHeight="1" x14ac:dyDescent="0.25">
      <c r="A107" s="460" t="s">
        <v>116</v>
      </c>
      <c r="B107" s="461" t="s">
        <v>117</v>
      </c>
      <c r="C107" s="462">
        <v>0.3</v>
      </c>
      <c r="D107" s="463" t="s">
        <v>128</v>
      </c>
      <c r="E107" s="460" t="s">
        <v>327</v>
      </c>
      <c r="F107" s="461" t="s">
        <v>349</v>
      </c>
      <c r="G107" s="462" t="s">
        <v>348</v>
      </c>
      <c r="H107" s="615" t="s">
        <v>547</v>
      </c>
      <c r="I107" s="617" t="s">
        <v>553</v>
      </c>
      <c r="J107" s="461" t="s">
        <v>186</v>
      </c>
      <c r="K107" s="461"/>
      <c r="L107" s="462">
        <v>-0.2</v>
      </c>
      <c r="M107" s="462">
        <v>-0.2</v>
      </c>
      <c r="N107" s="462">
        <v>-0.2</v>
      </c>
      <c r="O107" s="462">
        <v>-0.2</v>
      </c>
      <c r="P107" s="622" t="s">
        <v>519</v>
      </c>
      <c r="Q107" s="463" t="s">
        <v>301</v>
      </c>
      <c r="R107" s="460" t="s">
        <v>89</v>
      </c>
      <c r="S107" s="461" t="s">
        <v>40</v>
      </c>
      <c r="T107" s="461" t="s">
        <v>233</v>
      </c>
      <c r="U107" s="514">
        <v>13</v>
      </c>
      <c r="V107" s="514">
        <v>13</v>
      </c>
      <c r="W107" s="514">
        <v>13</v>
      </c>
      <c r="X107" s="514">
        <v>12</v>
      </c>
      <c r="Y107" s="514">
        <v>14</v>
      </c>
      <c r="Z107" s="466">
        <v>18</v>
      </c>
      <c r="AA107" s="514"/>
      <c r="AB107" s="514"/>
      <c r="AC107" s="514"/>
      <c r="AD107" s="514"/>
      <c r="AE107" s="514"/>
      <c r="AF107" s="514"/>
      <c r="AG107" s="515">
        <v>14</v>
      </c>
      <c r="AH107" s="560">
        <f>IF(AH$5&lt;=$U$8,AVERAGE($U107:U107),"")</f>
        <v>13</v>
      </c>
      <c r="AI107" s="560">
        <f>IF(AI$5&lt;=$U$8,AVERAGE($U107:V107),"")</f>
        <v>13</v>
      </c>
      <c r="AJ107" s="560">
        <f>IF(AJ$5&lt;=$U$8,AVERAGE($U107:W107),"")</f>
        <v>13</v>
      </c>
      <c r="AK107" s="560">
        <f>IF(AK$5&lt;=$U$8,AVERAGE($U107:X107),"")</f>
        <v>12.75</v>
      </c>
      <c r="AL107" s="560">
        <f>IF(AL$5&lt;=$U$8,AVERAGE($U107:Y107),"")</f>
        <v>13</v>
      </c>
      <c r="AM107" s="560">
        <f>IF(AM$5&lt;=$U$8,AVERAGE($U107:Z107),"")</f>
        <v>13.833333333333334</v>
      </c>
      <c r="AN107" s="560">
        <f>IF(AN$5&lt;=$U$8,AVERAGE($U107:AA107),"")</f>
        <v>13.833333333333334</v>
      </c>
      <c r="AO107" s="560">
        <f>IF(AO$5&lt;=$U$8,AVERAGE($U107:AB107),"")</f>
        <v>13.833333333333334</v>
      </c>
      <c r="AP107" s="560">
        <f>IF(AP$5&lt;=$U$8,AVERAGE($U107:AC107),"")</f>
        <v>13.833333333333334</v>
      </c>
      <c r="AQ107" s="560">
        <f>IF(AQ$5&lt;=$U$8,AVERAGE($U107:AD107),"")</f>
        <v>13.833333333333334</v>
      </c>
      <c r="AR107" s="560">
        <f>IF(AR$5&lt;=$U$8,AVERAGE($U107:AE107),"")</f>
        <v>13.833333333333334</v>
      </c>
      <c r="AS107" s="611">
        <f>IF(AS$5&lt;=$U$8,AVERAGE($U107:AF107),"")</f>
        <v>13.833333333333334</v>
      </c>
      <c r="AT107" s="419" t="s">
        <v>396</v>
      </c>
      <c r="AU107" s="146" t="s">
        <v>397</v>
      </c>
      <c r="AV107" s="407" t="s">
        <v>396</v>
      </c>
      <c r="AW107" s="390" t="s">
        <v>425</v>
      </c>
      <c r="AX107" s="407" t="s">
        <v>481</v>
      </c>
      <c r="AY107" s="390" t="s">
        <v>482</v>
      </c>
      <c r="AZ107" s="407" t="s">
        <v>481</v>
      </c>
      <c r="BA107" s="594" t="s">
        <v>585</v>
      </c>
      <c r="BB107" s="17" t="s">
        <v>642</v>
      </c>
      <c r="BC107" s="650" t="s">
        <v>644</v>
      </c>
      <c r="BD107" s="407" t="s">
        <v>692</v>
      </c>
      <c r="BE107" s="669" t="s">
        <v>693</v>
      </c>
      <c r="BF107" s="407"/>
      <c r="BG107" s="407"/>
      <c r="BH107" s="407"/>
      <c r="BI107" s="407"/>
      <c r="BJ107" s="407"/>
      <c r="BK107" s="407"/>
      <c r="BL107" s="407"/>
      <c r="BM107" s="407"/>
      <c r="BN107" s="407"/>
      <c r="BO107" s="407"/>
      <c r="BP107" s="407"/>
      <c r="BQ107" s="407"/>
    </row>
    <row r="108" spans="1:69" ht="38.25" customHeight="1" x14ac:dyDescent="0.25">
      <c r="A108" s="350" t="s">
        <v>116</v>
      </c>
      <c r="B108" s="424" t="s">
        <v>117</v>
      </c>
      <c r="C108" s="432">
        <v>0.3</v>
      </c>
      <c r="D108" s="359" t="s">
        <v>128</v>
      </c>
      <c r="E108" s="350" t="s">
        <v>327</v>
      </c>
      <c r="F108" s="424" t="s">
        <v>349</v>
      </c>
      <c r="G108" s="432" t="s">
        <v>348</v>
      </c>
      <c r="H108" s="615" t="s">
        <v>547</v>
      </c>
      <c r="I108" s="617" t="s">
        <v>553</v>
      </c>
      <c r="J108" s="424" t="s">
        <v>186</v>
      </c>
      <c r="K108" s="424"/>
      <c r="L108" s="432">
        <v>-0.2</v>
      </c>
      <c r="M108" s="432">
        <v>-0.2</v>
      </c>
      <c r="N108" s="432">
        <v>-0.2</v>
      </c>
      <c r="O108" s="432">
        <v>-0.2</v>
      </c>
      <c r="P108" s="622" t="s">
        <v>519</v>
      </c>
      <c r="Q108" s="359" t="s">
        <v>301</v>
      </c>
      <c r="R108" s="350" t="s">
        <v>89</v>
      </c>
      <c r="S108" s="599" t="s">
        <v>44</v>
      </c>
      <c r="T108" s="599" t="s">
        <v>233</v>
      </c>
      <c r="U108" s="16">
        <v>10</v>
      </c>
      <c r="V108" s="16">
        <v>15</v>
      </c>
      <c r="W108" s="16">
        <v>12</v>
      </c>
      <c r="X108" s="16">
        <v>12</v>
      </c>
      <c r="Y108" s="16">
        <v>12</v>
      </c>
      <c r="Z108" s="15">
        <v>12</v>
      </c>
      <c r="AA108" s="16"/>
      <c r="AB108" s="16"/>
      <c r="AC108" s="16"/>
      <c r="AD108" s="16"/>
      <c r="AE108" s="13"/>
      <c r="AF108" s="13"/>
      <c r="AG108" s="516">
        <v>8</v>
      </c>
      <c r="AH108" s="560">
        <f>IF(AH$5&lt;=$U$8,AVERAGE($U108:U108),"")</f>
        <v>10</v>
      </c>
      <c r="AI108" s="560">
        <f>IF(AI$5&lt;=$U$8,AVERAGE($V108:V108),"")</f>
        <v>15</v>
      </c>
      <c r="AJ108" s="627">
        <f>IF(AJ$5&lt;=$U$8,AVERAGE($U108:W108),"")</f>
        <v>12.333333333333334</v>
      </c>
      <c r="AK108" s="560">
        <f>IF(AK$5&lt;=$U$8,AVERAGE($U108:X108),"")</f>
        <v>12.25</v>
      </c>
      <c r="AL108" s="560">
        <f>IF(AL$5&lt;=$U$8,AVERAGE($U108:Y108),"")</f>
        <v>12.2</v>
      </c>
      <c r="AM108" s="560">
        <f>IF(AM$5&lt;=$U$8,AVERAGE($U108:Z108),"")</f>
        <v>12.166666666666666</v>
      </c>
      <c r="AN108" s="560">
        <f>IF(AN$5&lt;=$U$8,AVERAGE($U108:AA108),"")</f>
        <v>12.166666666666666</v>
      </c>
      <c r="AO108" s="560">
        <f>IF(AO$5&lt;=$U$8,AVERAGE($U108:AB108),"")</f>
        <v>12.166666666666666</v>
      </c>
      <c r="AP108" s="560">
        <f>IF(AP$5&lt;=$U$8,AVERAGE($U108:AC108),"")</f>
        <v>12.166666666666666</v>
      </c>
      <c r="AQ108" s="560">
        <f>IF(AQ$5&lt;=$U$8,AVERAGE($U108:AD108),"")</f>
        <v>12.166666666666666</v>
      </c>
      <c r="AR108" s="560">
        <f>IF(AR$5&lt;=$U$8,AVERAGE($U108:AE108),"")</f>
        <v>12.166666666666666</v>
      </c>
      <c r="AS108" s="611">
        <f>IF(AS$5&lt;=$U$8,AVERAGE($U108:AF108),"")</f>
        <v>12.166666666666666</v>
      </c>
      <c r="AT108" s="606" t="s">
        <v>408</v>
      </c>
      <c r="AU108" s="357" t="s">
        <v>409</v>
      </c>
      <c r="AV108" s="299" t="s">
        <v>408</v>
      </c>
      <c r="AW108" s="357" t="s">
        <v>448</v>
      </c>
      <c r="AX108" s="299" t="s">
        <v>508</v>
      </c>
      <c r="AY108" s="357" t="s">
        <v>509</v>
      </c>
      <c r="AZ108" s="299" t="s">
        <v>508</v>
      </c>
      <c r="BA108" s="357" t="s">
        <v>610</v>
      </c>
      <c r="BB108" s="654" t="s">
        <v>661</v>
      </c>
      <c r="BC108" s="657" t="s">
        <v>662</v>
      </c>
      <c r="BD108" s="654" t="s">
        <v>661</v>
      </c>
      <c r="BE108" s="657" t="s">
        <v>719</v>
      </c>
      <c r="BF108" s="299"/>
      <c r="BG108" s="357"/>
      <c r="BH108" s="299"/>
      <c r="BI108" s="357"/>
      <c r="BJ108" s="299"/>
      <c r="BK108" s="357"/>
      <c r="BL108" s="299"/>
      <c r="BM108" s="357"/>
      <c r="BN108" s="299"/>
      <c r="BO108" s="357"/>
      <c r="BP108" s="299"/>
      <c r="BQ108" s="357"/>
    </row>
    <row r="109" spans="1:69" ht="38.25" customHeight="1" thickBot="1" x14ac:dyDescent="0.3">
      <c r="A109" s="354" t="s">
        <v>116</v>
      </c>
      <c r="B109" s="347" t="s">
        <v>117</v>
      </c>
      <c r="C109" s="351">
        <v>0.3</v>
      </c>
      <c r="D109" s="356" t="s">
        <v>128</v>
      </c>
      <c r="E109" s="354" t="s">
        <v>327</v>
      </c>
      <c r="F109" s="347" t="s">
        <v>349</v>
      </c>
      <c r="G109" s="351" t="s">
        <v>348</v>
      </c>
      <c r="H109" s="615" t="s">
        <v>547</v>
      </c>
      <c r="I109" s="617" t="s">
        <v>553</v>
      </c>
      <c r="J109" s="347" t="s">
        <v>186</v>
      </c>
      <c r="K109" s="347"/>
      <c r="L109" s="351">
        <v>-0.2</v>
      </c>
      <c r="M109" s="351">
        <v>-0.2</v>
      </c>
      <c r="N109" s="351">
        <v>-0.2</v>
      </c>
      <c r="O109" s="351">
        <v>-0.2</v>
      </c>
      <c r="P109" s="622" t="s">
        <v>519</v>
      </c>
      <c r="Q109" s="356" t="s">
        <v>301</v>
      </c>
      <c r="R109" s="354" t="s">
        <v>89</v>
      </c>
      <c r="S109" s="347" t="s">
        <v>45</v>
      </c>
      <c r="T109" s="347" t="s">
        <v>233</v>
      </c>
      <c r="U109" s="559">
        <v>35</v>
      </c>
      <c r="V109" s="517">
        <v>30</v>
      </c>
      <c r="W109" s="517">
        <v>30</v>
      </c>
      <c r="X109" s="517">
        <v>30</v>
      </c>
      <c r="Y109" s="517">
        <v>40</v>
      </c>
      <c r="Z109" s="559">
        <v>45</v>
      </c>
      <c r="AA109" s="517"/>
      <c r="AB109" s="517"/>
      <c r="AC109" s="517"/>
      <c r="AD109" s="517"/>
      <c r="AE109" s="518"/>
      <c r="AF109" s="518"/>
      <c r="AG109" s="519">
        <v>35</v>
      </c>
      <c r="AH109" s="560">
        <f>IF(AH$5&lt;=$U$8,AVERAGE($U109:U109),"")</f>
        <v>35</v>
      </c>
      <c r="AI109" s="560">
        <f>IF(AI$5&lt;=$U$8,AVERAGE($V109:V109),"")</f>
        <v>30</v>
      </c>
      <c r="AJ109" s="627">
        <f>IF(AJ$5&lt;=$U$8,AVERAGE($U109:W109),"")</f>
        <v>31.666666666666668</v>
      </c>
      <c r="AK109" s="560">
        <f>IF(AK$5&lt;=$U$8,AVERAGE($U109:X109),"")</f>
        <v>31.25</v>
      </c>
      <c r="AL109" s="560">
        <f>IF(AL$5&lt;=$U$8,AVERAGE($U109:Y109),"")</f>
        <v>33</v>
      </c>
      <c r="AM109" s="560">
        <f>IF(AM$5&lt;=$U$8,AVERAGE($U109:Z109),"")</f>
        <v>35</v>
      </c>
      <c r="AN109" s="560">
        <f>IF(AN$5&lt;=$U$8,AVERAGE($U109:AA109),"")</f>
        <v>35</v>
      </c>
      <c r="AO109" s="560">
        <f>IF(AO$5&lt;=$U$8,AVERAGE($U109:AB109),"")</f>
        <v>35</v>
      </c>
      <c r="AP109" s="560">
        <f>IF(AP$5&lt;=$U$8,AVERAGE($U109:AC109),"")</f>
        <v>35</v>
      </c>
      <c r="AQ109" s="560">
        <f>IF(AQ$5&lt;=$U$8,AVERAGE($U109:AD109),"")</f>
        <v>35</v>
      </c>
      <c r="AR109" s="560">
        <f>IF(AR$5&lt;=$U$8,AVERAGE($U109:AE109),"")</f>
        <v>35</v>
      </c>
      <c r="AS109" s="611">
        <f>IF(AS$5&lt;=$U$8,AVERAGE($U109:AF109),"")</f>
        <v>35</v>
      </c>
      <c r="AT109" s="375"/>
      <c r="AU109" s="146" t="s">
        <v>398</v>
      </c>
      <c r="AV109" s="407"/>
      <c r="AW109" s="566" t="s">
        <v>436</v>
      </c>
      <c r="AX109" s="407"/>
      <c r="AY109" s="407"/>
      <c r="AZ109" s="407"/>
      <c r="BA109" s="407" t="s">
        <v>436</v>
      </c>
      <c r="BB109" s="407"/>
      <c r="BC109" s="407" t="s">
        <v>631</v>
      </c>
      <c r="BD109" s="407"/>
      <c r="BE109" s="407" t="s">
        <v>702</v>
      </c>
      <c r="BF109" s="407"/>
      <c r="BG109" s="407"/>
      <c r="BH109" s="407"/>
      <c r="BI109" s="407"/>
      <c r="BJ109" s="407"/>
      <c r="BK109" s="407"/>
      <c r="BL109" s="407"/>
      <c r="BM109" s="407"/>
      <c r="BN109" s="407"/>
      <c r="BO109" s="407"/>
      <c r="BP109" s="407"/>
      <c r="BQ109" s="407"/>
    </row>
    <row r="110" spans="1:69" s="451" customFormat="1" ht="38.25" customHeight="1" thickBot="1" x14ac:dyDescent="0.3">
      <c r="A110" s="496" t="s">
        <v>116</v>
      </c>
      <c r="B110" s="497" t="s">
        <v>117</v>
      </c>
      <c r="C110" s="498">
        <v>0.3</v>
      </c>
      <c r="D110" s="499" t="s">
        <v>118</v>
      </c>
      <c r="E110" s="496" t="s">
        <v>332</v>
      </c>
      <c r="F110" s="497" t="s">
        <v>333</v>
      </c>
      <c r="G110" s="498" t="s">
        <v>346</v>
      </c>
      <c r="H110" s="615" t="s">
        <v>547</v>
      </c>
      <c r="I110" s="617" t="s">
        <v>551</v>
      </c>
      <c r="J110" s="500" t="s">
        <v>124</v>
      </c>
      <c r="K110" s="501">
        <v>11</v>
      </c>
      <c r="L110" s="498">
        <v>-0.1</v>
      </c>
      <c r="M110" s="498">
        <v>-0.1</v>
      </c>
      <c r="N110" s="498">
        <v>-0.1</v>
      </c>
      <c r="O110" s="498">
        <v>-0.1</v>
      </c>
      <c r="P110" s="622" t="s">
        <v>519</v>
      </c>
      <c r="Q110" s="499" t="s">
        <v>302</v>
      </c>
      <c r="R110" s="496" t="s">
        <v>125</v>
      </c>
      <c r="S110" s="497" t="s">
        <v>232</v>
      </c>
      <c r="T110" s="497" t="s">
        <v>124</v>
      </c>
      <c r="U110" s="511">
        <v>0</v>
      </c>
      <c r="V110" s="511">
        <v>0</v>
      </c>
      <c r="W110" s="511">
        <v>0</v>
      </c>
      <c r="X110" s="511">
        <v>0</v>
      </c>
      <c r="Y110" s="511">
        <v>0</v>
      </c>
      <c r="Z110" s="511">
        <v>0</v>
      </c>
      <c r="AA110" s="511" t="s">
        <v>46</v>
      </c>
      <c r="AB110" s="511"/>
      <c r="AC110" s="511"/>
      <c r="AD110" s="511"/>
      <c r="AE110" s="512"/>
      <c r="AF110" s="512"/>
      <c r="AG110" s="513">
        <v>2</v>
      </c>
      <c r="AH110" s="345" t="str">
        <f>IF(AH$5&lt;=$U$8,IF(SUM($U110:U110)=0,"",SUM($U110:U110)),"")</f>
        <v/>
      </c>
      <c r="AI110" s="345" t="str">
        <f>IF(AI$5&lt;=$U$8,IF(SUM($U110:V110)=0,"",SUM($U110:V110)),"")</f>
        <v/>
      </c>
      <c r="AJ110" s="345" t="str">
        <f>IF(AJ$5&lt;=$U$8,IF(SUM($U110:W110)=0,"",SUM($U110:W110)),"")</f>
        <v/>
      </c>
      <c r="AK110" s="345" t="str">
        <f>IF(AK$5&lt;=$U$8,IF(SUM($U110:X110)=0,"",SUM($U110:X110)),"")</f>
        <v/>
      </c>
      <c r="AL110" s="345" t="str">
        <f>IF(AL$5&lt;=$U$8,IF(SUM($U110:Y110)=0,"",SUM($U110:Y110)),"")</f>
        <v/>
      </c>
      <c r="AM110" s="345" t="str">
        <f>IF(AM$5&lt;=$U$8,IF(SUM($U110:Z110)=0,"",SUM($U110:Z110)),"")</f>
        <v/>
      </c>
      <c r="AN110" s="345" t="str">
        <f>IF(AN$5&lt;=$U$8,IF(SUM($U110:AA110)=0,"",SUM($U110:AA110)),"")</f>
        <v/>
      </c>
      <c r="AO110" s="345" t="str">
        <f>IF(AO$5&lt;=$U$8,IF(SUM($U110:AB110)=0,"",SUM($U110:AB110)),"")</f>
        <v/>
      </c>
      <c r="AP110" s="345" t="str">
        <f>IF(AP$8&lt;=$U$8,IF(SUM($U110:AC110)=0,"",SUM($U110:AC110)),"")</f>
        <v/>
      </c>
      <c r="AQ110" s="345" t="str">
        <f>IF(AQ$5&lt;=$U$8,IF(SUM($U110:AD110)=0,"",SUM($U110:AD110)),"")</f>
        <v/>
      </c>
      <c r="AR110" s="345" t="str">
        <f>IF(AR$5&lt;=$U$8,IF(SUM($U110:AE110)=0,"",SUM($U110:AE110)),"")</f>
        <v/>
      </c>
      <c r="AS110" s="609" t="str">
        <f>IF(AS$5&lt;=$U$8,IF(SUM($U110:AF110)=0,"",SUM($U110:AF110)),"")</f>
        <v/>
      </c>
      <c r="AT110" s="419" t="s">
        <v>374</v>
      </c>
      <c r="AU110" s="146" t="s">
        <v>375</v>
      </c>
      <c r="AV110" s="407" t="s">
        <v>417</v>
      </c>
      <c r="AW110" s="565" t="s">
        <v>418</v>
      </c>
      <c r="AX110" s="407" t="s">
        <v>466</v>
      </c>
      <c r="AY110" s="407" t="s">
        <v>418</v>
      </c>
      <c r="AZ110" s="407" t="s">
        <v>568</v>
      </c>
      <c r="BA110" s="407" t="s">
        <v>569</v>
      </c>
      <c r="BB110" s="407" t="s">
        <v>620</v>
      </c>
      <c r="BC110" s="407" t="s">
        <v>621</v>
      </c>
      <c r="BD110" s="665" t="s">
        <v>670</v>
      </c>
      <c r="BE110" s="665" t="s">
        <v>671</v>
      </c>
      <c r="BF110" s="407"/>
      <c r="BG110" s="407"/>
      <c r="BH110" s="407"/>
      <c r="BI110" s="407"/>
      <c r="BJ110" s="407"/>
      <c r="BK110" s="407"/>
      <c r="BL110" s="407"/>
      <c r="BM110" s="407"/>
      <c r="BN110" s="407"/>
      <c r="BO110" s="407"/>
      <c r="BP110" s="407"/>
      <c r="BQ110" s="407"/>
    </row>
    <row r="111" spans="1:69" ht="38.25" customHeight="1" thickBot="1" x14ac:dyDescent="0.3">
      <c r="A111" s="507" t="s">
        <v>116</v>
      </c>
      <c r="B111" s="430" t="s">
        <v>117</v>
      </c>
      <c r="C111" s="434">
        <v>0.3</v>
      </c>
      <c r="D111" s="508" t="s">
        <v>128</v>
      </c>
      <c r="E111" s="507" t="s">
        <v>327</v>
      </c>
      <c r="F111" s="437" t="s">
        <v>328</v>
      </c>
      <c r="G111" s="434" t="s">
        <v>350</v>
      </c>
      <c r="H111" s="615" t="s">
        <v>547</v>
      </c>
      <c r="I111" s="617" t="s">
        <v>551</v>
      </c>
      <c r="J111" s="437" t="s">
        <v>124</v>
      </c>
      <c r="K111" s="443"/>
      <c r="L111" s="434">
        <v>1</v>
      </c>
      <c r="M111" s="434">
        <v>1</v>
      </c>
      <c r="N111" s="434">
        <v>1</v>
      </c>
      <c r="O111" s="434">
        <v>1</v>
      </c>
      <c r="P111" s="622" t="s">
        <v>519</v>
      </c>
      <c r="Q111" s="508" t="s">
        <v>217</v>
      </c>
      <c r="R111" s="507" t="s">
        <v>131</v>
      </c>
      <c r="S111" s="601" t="s">
        <v>234</v>
      </c>
      <c r="T111" s="601" t="s">
        <v>124</v>
      </c>
      <c r="U111" s="510" t="s">
        <v>368</v>
      </c>
      <c r="V111" s="520" t="s">
        <v>368</v>
      </c>
      <c r="W111" s="520" t="s">
        <v>368</v>
      </c>
      <c r="X111" s="509">
        <v>0.7</v>
      </c>
      <c r="Y111" s="520" t="s">
        <v>368</v>
      </c>
      <c r="Z111" s="520" t="s">
        <v>368</v>
      </c>
      <c r="AA111" s="520" t="s">
        <v>368</v>
      </c>
      <c r="AB111" s="509"/>
      <c r="AC111" s="520" t="s">
        <v>368</v>
      </c>
      <c r="AD111" s="520" t="s">
        <v>368</v>
      </c>
      <c r="AE111" s="520" t="s">
        <v>368</v>
      </c>
      <c r="AF111" s="510"/>
      <c r="AG111" s="536">
        <v>1</v>
      </c>
      <c r="AH111" s="345" t="str">
        <f>IF(AH$5&lt;=$U$8,IF(SUM($U111:U111)=0,"",SUM($U111:U111)),"")</f>
        <v/>
      </c>
      <c r="AI111" s="345" t="str">
        <f>IF(AI$5&lt;=$U$8,IF(SUM($U111:V111)=0,"",SUM($U111:V111)),"")</f>
        <v/>
      </c>
      <c r="AJ111" s="345" t="str">
        <f>IF(AJ$5&lt;=$U$8,IF(SUM($U111:W111)=0,"",SUM($U111:W111)),"")</f>
        <v/>
      </c>
      <c r="AK111" s="345">
        <f>IF(AK$5&lt;=$U$8,IF(SUM($U111:X111)=0,"",SUM($U111:X111)),"")</f>
        <v>0.7</v>
      </c>
      <c r="AL111" s="345">
        <f>IF(AL$5&lt;=$U$8,IF(SUM($U111:Y111)=0,"",SUM($U111:Y111)),"")</f>
        <v>0.7</v>
      </c>
      <c r="AM111" s="345">
        <f>IF(AM$5&lt;=$U$8,IF(SUM($U111:Z111)=0,"",SUM($U111:Z111)),"")</f>
        <v>0.7</v>
      </c>
      <c r="AN111" s="345">
        <f>IF(AN$5&lt;=$U$8,IF(SUM($U111:AA111)=0,"",SUM($U111:AA111)),"")</f>
        <v>0.7</v>
      </c>
      <c r="AO111" s="345">
        <f>IF(AO$5&lt;=$U$8,IF(SUM($U111:AB111)=0,"",SUM($U111:AB111)),"")</f>
        <v>0.7</v>
      </c>
      <c r="AP111" s="345">
        <f>IF(AP$8&lt;=$U$8,IF(SUM($U111:AC111)=0,"",SUM($U111:AC111)),"")</f>
        <v>0.7</v>
      </c>
      <c r="AQ111" s="345">
        <f>IF(AQ$5&lt;=$U$8,IF(SUM($U111:AD111)=0,"",SUM($U111:AD111)),"")</f>
        <v>0.7</v>
      </c>
      <c r="AR111" s="345">
        <f>IF(AR$5&lt;=$U$8,IF(SUM($U111:AE111)=0,"",SUM($U111:AE111)),"")</f>
        <v>0.7</v>
      </c>
      <c r="AS111" s="609">
        <f>IF(AS$5&lt;=$U$8,IF(SUM($U111:AF111)=0,"",SUM($U111:AF111)),"")</f>
        <v>0.7</v>
      </c>
      <c r="AT111" s="376"/>
      <c r="AU111" s="344"/>
      <c r="AV111" s="364"/>
      <c r="AW111" s="364"/>
      <c r="AX111" s="364"/>
      <c r="AY111" s="364"/>
      <c r="AZ111" s="357" t="s">
        <v>612</v>
      </c>
      <c r="BA111" s="357" t="s">
        <v>613</v>
      </c>
      <c r="BB111" s="651"/>
      <c r="BC111" s="658"/>
      <c r="BD111" s="364"/>
      <c r="BE111" s="364"/>
      <c r="BF111" s="364"/>
      <c r="BG111" s="364"/>
      <c r="BH111" s="364"/>
      <c r="BI111" s="364"/>
      <c r="BJ111" s="364"/>
      <c r="BK111" s="364"/>
      <c r="BL111" s="364"/>
      <c r="BM111" s="364"/>
      <c r="BN111" s="364"/>
      <c r="BO111" s="364"/>
      <c r="BP111" s="364"/>
      <c r="BQ111" s="364"/>
    </row>
    <row r="112" spans="1:69" ht="38.25" customHeight="1" thickBot="1" x14ac:dyDescent="0.3">
      <c r="A112" s="496" t="s">
        <v>116</v>
      </c>
      <c r="B112" s="497" t="s">
        <v>117</v>
      </c>
      <c r="C112" s="498">
        <v>0.3</v>
      </c>
      <c r="D112" s="499" t="s">
        <v>128</v>
      </c>
      <c r="E112" s="496" t="s">
        <v>327</v>
      </c>
      <c r="F112" s="500" t="s">
        <v>329</v>
      </c>
      <c r="G112" s="498" t="s">
        <v>351</v>
      </c>
      <c r="H112" s="615" t="s">
        <v>547</v>
      </c>
      <c r="I112" s="615" t="s">
        <v>551</v>
      </c>
      <c r="J112" s="497" t="s">
        <v>124</v>
      </c>
      <c r="K112" s="497"/>
      <c r="L112" s="498">
        <v>1</v>
      </c>
      <c r="M112" s="498">
        <v>1</v>
      </c>
      <c r="N112" s="498">
        <v>1</v>
      </c>
      <c r="O112" s="498">
        <v>1</v>
      </c>
      <c r="P112" s="622" t="s">
        <v>519</v>
      </c>
      <c r="Q112" s="499" t="s">
        <v>218</v>
      </c>
      <c r="R112" s="496" t="s">
        <v>135</v>
      </c>
      <c r="S112" s="497" t="s">
        <v>234</v>
      </c>
      <c r="T112" s="552" t="s">
        <v>124</v>
      </c>
      <c r="U112" s="553" t="s">
        <v>368</v>
      </c>
      <c r="V112" s="521" t="s">
        <v>368</v>
      </c>
      <c r="W112" s="521" t="s">
        <v>368</v>
      </c>
      <c r="X112" s="504">
        <v>0.55000000000000004</v>
      </c>
      <c r="Y112" s="521" t="s">
        <v>368</v>
      </c>
      <c r="Z112" s="521" t="s">
        <v>368</v>
      </c>
      <c r="AA112" s="521" t="s">
        <v>368</v>
      </c>
      <c r="AB112" s="504"/>
      <c r="AC112" s="521" t="s">
        <v>368</v>
      </c>
      <c r="AD112" s="521" t="s">
        <v>368</v>
      </c>
      <c r="AE112" s="521" t="s">
        <v>368</v>
      </c>
      <c r="AF112" s="510"/>
      <c r="AG112" s="522">
        <v>1</v>
      </c>
      <c r="AH112" s="345" t="str">
        <f>IF(AH$5&lt;=$U$8,IF(SUM($U112:U112)=0,"",SUM($U112:U112)),"")</f>
        <v/>
      </c>
      <c r="AI112" s="345" t="str">
        <f>IF(AI$5&lt;=$U$8,IF(SUM($U112:V112)=0,"",SUM($U112:V112)),"")</f>
        <v/>
      </c>
      <c r="AJ112" s="345" t="str">
        <f>IF(AJ$5&lt;=$U$8,IF(SUM($U112:W112)=0,"",SUM($U112:W112)),"")</f>
        <v/>
      </c>
      <c r="AK112" s="345">
        <f>IF(AK$5&lt;=$U$8,IF(SUM($U112:X112)=0,"",SUM($U112:X112)),"")</f>
        <v>0.55000000000000004</v>
      </c>
      <c r="AL112" s="345">
        <f>IF(AL$5&lt;=$U$8,IF(SUM($U112:Y112)=0,"",SUM($U112:Y112)),"")</f>
        <v>0.55000000000000004</v>
      </c>
      <c r="AM112" s="345">
        <f>IF(AM$5&lt;=$U$8,IF(SUM($U112:Z112)=0,"",SUM($U112:Z112)),"")</f>
        <v>0.55000000000000004</v>
      </c>
      <c r="AN112" s="345">
        <f>IF(AN$5&lt;=$U$8,IF(SUM($U112:AA112)=0,"",SUM($U112:AA112)),"")</f>
        <v>0.55000000000000004</v>
      </c>
      <c r="AO112" s="345">
        <f>IF(AO$5&lt;=$U$8,IF(SUM($U112:AB112)=0,"",SUM($U112:AB112)),"")</f>
        <v>0.55000000000000004</v>
      </c>
      <c r="AP112" s="345">
        <f>IF(AP$8&lt;=$U$8,IF(SUM($U112:AC112)=0,"",SUM($U112:AC112)),"")</f>
        <v>0.55000000000000004</v>
      </c>
      <c r="AQ112" s="345">
        <f>IF(AQ$5&lt;=$U$8,IF(SUM($U112:AD112)=0,"",SUM($U112:AD112)),"")</f>
        <v>0.55000000000000004</v>
      </c>
      <c r="AR112" s="345">
        <f>IF(AR$5&lt;=$U$8,IF(SUM($U112:AE112)=0,"",SUM($U112:AE112)),"")</f>
        <v>0.55000000000000004</v>
      </c>
      <c r="AS112" s="609">
        <f>IF(AS$5&lt;=$U$8,IF(SUM($U112:AF112)=0,"",SUM($U112:AF112)),"")</f>
        <v>0.55000000000000004</v>
      </c>
      <c r="AT112" s="376"/>
      <c r="AU112" s="344"/>
      <c r="AV112" s="364"/>
      <c r="AW112" s="364"/>
      <c r="AX112" s="364"/>
      <c r="AY112" s="364"/>
      <c r="AZ112" s="357" t="s">
        <v>611</v>
      </c>
      <c r="BA112" s="357" t="s">
        <v>614</v>
      </c>
      <c r="BB112" s="651"/>
      <c r="BC112" s="658"/>
      <c r="BD112" s="364"/>
      <c r="BE112" s="364"/>
      <c r="BF112" s="364"/>
      <c r="BG112" s="364"/>
      <c r="BH112" s="364"/>
      <c r="BI112" s="364"/>
      <c r="BJ112" s="364"/>
      <c r="BK112" s="364"/>
      <c r="BL112" s="364"/>
      <c r="BM112" s="364"/>
      <c r="BN112" s="364"/>
      <c r="BO112" s="364"/>
      <c r="BP112" s="364"/>
      <c r="BQ112" s="364"/>
    </row>
    <row r="113" spans="1:69" ht="79.5" customHeight="1" thickBot="1" x14ac:dyDescent="0.3">
      <c r="A113" s="507" t="s">
        <v>116</v>
      </c>
      <c r="B113" s="430" t="s">
        <v>117</v>
      </c>
      <c r="C113" s="434">
        <v>0.3</v>
      </c>
      <c r="D113" s="508" t="s">
        <v>136</v>
      </c>
      <c r="E113" s="507" t="s">
        <v>326</v>
      </c>
      <c r="F113" s="430" t="s">
        <v>567</v>
      </c>
      <c r="G113" s="434" t="s">
        <v>352</v>
      </c>
      <c r="H113" s="615" t="s">
        <v>547</v>
      </c>
      <c r="I113" s="617" t="s">
        <v>548</v>
      </c>
      <c r="J113" s="437" t="s">
        <v>124</v>
      </c>
      <c r="K113" s="65"/>
      <c r="L113" s="65">
        <v>0.76249999999999996</v>
      </c>
      <c r="M113" s="65">
        <v>0.80649999999999999</v>
      </c>
      <c r="N113" s="65">
        <v>0.84750000000000003</v>
      </c>
      <c r="O113" s="65">
        <v>0.91</v>
      </c>
      <c r="P113" s="622" t="s">
        <v>519</v>
      </c>
      <c r="Q113" s="508" t="s">
        <v>367</v>
      </c>
      <c r="R113" s="507" t="s">
        <v>143</v>
      </c>
      <c r="S113" s="601" t="s">
        <v>239</v>
      </c>
      <c r="T113" s="601" t="s">
        <v>124</v>
      </c>
      <c r="U113" s="523" t="s">
        <v>46</v>
      </c>
      <c r="V113" s="509" t="s">
        <v>46</v>
      </c>
      <c r="W113" s="523" t="s">
        <v>46</v>
      </c>
      <c r="X113" s="523"/>
      <c r="Y113" s="523"/>
      <c r="Z113" s="523"/>
      <c r="AA113" s="523"/>
      <c r="AB113" s="523"/>
      <c r="AC113" s="523"/>
      <c r="AD113" s="523"/>
      <c r="AE113" s="524"/>
      <c r="AF113" s="524"/>
      <c r="AG113" s="537">
        <v>0.91</v>
      </c>
      <c r="AH113" s="579" t="e">
        <f>IF(AH$5&lt;=$U$8,U113/AG113,"")</f>
        <v>#VALUE!</v>
      </c>
      <c r="AI113" s="579" t="e">
        <f>IF(AJ$5&lt;=$U$8,V113/AG113,"")</f>
        <v>#VALUE!</v>
      </c>
      <c r="AJ113" s="579" t="e">
        <f>IF(AK$5&lt;=$U$8,V113/AG113,"")</f>
        <v>#VALUE!</v>
      </c>
      <c r="AK113" s="579" t="e">
        <f>IF(AL$5&lt;=$U$8,V113/AG113,"")</f>
        <v>#VALUE!</v>
      </c>
      <c r="AL113" s="579" t="e">
        <f>+(V113-AG1155)/AG113</f>
        <v>#VALUE!</v>
      </c>
      <c r="AM113" s="579" t="e">
        <f>IF(AN$5&lt;=$U$8,V113/AG113,"")</f>
        <v>#VALUE!</v>
      </c>
      <c r="AN113" s="579" t="e">
        <f>IF(AO$5&lt;=$U$8,V113/AG113,"")</f>
        <v>#VALUE!</v>
      </c>
      <c r="AO113" s="579" t="e">
        <f>IF(AP$5&lt;=$U$8,V113/AG113,"")</f>
        <v>#VALUE!</v>
      </c>
      <c r="AP113" s="579" t="e">
        <f>IF(AQ$5&lt;=$U$8,V113/AG113,"")</f>
        <v>#VALUE!</v>
      </c>
      <c r="AQ113" s="579" t="e">
        <f>IF(AR$5&lt;=$U$8,V113/AG113,"")</f>
        <v>#VALUE!</v>
      </c>
      <c r="AR113" s="579" t="e">
        <f>IF(AS$5&lt;=$U$8,V113/AG113,"")</f>
        <v>#VALUE!</v>
      </c>
      <c r="AS113" s="612" t="e">
        <f>IF(AT$5&lt;=$U$8,V113/AG113,"")</f>
        <v>#VALUE!</v>
      </c>
      <c r="AT113" s="420"/>
      <c r="AU113" s="344"/>
      <c r="AV113" s="364"/>
      <c r="AW113" s="364"/>
      <c r="AX113" s="364"/>
      <c r="AY113" s="593" t="s">
        <v>469</v>
      </c>
      <c r="AZ113" s="364"/>
      <c r="BA113" s="364"/>
      <c r="BB113" s="651"/>
      <c r="BC113" s="651"/>
      <c r="BD113" s="364"/>
      <c r="BE113" s="364"/>
      <c r="BF113" s="364"/>
      <c r="BG113" s="364"/>
      <c r="BH113" s="364"/>
      <c r="BI113" s="364"/>
      <c r="BJ113" s="364"/>
      <c r="BK113" s="364"/>
      <c r="BL113" s="364"/>
      <c r="BM113" s="364"/>
      <c r="BN113" s="364"/>
      <c r="BO113" s="364"/>
      <c r="BP113" s="364"/>
      <c r="BQ113" s="364"/>
    </row>
    <row r="114" spans="1:69" ht="93.75" customHeight="1" thickBot="1" x14ac:dyDescent="0.3">
      <c r="A114" s="496" t="s">
        <v>116</v>
      </c>
      <c r="B114" s="497" t="s">
        <v>117</v>
      </c>
      <c r="C114" s="498">
        <v>0.3</v>
      </c>
      <c r="D114" s="499" t="s">
        <v>136</v>
      </c>
      <c r="E114" s="496" t="s">
        <v>324</v>
      </c>
      <c r="F114" s="497" t="s">
        <v>325</v>
      </c>
      <c r="G114" s="525" t="s">
        <v>353</v>
      </c>
      <c r="H114" s="615" t="s">
        <v>547</v>
      </c>
      <c r="I114" s="617" t="s">
        <v>548</v>
      </c>
      <c r="J114" s="500" t="s">
        <v>124</v>
      </c>
      <c r="K114" s="501">
        <v>3</v>
      </c>
      <c r="L114" s="525">
        <v>1</v>
      </c>
      <c r="M114" s="525">
        <v>1</v>
      </c>
      <c r="N114" s="525">
        <v>1</v>
      </c>
      <c r="O114" s="525">
        <v>1</v>
      </c>
      <c r="P114" s="622" t="s">
        <v>519</v>
      </c>
      <c r="Q114" s="499" t="s">
        <v>220</v>
      </c>
      <c r="R114" s="496" t="s">
        <v>149</v>
      </c>
      <c r="S114" s="497" t="s">
        <v>235</v>
      </c>
      <c r="T114" s="497" t="s">
        <v>124</v>
      </c>
      <c r="U114" s="504">
        <v>0.04</v>
      </c>
      <c r="V114" s="504">
        <v>0.11</v>
      </c>
      <c r="W114" s="504">
        <v>0.17</v>
      </c>
      <c r="X114" s="504">
        <v>0.23</v>
      </c>
      <c r="Y114" s="504">
        <v>0.28999999999999998</v>
      </c>
      <c r="Z114" s="504">
        <v>0.38</v>
      </c>
      <c r="AA114" s="504"/>
      <c r="AB114" s="504"/>
      <c r="AC114" s="504"/>
      <c r="AD114" s="504"/>
      <c r="AE114" s="526"/>
      <c r="AF114" s="526"/>
      <c r="AG114" s="527">
        <v>1</v>
      </c>
      <c r="AH114" s="345">
        <f t="shared" ref="AH114:AI115" si="188">IF(AH$5&lt;=$U$8,U114,"")</f>
        <v>0.04</v>
      </c>
      <c r="AI114" s="345">
        <f>IF(AI$5&lt;=$U$8,V114,"")</f>
        <v>0.11</v>
      </c>
      <c r="AJ114" s="345">
        <f t="shared" ref="AJ114:AS114" si="189">IF(AJ$5&lt;=$U$8,W114,"")</f>
        <v>0.17</v>
      </c>
      <c r="AK114" s="345">
        <f t="shared" si="189"/>
        <v>0.23</v>
      </c>
      <c r="AL114" s="345">
        <f t="shared" si="189"/>
        <v>0.28999999999999998</v>
      </c>
      <c r="AM114" s="345">
        <f t="shared" si="189"/>
        <v>0.38</v>
      </c>
      <c r="AN114" s="345">
        <f t="shared" si="189"/>
        <v>0</v>
      </c>
      <c r="AO114" s="345">
        <f t="shared" si="189"/>
        <v>0</v>
      </c>
      <c r="AP114" s="345">
        <f t="shared" si="189"/>
        <v>0</v>
      </c>
      <c r="AQ114" s="345">
        <f t="shared" si="189"/>
        <v>0</v>
      </c>
      <c r="AR114" s="345">
        <f t="shared" si="189"/>
        <v>0</v>
      </c>
      <c r="AS114" s="609">
        <f t="shared" si="189"/>
        <v>0</v>
      </c>
      <c r="AT114" s="607" t="s">
        <v>376</v>
      </c>
      <c r="AU114" s="558" t="s">
        <v>460</v>
      </c>
      <c r="AV114" s="569" t="s">
        <v>376</v>
      </c>
      <c r="AW114" s="570" t="s">
        <v>419</v>
      </c>
      <c r="AX114" s="590" t="s">
        <v>376</v>
      </c>
      <c r="AY114" s="591" t="s">
        <v>465</v>
      </c>
      <c r="AZ114" s="631" t="s">
        <v>570</v>
      </c>
      <c r="BA114" s="632" t="s">
        <v>571</v>
      </c>
      <c r="BB114" s="659" t="s">
        <v>570</v>
      </c>
      <c r="BC114" s="632" t="s">
        <v>666</v>
      </c>
      <c r="BD114" s="590" t="s">
        <v>376</v>
      </c>
      <c r="BE114" s="591" t="s">
        <v>669</v>
      </c>
      <c r="BF114" s="357"/>
      <c r="BG114" s="357"/>
      <c r="BH114" s="357"/>
      <c r="BI114" s="357"/>
      <c r="BJ114" s="357"/>
      <c r="BK114" s="357"/>
      <c r="BL114" s="357"/>
      <c r="BM114" s="357"/>
      <c r="BN114" s="357"/>
      <c r="BO114" s="357"/>
      <c r="BP114" s="357"/>
      <c r="BQ114" s="357"/>
    </row>
    <row r="115" spans="1:69" ht="74.25" customHeight="1" thickBot="1" x14ac:dyDescent="0.3">
      <c r="A115" s="507" t="s">
        <v>116</v>
      </c>
      <c r="B115" s="430" t="s">
        <v>117</v>
      </c>
      <c r="C115" s="434">
        <v>0.3</v>
      </c>
      <c r="D115" s="508" t="s">
        <v>136</v>
      </c>
      <c r="E115" s="507" t="s">
        <v>322</v>
      </c>
      <c r="F115" s="430" t="s">
        <v>323</v>
      </c>
      <c r="G115" s="263" t="s">
        <v>354</v>
      </c>
      <c r="H115" s="615" t="s">
        <v>547</v>
      </c>
      <c r="I115" s="617" t="s">
        <v>544</v>
      </c>
      <c r="J115" s="437" t="s">
        <v>124</v>
      </c>
      <c r="K115" s="443">
        <v>127</v>
      </c>
      <c r="L115" s="434">
        <v>0.25</v>
      </c>
      <c r="M115" s="434">
        <v>0.5</v>
      </c>
      <c r="N115" s="434">
        <v>0.75</v>
      </c>
      <c r="O115" s="434">
        <v>1</v>
      </c>
      <c r="P115" s="622" t="s">
        <v>519</v>
      </c>
      <c r="Q115" s="508" t="s">
        <v>221</v>
      </c>
      <c r="R115" s="507" t="s">
        <v>617</v>
      </c>
      <c r="S115" s="601" t="s">
        <v>236</v>
      </c>
      <c r="T115" s="601" t="s">
        <v>124</v>
      </c>
      <c r="U115" s="504">
        <v>0</v>
      </c>
      <c r="V115" s="504">
        <v>0.22</v>
      </c>
      <c r="W115" s="504">
        <v>0</v>
      </c>
      <c r="X115" s="504"/>
      <c r="Y115" s="504">
        <v>0.746</v>
      </c>
      <c r="Z115" s="504">
        <v>0.53</v>
      </c>
      <c r="AA115" s="504"/>
      <c r="AB115" s="504"/>
      <c r="AC115" s="504"/>
      <c r="AD115" s="504"/>
      <c r="AE115" s="526"/>
      <c r="AF115" s="526"/>
      <c r="AG115" s="538">
        <v>1</v>
      </c>
      <c r="AH115" s="345">
        <f t="shared" si="188"/>
        <v>0</v>
      </c>
      <c r="AI115" s="345">
        <f t="shared" si="188"/>
        <v>0.22</v>
      </c>
      <c r="AJ115" s="345">
        <f t="shared" ref="AJ115:AQ115" si="190">IF(AJ$5&lt;=$U$8,W115,"")</f>
        <v>0</v>
      </c>
      <c r="AK115" s="345">
        <f t="shared" si="190"/>
        <v>0</v>
      </c>
      <c r="AL115" s="345">
        <f t="shared" si="190"/>
        <v>0.746</v>
      </c>
      <c r="AM115" s="345">
        <f t="shared" si="190"/>
        <v>0.53</v>
      </c>
      <c r="AN115" s="345">
        <f t="shared" si="190"/>
        <v>0</v>
      </c>
      <c r="AO115" s="345">
        <f t="shared" si="190"/>
        <v>0</v>
      </c>
      <c r="AP115" s="345">
        <f t="shared" si="190"/>
        <v>0</v>
      </c>
      <c r="AQ115" s="345">
        <f t="shared" si="190"/>
        <v>0</v>
      </c>
      <c r="AR115" s="345">
        <f>IF(AR$5&lt;=$U$8,AD115,"")</f>
        <v>0</v>
      </c>
      <c r="AS115" s="609">
        <f>IF(AS$5&lt;=$U$8,AF115,"")</f>
        <v>0</v>
      </c>
      <c r="AT115" s="420"/>
      <c r="AU115" s="344" t="s">
        <v>410</v>
      </c>
      <c r="AV115" s="364"/>
      <c r="AW115" s="580" t="s">
        <v>459</v>
      </c>
      <c r="AX115" s="364"/>
      <c r="AY115" s="585" t="s">
        <v>566</v>
      </c>
      <c r="AZ115" s="364"/>
      <c r="BA115" s="633" t="s">
        <v>574</v>
      </c>
      <c r="BB115" s="651" t="s">
        <v>664</v>
      </c>
      <c r="BC115" s="660" t="s">
        <v>665</v>
      </c>
      <c r="BD115" s="655" t="s">
        <v>664</v>
      </c>
      <c r="BE115" s="662" t="s">
        <v>668</v>
      </c>
      <c r="BF115" s="364"/>
      <c r="BG115" s="364"/>
      <c r="BH115" s="364"/>
      <c r="BI115" s="364"/>
      <c r="BJ115" s="364"/>
      <c r="BK115" s="364"/>
      <c r="BL115" s="364"/>
      <c r="BM115" s="364"/>
      <c r="BN115" s="364"/>
      <c r="BO115" s="364"/>
      <c r="BP115" s="364"/>
      <c r="BQ115" s="364"/>
    </row>
    <row r="116" spans="1:69" ht="72.75" customHeight="1" thickBot="1" x14ac:dyDescent="0.3">
      <c r="A116" s="496" t="s">
        <v>116</v>
      </c>
      <c r="B116" s="497" t="s">
        <v>117</v>
      </c>
      <c r="C116" s="498">
        <v>0.3</v>
      </c>
      <c r="D116" s="528" t="s">
        <v>157</v>
      </c>
      <c r="E116" s="529" t="s">
        <v>320</v>
      </c>
      <c r="F116" s="530" t="s">
        <v>321</v>
      </c>
      <c r="G116" s="498" t="s">
        <v>355</v>
      </c>
      <c r="H116" s="615" t="s">
        <v>547</v>
      </c>
      <c r="I116" s="617" t="s">
        <v>548</v>
      </c>
      <c r="J116" s="500" t="s">
        <v>124</v>
      </c>
      <c r="K116" s="500"/>
      <c r="L116" s="498">
        <v>0.3</v>
      </c>
      <c r="M116" s="498">
        <v>0.6</v>
      </c>
      <c r="N116" s="498">
        <v>0.8</v>
      </c>
      <c r="O116" s="498">
        <v>1</v>
      </c>
      <c r="P116" s="622" t="s">
        <v>519</v>
      </c>
      <c r="Q116" s="499" t="s">
        <v>222</v>
      </c>
      <c r="R116" s="496" t="s">
        <v>161</v>
      </c>
      <c r="S116" s="497" t="s">
        <v>234</v>
      </c>
      <c r="T116" s="497" t="s">
        <v>124</v>
      </c>
      <c r="U116" s="504">
        <v>0.75</v>
      </c>
      <c r="V116" s="504">
        <v>0.75</v>
      </c>
      <c r="W116" s="504">
        <v>0.75</v>
      </c>
      <c r="X116" s="504">
        <v>0.75</v>
      </c>
      <c r="Y116" s="504">
        <v>0.75</v>
      </c>
      <c r="Z116" s="504">
        <v>0.75</v>
      </c>
      <c r="AA116" s="504"/>
      <c r="AB116" s="504"/>
      <c r="AC116" s="504"/>
      <c r="AD116" s="504"/>
      <c r="AE116" s="526"/>
      <c r="AF116" s="526"/>
      <c r="AG116" s="522">
        <v>1</v>
      </c>
      <c r="AH116" s="345">
        <f t="shared" ref="AH116:AH119" si="191">IF(AH$5&lt;=$U$8,U116,"")</f>
        <v>0.75</v>
      </c>
      <c r="AI116" s="345">
        <f t="shared" ref="AI116:AI119" si="192">IF(AI$5&lt;=$U$8,V116,"")</f>
        <v>0.75</v>
      </c>
      <c r="AJ116" s="345">
        <f t="shared" ref="AJ116:AJ119" si="193">IF(AJ$5&lt;=$U$8,W116,"")</f>
        <v>0.75</v>
      </c>
      <c r="AK116" s="345">
        <f t="shared" ref="AK116:AK119" si="194">IF(AK$5&lt;=$U$8,X116,"")</f>
        <v>0.75</v>
      </c>
      <c r="AL116" s="345">
        <f t="shared" ref="AL116:AL119" si="195">IF(AL$5&lt;=$U$8,Y116,"")</f>
        <v>0.75</v>
      </c>
      <c r="AM116" s="345">
        <f t="shared" ref="AM116:AM119" si="196">IF(AM$5&lt;=$U$8,Z116,"")</f>
        <v>0.75</v>
      </c>
      <c r="AN116" s="345">
        <f t="shared" ref="AN116:AN119" si="197">IF(AN$5&lt;=$U$8,AA116,"")</f>
        <v>0</v>
      </c>
      <c r="AO116" s="345">
        <f t="shared" ref="AO116:AO119" si="198">IF(AO$5&lt;=$U$8,AB116,"")</f>
        <v>0</v>
      </c>
      <c r="AP116" s="345">
        <f t="shared" ref="AP116:AP119" si="199">IF(AP$5&lt;=$U$8,AC116,"")</f>
        <v>0</v>
      </c>
      <c r="AQ116" s="345">
        <f t="shared" ref="AQ116:AQ119" si="200">IF(AQ$5&lt;=$U$8,AD116,"")</f>
        <v>0</v>
      </c>
      <c r="AR116" s="345">
        <f t="shared" ref="AR116:AR119" si="201">IF(AR$5&lt;=$U$8,AD116,"")</f>
        <v>0</v>
      </c>
      <c r="AS116" s="609">
        <f t="shared" ref="AS116:AS119" si="202">IF(AS$5&lt;=$U$8,AF116,"")</f>
        <v>0</v>
      </c>
      <c r="AT116" s="420" t="s">
        <v>705</v>
      </c>
      <c r="AU116" s="344" t="s">
        <v>437</v>
      </c>
      <c r="AV116" s="420" t="s">
        <v>705</v>
      </c>
      <c r="AW116" s="344" t="s">
        <v>438</v>
      </c>
      <c r="AX116" s="420" t="s">
        <v>705</v>
      </c>
      <c r="AY116" s="589" t="s">
        <v>438</v>
      </c>
      <c r="AZ116" s="420" t="s">
        <v>705</v>
      </c>
      <c r="BA116" s="664" t="s">
        <v>438</v>
      </c>
      <c r="BB116" s="420" t="s">
        <v>705</v>
      </c>
      <c r="BC116" s="664" t="s">
        <v>438</v>
      </c>
      <c r="BD116" s="420" t="s">
        <v>705</v>
      </c>
      <c r="BE116" s="664" t="s">
        <v>438</v>
      </c>
      <c r="BF116" s="364"/>
      <c r="BG116" s="364"/>
      <c r="BH116" s="364"/>
      <c r="BI116" s="364"/>
      <c r="BJ116" s="364"/>
      <c r="BK116" s="364"/>
      <c r="BL116" s="364"/>
      <c r="BM116" s="364"/>
      <c r="BN116" s="364"/>
      <c r="BO116" s="364"/>
      <c r="BP116" s="364"/>
      <c r="BQ116" s="364"/>
    </row>
    <row r="117" spans="1:69" ht="91.5" customHeight="1" thickBot="1" x14ac:dyDescent="0.3">
      <c r="A117" s="507" t="s">
        <v>116</v>
      </c>
      <c r="B117" s="430" t="s">
        <v>117</v>
      </c>
      <c r="C117" s="434">
        <v>0.3</v>
      </c>
      <c r="D117" s="508" t="s">
        <v>163</v>
      </c>
      <c r="E117" s="507" t="s">
        <v>318</v>
      </c>
      <c r="F117" s="430" t="s">
        <v>319</v>
      </c>
      <c r="G117" s="430" t="s">
        <v>356</v>
      </c>
      <c r="H117" s="615" t="s">
        <v>547</v>
      </c>
      <c r="I117" s="617" t="s">
        <v>549</v>
      </c>
      <c r="J117" s="437" t="s">
        <v>124</v>
      </c>
      <c r="K117" s="437"/>
      <c r="L117" s="434">
        <v>0.5</v>
      </c>
      <c r="M117" s="434">
        <v>0.6</v>
      </c>
      <c r="N117" s="434">
        <v>0.8</v>
      </c>
      <c r="O117" s="434">
        <v>1</v>
      </c>
      <c r="P117" s="622" t="s">
        <v>519</v>
      </c>
      <c r="Q117" s="508" t="s">
        <v>303</v>
      </c>
      <c r="R117" s="507" t="s">
        <v>296</v>
      </c>
      <c r="S117" s="601" t="s">
        <v>237</v>
      </c>
      <c r="T117" s="601" t="s">
        <v>124</v>
      </c>
      <c r="U117" s="504">
        <v>0.03</v>
      </c>
      <c r="V117" s="504">
        <v>0.06</v>
      </c>
      <c r="W117" s="504">
        <v>0.1</v>
      </c>
      <c r="X117" s="504">
        <v>0.25</v>
      </c>
      <c r="Y117" s="504">
        <v>0.32</v>
      </c>
      <c r="Z117" s="504">
        <v>0.44</v>
      </c>
      <c r="AA117" s="504"/>
      <c r="AB117" s="504"/>
      <c r="AC117" s="504"/>
      <c r="AD117" s="504"/>
      <c r="AE117" s="526"/>
      <c r="AF117" s="526"/>
      <c r="AG117" s="537">
        <v>1</v>
      </c>
      <c r="AH117" s="345">
        <f t="shared" si="191"/>
        <v>0.03</v>
      </c>
      <c r="AI117" s="345">
        <f>IF(AI$5&lt;=$U$8,V117,"")</f>
        <v>0.06</v>
      </c>
      <c r="AJ117" s="345">
        <f t="shared" si="193"/>
        <v>0.1</v>
      </c>
      <c r="AK117" s="345">
        <f t="shared" si="194"/>
        <v>0.25</v>
      </c>
      <c r="AL117" s="345">
        <f t="shared" si="195"/>
        <v>0.32</v>
      </c>
      <c r="AM117" s="345">
        <f t="shared" si="196"/>
        <v>0.44</v>
      </c>
      <c r="AN117" s="345">
        <f t="shared" si="197"/>
        <v>0</v>
      </c>
      <c r="AO117" s="345">
        <f t="shared" si="198"/>
        <v>0</v>
      </c>
      <c r="AP117" s="345">
        <f t="shared" si="199"/>
        <v>0</v>
      </c>
      <c r="AQ117" s="345">
        <f t="shared" si="200"/>
        <v>0</v>
      </c>
      <c r="AR117" s="345">
        <f t="shared" si="201"/>
        <v>0</v>
      </c>
      <c r="AS117" s="609">
        <f t="shared" si="202"/>
        <v>0</v>
      </c>
      <c r="AT117" s="420" t="s">
        <v>412</v>
      </c>
      <c r="AU117" s="344" t="s">
        <v>411</v>
      </c>
      <c r="AV117" s="420" t="s">
        <v>427</v>
      </c>
      <c r="AW117" s="344" t="s">
        <v>428</v>
      </c>
      <c r="AX117" s="344" t="s">
        <v>467</v>
      </c>
      <c r="AY117" s="420" t="s">
        <v>468</v>
      </c>
      <c r="AZ117" s="558" t="s">
        <v>615</v>
      </c>
      <c r="BA117" s="558" t="s">
        <v>616</v>
      </c>
      <c r="BB117" s="558" t="s">
        <v>615</v>
      </c>
      <c r="BC117" s="558" t="s">
        <v>663</v>
      </c>
      <c r="BD117" s="357" t="s">
        <v>703</v>
      </c>
      <c r="BE117" s="357" t="s">
        <v>704</v>
      </c>
      <c r="BF117" s="364"/>
      <c r="BG117" s="364"/>
      <c r="BH117" s="364"/>
      <c r="BI117" s="364"/>
      <c r="BJ117" s="364"/>
      <c r="BK117" s="364"/>
      <c r="BL117" s="364"/>
      <c r="BM117" s="364"/>
      <c r="BN117" s="364"/>
      <c r="BO117" s="364"/>
      <c r="BP117" s="364"/>
      <c r="BQ117" s="364"/>
    </row>
    <row r="118" spans="1:69" ht="66" customHeight="1" thickBot="1" x14ac:dyDescent="0.3">
      <c r="A118" s="544" t="s">
        <v>116</v>
      </c>
      <c r="B118" s="545" t="s">
        <v>117</v>
      </c>
      <c r="C118" s="546">
        <v>0.3</v>
      </c>
      <c r="D118" s="547" t="s">
        <v>171</v>
      </c>
      <c r="E118" s="544" t="s">
        <v>316</v>
      </c>
      <c r="F118" s="545" t="s">
        <v>317</v>
      </c>
      <c r="G118" s="546" t="s">
        <v>357</v>
      </c>
      <c r="H118" s="617" t="s">
        <v>545</v>
      </c>
      <c r="I118" s="617" t="s">
        <v>546</v>
      </c>
      <c r="J118" s="548" t="s">
        <v>124</v>
      </c>
      <c r="K118" s="548"/>
      <c r="L118" s="546">
        <v>0.9</v>
      </c>
      <c r="M118" s="546">
        <v>0.95</v>
      </c>
      <c r="N118" s="546">
        <v>0.95</v>
      </c>
      <c r="O118" s="546">
        <v>0.95</v>
      </c>
      <c r="P118" s="622" t="s">
        <v>519</v>
      </c>
      <c r="Q118" s="547" t="s">
        <v>224</v>
      </c>
      <c r="R118" s="544" t="s">
        <v>178</v>
      </c>
      <c r="S118" s="545" t="s">
        <v>238</v>
      </c>
      <c r="T118" s="545" t="s">
        <v>124</v>
      </c>
      <c r="U118" s="504">
        <v>0</v>
      </c>
      <c r="V118" s="504">
        <v>0</v>
      </c>
      <c r="W118" s="504">
        <v>0</v>
      </c>
      <c r="X118" s="504">
        <v>0</v>
      </c>
      <c r="Y118" s="504">
        <v>0</v>
      </c>
      <c r="Z118" s="504">
        <v>0.03</v>
      </c>
      <c r="AA118" s="504"/>
      <c r="AB118" s="504"/>
      <c r="AC118" s="504"/>
      <c r="AD118" s="504"/>
      <c r="AE118" s="526"/>
      <c r="AF118" s="526"/>
      <c r="AG118" s="549">
        <v>0.95</v>
      </c>
      <c r="AH118" s="345">
        <f t="shared" si="191"/>
        <v>0</v>
      </c>
      <c r="AI118" s="345">
        <f t="shared" si="192"/>
        <v>0</v>
      </c>
      <c r="AJ118" s="345">
        <f t="shared" si="193"/>
        <v>0</v>
      </c>
      <c r="AK118" s="345">
        <f t="shared" si="194"/>
        <v>0</v>
      </c>
      <c r="AL118" s="345">
        <f t="shared" si="195"/>
        <v>0</v>
      </c>
      <c r="AM118" s="345">
        <f t="shared" si="196"/>
        <v>0.03</v>
      </c>
      <c r="AN118" s="345">
        <f t="shared" si="197"/>
        <v>0</v>
      </c>
      <c r="AO118" s="345">
        <f t="shared" si="198"/>
        <v>0</v>
      </c>
      <c r="AP118" s="345">
        <f t="shared" si="199"/>
        <v>0</v>
      </c>
      <c r="AQ118" s="345">
        <f t="shared" si="200"/>
        <v>0</v>
      </c>
      <c r="AR118" s="345">
        <f t="shared" si="201"/>
        <v>0</v>
      </c>
      <c r="AS118" s="609">
        <f t="shared" si="202"/>
        <v>0</v>
      </c>
      <c r="AT118" s="420" t="s">
        <v>370</v>
      </c>
      <c r="AU118" s="344" t="s">
        <v>371</v>
      </c>
      <c r="AV118" s="420" t="s">
        <v>413</v>
      </c>
      <c r="AW118" s="344" t="s">
        <v>414</v>
      </c>
      <c r="AX118" s="420" t="s">
        <v>462</v>
      </c>
      <c r="AY118" s="344" t="s">
        <v>463</v>
      </c>
      <c r="AZ118" s="420" t="s">
        <v>462</v>
      </c>
      <c r="BA118" s="344" t="s">
        <v>572</v>
      </c>
      <c r="BB118" s="420" t="s">
        <v>462</v>
      </c>
      <c r="BC118" s="344" t="s">
        <v>619</v>
      </c>
      <c r="BD118" s="663" t="s">
        <v>672</v>
      </c>
      <c r="BE118" s="344" t="s">
        <v>673</v>
      </c>
      <c r="BF118" s="364"/>
      <c r="BG118" s="344"/>
      <c r="BH118" s="364"/>
      <c r="BI118" s="364"/>
      <c r="BJ118" s="364"/>
      <c r="BK118" s="364"/>
      <c r="BL118" s="364"/>
      <c r="BM118" s="364"/>
      <c r="BN118" s="364"/>
      <c r="BO118" s="364"/>
      <c r="BP118" s="364"/>
      <c r="BQ118" s="364"/>
    </row>
    <row r="119" spans="1:69" s="408" customFormat="1" ht="57.75" customHeight="1" thickBot="1" x14ac:dyDescent="0.3">
      <c r="A119" s="496" t="s">
        <v>116</v>
      </c>
      <c r="B119" s="497" t="s">
        <v>117</v>
      </c>
      <c r="C119" s="498">
        <v>0.3</v>
      </c>
      <c r="D119" s="499" t="s">
        <v>180</v>
      </c>
      <c r="E119" s="496" t="s">
        <v>315</v>
      </c>
      <c r="F119" s="530" t="s">
        <v>358</v>
      </c>
      <c r="G119" s="550" t="s">
        <v>359</v>
      </c>
      <c r="H119" s="616" t="s">
        <v>545</v>
      </c>
      <c r="I119" s="616" t="s">
        <v>546</v>
      </c>
      <c r="J119" s="530" t="s">
        <v>124</v>
      </c>
      <c r="K119" s="530"/>
      <c r="L119" s="550">
        <v>0.95</v>
      </c>
      <c r="M119" s="550">
        <v>0.95</v>
      </c>
      <c r="N119" s="550">
        <v>0.85</v>
      </c>
      <c r="O119" s="550">
        <v>0.93</v>
      </c>
      <c r="P119" s="622" t="s">
        <v>519</v>
      </c>
      <c r="Q119" s="528" t="s">
        <v>225</v>
      </c>
      <c r="R119" s="529" t="s">
        <v>185</v>
      </c>
      <c r="S119" s="497" t="s">
        <v>238</v>
      </c>
      <c r="T119" s="497" t="s">
        <v>124</v>
      </c>
      <c r="U119" s="504">
        <v>0.01</v>
      </c>
      <c r="V119" s="504">
        <v>5.8000000000000003E-2</v>
      </c>
      <c r="W119" s="504">
        <v>0.11700000000000001</v>
      </c>
      <c r="X119" s="504">
        <v>0.19</v>
      </c>
      <c r="Y119" s="504">
        <v>0.28999999999999998</v>
      </c>
      <c r="Z119" s="504">
        <v>0.35</v>
      </c>
      <c r="AA119" s="504"/>
      <c r="AB119" s="504"/>
      <c r="AC119" s="504"/>
      <c r="AD119" s="504"/>
      <c r="AE119" s="526"/>
      <c r="AF119" s="526"/>
      <c r="AG119" s="551">
        <v>0.93</v>
      </c>
      <c r="AH119" s="613">
        <f t="shared" si="191"/>
        <v>0.01</v>
      </c>
      <c r="AI119" s="613">
        <f t="shared" si="192"/>
        <v>5.8000000000000003E-2</v>
      </c>
      <c r="AJ119" s="613">
        <f t="shared" si="193"/>
        <v>0.11700000000000001</v>
      </c>
      <c r="AK119" s="613">
        <f t="shared" si="194"/>
        <v>0.19</v>
      </c>
      <c r="AL119" s="613">
        <f t="shared" si="195"/>
        <v>0.28999999999999998</v>
      </c>
      <c r="AM119" s="613">
        <f t="shared" si="196"/>
        <v>0.35</v>
      </c>
      <c r="AN119" s="613">
        <f t="shared" si="197"/>
        <v>0</v>
      </c>
      <c r="AO119" s="613">
        <f t="shared" si="198"/>
        <v>0</v>
      </c>
      <c r="AP119" s="613">
        <f t="shared" si="199"/>
        <v>0</v>
      </c>
      <c r="AQ119" s="613">
        <f t="shared" si="200"/>
        <v>0</v>
      </c>
      <c r="AR119" s="613">
        <f t="shared" si="201"/>
        <v>0</v>
      </c>
      <c r="AS119" s="614">
        <f t="shared" si="202"/>
        <v>0</v>
      </c>
      <c r="AT119" s="420" t="s">
        <v>372</v>
      </c>
      <c r="AU119" s="344" t="s">
        <v>373</v>
      </c>
      <c r="AV119" s="420" t="s">
        <v>415</v>
      </c>
      <c r="AW119" s="344" t="s">
        <v>416</v>
      </c>
      <c r="AX119" s="420" t="s">
        <v>415</v>
      </c>
      <c r="AY119" s="586" t="s">
        <v>464</v>
      </c>
      <c r="AZ119" s="420" t="s">
        <v>415</v>
      </c>
      <c r="BA119" s="629" t="s">
        <v>573</v>
      </c>
      <c r="BB119" s="420" t="s">
        <v>415</v>
      </c>
      <c r="BC119" s="651" t="s">
        <v>618</v>
      </c>
      <c r="BD119" s="420" t="s">
        <v>415</v>
      </c>
      <c r="BE119" s="663" t="s">
        <v>674</v>
      </c>
      <c r="BF119" s="57"/>
      <c r="BG119" s="57"/>
      <c r="BH119" s="57"/>
      <c r="BI119" s="57"/>
      <c r="BJ119" s="57"/>
      <c r="BK119" s="57"/>
      <c r="BL119" s="57"/>
      <c r="BM119" s="57"/>
      <c r="BN119" s="57"/>
      <c r="BO119" s="57"/>
      <c r="BP119" s="57"/>
      <c r="BQ119" s="57"/>
    </row>
    <row r="120" spans="1:69" ht="38.25" customHeight="1" x14ac:dyDescent="0.25">
      <c r="AJ120" s="358"/>
      <c r="AW120" s="581"/>
    </row>
    <row r="121" spans="1:69" ht="38.25" customHeight="1" x14ac:dyDescent="0.25">
      <c r="AJ121" s="358"/>
      <c r="AW121" s="581"/>
    </row>
    <row r="122" spans="1:69" ht="38.25" customHeight="1" x14ac:dyDescent="0.25">
      <c r="L122" s="373"/>
      <c r="M122" s="373"/>
      <c r="N122" s="373"/>
      <c r="O122" s="373"/>
      <c r="P122" s="373"/>
      <c r="Q122" s="377" t="s">
        <v>46</v>
      </c>
      <c r="AG122" s="221" t="s">
        <v>46</v>
      </c>
      <c r="AH122" s="221"/>
      <c r="AI122" s="221"/>
    </row>
    <row r="123" spans="1:69" ht="38.25" customHeight="1" x14ac:dyDescent="0.25">
      <c r="A123" s="794" t="s">
        <v>98</v>
      </c>
      <c r="B123" s="794"/>
      <c r="C123" s="794"/>
      <c r="O123" s="374"/>
      <c r="P123" s="374"/>
      <c r="AP123" s="358">
        <f>26.3/52.9</f>
        <v>0.49716446124763708</v>
      </c>
    </row>
    <row r="124" spans="1:69" ht="24.75" customHeight="1" x14ac:dyDescent="0.25">
      <c r="A124" s="352" t="s">
        <v>99</v>
      </c>
      <c r="B124" s="352" t="s">
        <v>100</v>
      </c>
      <c r="C124" s="352" t="s">
        <v>101</v>
      </c>
    </row>
    <row r="125" spans="1:69" ht="17.25" customHeight="1" x14ac:dyDescent="0.25">
      <c r="A125" s="379">
        <v>0</v>
      </c>
      <c r="B125" s="381">
        <v>0.65</v>
      </c>
      <c r="C125" s="107" t="s">
        <v>102</v>
      </c>
    </row>
    <row r="126" spans="1:69" ht="25.5" customHeight="1" x14ac:dyDescent="0.25">
      <c r="A126" s="379">
        <v>0.65010000000000001</v>
      </c>
      <c r="B126" s="379">
        <v>0.85</v>
      </c>
      <c r="C126" s="107" t="s">
        <v>104</v>
      </c>
    </row>
    <row r="127" spans="1:69" ht="15.75" customHeight="1" x14ac:dyDescent="0.25">
      <c r="A127" s="378">
        <v>0.85009999999999997</v>
      </c>
      <c r="B127" s="377">
        <v>1</v>
      </c>
      <c r="C127" s="107" t="s">
        <v>105</v>
      </c>
    </row>
    <row r="134" spans="1:45" ht="20.100000000000001" customHeight="1" x14ac:dyDescent="0.25">
      <c r="J134" s="388"/>
    </row>
    <row r="136" spans="1:45" s="379" customFormat="1" ht="20.100000000000001" customHeight="1" x14ac:dyDescent="0.25">
      <c r="A136" s="107"/>
      <c r="B136" s="107"/>
      <c r="C136" s="107"/>
      <c r="D136" s="107"/>
      <c r="E136" s="107"/>
      <c r="F136" s="107"/>
      <c r="G136" s="107"/>
      <c r="J136" s="107"/>
      <c r="K136" s="107"/>
      <c r="L136" s="107"/>
      <c r="M136" s="107"/>
      <c r="N136" s="107"/>
      <c r="O136" s="107"/>
      <c r="P136" s="618"/>
      <c r="Q136" s="377"/>
      <c r="R136" s="107"/>
      <c r="S136" s="107"/>
      <c r="T136" s="107"/>
      <c r="U136" s="380"/>
      <c r="V136" s="380"/>
      <c r="W136" s="380"/>
      <c r="X136" s="380"/>
      <c r="Y136" s="380"/>
      <c r="Z136" s="380"/>
      <c r="AA136" s="380"/>
      <c r="AB136" s="380"/>
      <c r="AC136" s="380"/>
      <c r="AD136" s="380"/>
      <c r="AE136" s="380"/>
      <c r="AF136" s="380"/>
      <c r="AG136" s="358"/>
      <c r="AH136" s="358"/>
      <c r="AI136" s="358"/>
      <c r="AJ136" s="625"/>
      <c r="AK136" s="358"/>
      <c r="AL136" s="358"/>
      <c r="AM136" s="358"/>
      <c r="AN136" s="358"/>
      <c r="AO136" s="358"/>
      <c r="AP136" s="358"/>
      <c r="AQ136" s="358"/>
      <c r="AR136" s="358"/>
      <c r="AS136" s="358"/>
    </row>
    <row r="137" spans="1:45" s="379" customFormat="1" ht="20.100000000000001" customHeight="1" x14ac:dyDescent="0.25">
      <c r="A137" s="107"/>
      <c r="B137" s="107"/>
      <c r="C137" s="107"/>
      <c r="D137" s="107"/>
      <c r="E137" s="107"/>
      <c r="F137" s="107"/>
      <c r="G137" s="107"/>
      <c r="J137" s="107"/>
      <c r="K137" s="107"/>
      <c r="L137" s="107"/>
      <c r="M137" s="107"/>
      <c r="N137" s="107"/>
      <c r="O137" s="107"/>
      <c r="P137" s="618"/>
      <c r="Q137" s="377"/>
      <c r="R137" s="107"/>
      <c r="S137" s="107"/>
      <c r="T137" s="107"/>
      <c r="U137" s="380"/>
      <c r="V137" s="380"/>
      <c r="W137" s="380"/>
      <c r="X137" s="380"/>
      <c r="Y137" s="380"/>
      <c r="Z137" s="380"/>
      <c r="AA137" s="380"/>
      <c r="AB137" s="380"/>
      <c r="AC137" s="380"/>
      <c r="AD137" s="380"/>
      <c r="AE137" s="380"/>
      <c r="AF137" s="380"/>
      <c r="AG137" s="358"/>
      <c r="AH137" s="358"/>
      <c r="AI137" s="358"/>
      <c r="AJ137" s="625"/>
      <c r="AK137" s="358"/>
      <c r="AL137" s="358"/>
      <c r="AM137" s="358"/>
      <c r="AN137" s="358"/>
      <c r="AO137" s="358"/>
      <c r="AP137" s="358"/>
      <c r="AQ137" s="358"/>
      <c r="AR137" s="358"/>
      <c r="AS137" s="358"/>
    </row>
    <row r="138" spans="1:45" s="379" customFormat="1" ht="20.100000000000001" customHeight="1" x14ac:dyDescent="0.25">
      <c r="A138" s="107"/>
      <c r="B138" s="107"/>
      <c r="C138" s="107"/>
      <c r="D138" s="107"/>
      <c r="E138" s="107"/>
      <c r="F138" s="107"/>
      <c r="G138" s="107"/>
      <c r="J138" s="107"/>
      <c r="K138" s="107"/>
      <c r="L138" s="107"/>
      <c r="M138" s="107"/>
      <c r="N138" s="107"/>
      <c r="O138" s="107"/>
      <c r="P138" s="618"/>
      <c r="Q138" s="377"/>
      <c r="R138" s="107"/>
      <c r="S138" s="107"/>
      <c r="T138" s="107"/>
      <c r="U138" s="380"/>
      <c r="V138" s="380"/>
      <c r="W138" s="380"/>
      <c r="X138" s="380"/>
      <c r="Y138" s="380"/>
      <c r="Z138" s="380"/>
      <c r="AA138" s="380"/>
      <c r="AB138" s="380"/>
      <c r="AC138" s="380"/>
      <c r="AD138" s="380"/>
      <c r="AE138" s="380"/>
      <c r="AF138" s="380"/>
      <c r="AG138" s="358"/>
      <c r="AH138" s="358"/>
      <c r="AI138" s="358"/>
      <c r="AJ138" s="625"/>
      <c r="AK138" s="358"/>
      <c r="AL138" s="358"/>
      <c r="AM138" s="358"/>
      <c r="AN138" s="358"/>
      <c r="AO138" s="358"/>
      <c r="AP138" s="358"/>
      <c r="AQ138" s="358"/>
      <c r="AR138" s="358"/>
      <c r="AS138" s="358"/>
    </row>
    <row r="139" spans="1:45" s="379" customFormat="1" ht="20.100000000000001" customHeight="1" x14ac:dyDescent="0.25">
      <c r="A139" s="107"/>
      <c r="B139" s="107"/>
      <c r="C139" s="107"/>
      <c r="D139" s="107"/>
      <c r="E139" s="107"/>
      <c r="F139" s="107"/>
      <c r="G139" s="107"/>
      <c r="J139" s="107"/>
      <c r="K139" s="107"/>
      <c r="L139" s="107"/>
      <c r="M139" s="107"/>
      <c r="N139" s="107"/>
      <c r="O139" s="107"/>
      <c r="P139" s="618"/>
      <c r="Q139" s="377"/>
      <c r="R139" s="107"/>
      <c r="S139" s="107"/>
      <c r="T139" s="107"/>
      <c r="U139" s="380"/>
      <c r="V139" s="380"/>
      <c r="W139" s="380"/>
      <c r="X139" s="380"/>
      <c r="Y139" s="380"/>
      <c r="Z139" s="380"/>
      <c r="AA139" s="380"/>
      <c r="AB139" s="380"/>
      <c r="AC139" s="380"/>
      <c r="AD139" s="380"/>
      <c r="AE139" s="380"/>
      <c r="AF139" s="380"/>
      <c r="AG139" s="358"/>
      <c r="AH139" s="358"/>
      <c r="AI139" s="358"/>
      <c r="AJ139" s="625"/>
      <c r="AK139" s="358"/>
      <c r="AL139" s="358"/>
      <c r="AM139" s="358"/>
      <c r="AN139" s="358"/>
      <c r="AO139" s="358"/>
      <c r="AP139" s="358"/>
      <c r="AQ139" s="358"/>
      <c r="AR139" s="358"/>
      <c r="AS139" s="358"/>
    </row>
    <row r="140" spans="1:45" s="379" customFormat="1" ht="20.100000000000001" customHeight="1" x14ac:dyDescent="0.25">
      <c r="A140" s="107"/>
      <c r="B140" s="107"/>
      <c r="C140" s="107"/>
      <c r="D140" s="107"/>
      <c r="E140" s="107"/>
      <c r="F140" s="107"/>
      <c r="G140" s="107"/>
      <c r="J140" s="107"/>
      <c r="K140" s="107"/>
      <c r="L140" s="107"/>
      <c r="M140" s="107"/>
      <c r="N140" s="107"/>
      <c r="O140" s="107"/>
      <c r="P140" s="618"/>
      <c r="Q140" s="377"/>
      <c r="R140" s="107"/>
      <c r="S140" s="107"/>
      <c r="T140" s="107"/>
      <c r="U140" s="380"/>
      <c r="V140" s="380"/>
      <c r="W140" s="380"/>
      <c r="X140" s="380"/>
      <c r="Y140" s="380"/>
      <c r="Z140" s="380"/>
      <c r="AA140" s="380"/>
      <c r="AB140" s="380"/>
      <c r="AC140" s="380"/>
      <c r="AD140" s="380"/>
      <c r="AE140" s="380"/>
      <c r="AF140" s="380"/>
      <c r="AG140" s="358"/>
      <c r="AH140" s="358"/>
      <c r="AI140" s="358"/>
      <c r="AJ140" s="625"/>
      <c r="AK140" s="358"/>
      <c r="AL140" s="358"/>
      <c r="AM140" s="358"/>
      <c r="AN140" s="358"/>
      <c r="AO140" s="358"/>
      <c r="AP140" s="358"/>
      <c r="AQ140" s="358"/>
      <c r="AR140" s="358"/>
      <c r="AS140" s="358"/>
    </row>
    <row r="141" spans="1:45" s="379" customFormat="1" ht="20.100000000000001" customHeight="1" x14ac:dyDescent="0.25">
      <c r="A141" s="107"/>
      <c r="B141" s="107"/>
      <c r="C141" s="107"/>
      <c r="D141" s="107"/>
      <c r="E141" s="107"/>
      <c r="F141" s="107"/>
      <c r="G141" s="107"/>
      <c r="J141" s="107"/>
      <c r="K141" s="107"/>
      <c r="L141" s="107"/>
      <c r="M141" s="107"/>
      <c r="N141" s="107"/>
      <c r="O141" s="107"/>
      <c r="P141" s="618"/>
      <c r="Q141" s="377"/>
      <c r="R141" s="107"/>
      <c r="S141" s="107"/>
      <c r="T141" s="107"/>
      <c r="U141" s="380"/>
      <c r="V141" s="380"/>
      <c r="W141" s="380"/>
      <c r="X141" s="380"/>
      <c r="Y141" s="380"/>
      <c r="Z141" s="380"/>
      <c r="AA141" s="380"/>
      <c r="AB141" s="380"/>
      <c r="AC141" s="380"/>
      <c r="AD141" s="380"/>
      <c r="AE141" s="380"/>
      <c r="AF141" s="380"/>
      <c r="AG141" s="358"/>
      <c r="AH141" s="358"/>
      <c r="AI141" s="358"/>
      <c r="AJ141" s="625"/>
      <c r="AK141" s="358"/>
      <c r="AL141" s="358"/>
      <c r="AM141" s="358"/>
      <c r="AN141" s="358"/>
      <c r="AO141" s="358"/>
      <c r="AP141" s="358"/>
      <c r="AQ141" s="358"/>
      <c r="AR141" s="358"/>
      <c r="AS141" s="358"/>
    </row>
    <row r="142" spans="1:45" s="379" customFormat="1" ht="20.100000000000001" customHeight="1" x14ac:dyDescent="0.25">
      <c r="A142" s="107"/>
      <c r="B142" s="107"/>
      <c r="C142" s="107"/>
      <c r="D142" s="107"/>
      <c r="E142" s="107"/>
      <c r="F142" s="107"/>
      <c r="G142" s="107"/>
      <c r="J142" s="107"/>
      <c r="K142" s="107"/>
      <c r="L142" s="107"/>
      <c r="M142" s="107"/>
      <c r="N142" s="107"/>
      <c r="O142" s="107"/>
      <c r="P142" s="618"/>
      <c r="Q142" s="377"/>
      <c r="R142" s="107"/>
      <c r="S142" s="107"/>
      <c r="T142" s="107"/>
      <c r="U142" s="380"/>
      <c r="V142" s="380"/>
      <c r="W142" s="380"/>
      <c r="X142" s="380"/>
      <c r="Y142" s="380"/>
      <c r="Z142" s="380"/>
      <c r="AA142" s="380"/>
      <c r="AB142" s="380"/>
      <c r="AC142" s="380"/>
      <c r="AD142" s="380"/>
      <c r="AE142" s="380"/>
      <c r="AF142" s="380"/>
      <c r="AG142" s="358"/>
      <c r="AH142" s="358"/>
      <c r="AI142" s="358"/>
      <c r="AJ142" s="625"/>
      <c r="AK142" s="358"/>
      <c r="AL142" s="358"/>
      <c r="AM142" s="358"/>
      <c r="AN142" s="358"/>
      <c r="AO142" s="358"/>
      <c r="AP142" s="358"/>
      <c r="AQ142" s="358"/>
      <c r="AR142" s="358"/>
      <c r="AS142" s="358"/>
    </row>
    <row r="143" spans="1:45" s="379" customFormat="1" ht="20.100000000000001" customHeight="1" x14ac:dyDescent="0.25">
      <c r="A143" s="107"/>
      <c r="B143" s="107"/>
      <c r="C143" s="107"/>
      <c r="D143" s="107"/>
      <c r="E143" s="107"/>
      <c r="F143" s="107"/>
      <c r="G143" s="107"/>
      <c r="J143" s="107"/>
      <c r="K143" s="107"/>
      <c r="L143" s="107"/>
      <c r="M143" s="107"/>
      <c r="N143" s="107"/>
      <c r="O143" s="107"/>
      <c r="P143" s="618"/>
      <c r="Q143" s="377"/>
      <c r="R143" s="107"/>
      <c r="S143" s="107"/>
      <c r="T143" s="107"/>
      <c r="U143" s="380"/>
      <c r="V143" s="380"/>
      <c r="W143" s="380"/>
      <c r="X143" s="380"/>
      <c r="Y143" s="380"/>
      <c r="Z143" s="380"/>
      <c r="AA143" s="380"/>
      <c r="AB143" s="380"/>
      <c r="AC143" s="380"/>
      <c r="AD143" s="380"/>
      <c r="AE143" s="380"/>
      <c r="AF143" s="380"/>
      <c r="AG143" s="358"/>
      <c r="AH143" s="358"/>
      <c r="AI143" s="358"/>
      <c r="AJ143" s="625"/>
      <c r="AK143" s="358"/>
      <c r="AL143" s="358"/>
      <c r="AM143" s="358"/>
      <c r="AN143" s="358"/>
      <c r="AO143" s="358"/>
      <c r="AP143" s="358"/>
      <c r="AQ143" s="358"/>
      <c r="AR143" s="358"/>
      <c r="AS143" s="358"/>
    </row>
    <row r="144" spans="1:45" s="379" customFormat="1" ht="20.100000000000001" customHeight="1" x14ac:dyDescent="0.25">
      <c r="A144" s="107"/>
      <c r="B144" s="107"/>
      <c r="C144" s="107"/>
      <c r="D144" s="107"/>
      <c r="E144" s="107"/>
      <c r="F144" s="107"/>
      <c r="G144" s="107"/>
      <c r="J144" s="107"/>
      <c r="K144" s="107"/>
      <c r="L144" s="107"/>
      <c r="M144" s="107"/>
      <c r="N144" s="107"/>
      <c r="O144" s="107"/>
      <c r="P144" s="618"/>
      <c r="Q144" s="377"/>
      <c r="R144" s="107"/>
      <c r="S144" s="107"/>
      <c r="T144" s="107"/>
      <c r="U144" s="380"/>
      <c r="V144" s="380"/>
      <c r="W144" s="380"/>
      <c r="X144" s="380"/>
      <c r="Y144" s="380"/>
      <c r="Z144" s="380"/>
      <c r="AA144" s="380"/>
      <c r="AB144" s="380"/>
      <c r="AC144" s="380"/>
      <c r="AD144" s="380"/>
      <c r="AE144" s="380"/>
      <c r="AF144" s="380"/>
      <c r="AG144" s="358"/>
      <c r="AH144" s="358"/>
      <c r="AI144" s="358"/>
      <c r="AJ144" s="625"/>
      <c r="AK144" s="358"/>
      <c r="AL144" s="358"/>
      <c r="AM144" s="358"/>
      <c r="AN144" s="358"/>
      <c r="AO144" s="358"/>
      <c r="AP144" s="358"/>
      <c r="AQ144" s="358"/>
      <c r="AR144" s="358"/>
      <c r="AS144" s="358"/>
    </row>
    <row r="145" spans="1:45" s="379" customFormat="1" ht="20.100000000000001" customHeight="1" x14ac:dyDescent="0.25">
      <c r="A145" s="107"/>
      <c r="B145" s="107"/>
      <c r="C145" s="107"/>
      <c r="D145" s="107"/>
      <c r="E145" s="107"/>
      <c r="F145" s="107"/>
      <c r="G145" s="107"/>
      <c r="J145" s="107"/>
      <c r="K145" s="107"/>
      <c r="L145" s="107"/>
      <c r="M145" s="107"/>
      <c r="N145" s="107"/>
      <c r="O145" s="107"/>
      <c r="P145" s="618"/>
      <c r="Q145" s="377"/>
      <c r="R145" s="107"/>
      <c r="S145" s="107"/>
      <c r="T145" s="107"/>
      <c r="U145" s="380"/>
      <c r="V145" s="380"/>
      <c r="W145" s="380"/>
      <c r="X145" s="380"/>
      <c r="Y145" s="380"/>
      <c r="Z145" s="380"/>
      <c r="AA145" s="380"/>
      <c r="AB145" s="380"/>
      <c r="AC145" s="380"/>
      <c r="AD145" s="380"/>
      <c r="AE145" s="380"/>
      <c r="AF145" s="380"/>
      <c r="AG145" s="358"/>
      <c r="AH145" s="358"/>
      <c r="AI145" s="358"/>
      <c r="AJ145" s="625"/>
      <c r="AK145" s="358"/>
      <c r="AL145" s="358"/>
      <c r="AM145" s="358"/>
      <c r="AN145" s="358"/>
      <c r="AO145" s="358"/>
      <c r="AP145" s="358"/>
      <c r="AQ145" s="358"/>
      <c r="AR145" s="358"/>
      <c r="AS145" s="358"/>
    </row>
    <row r="146" spans="1:45" s="379" customFormat="1" ht="20.100000000000001" customHeight="1" x14ac:dyDescent="0.25">
      <c r="A146" s="107"/>
      <c r="B146" s="107"/>
      <c r="C146" s="107"/>
      <c r="D146" s="107"/>
      <c r="E146" s="107"/>
      <c r="F146" s="107"/>
      <c r="G146" s="107"/>
      <c r="J146" s="107"/>
      <c r="K146" s="107"/>
      <c r="L146" s="107"/>
      <c r="M146" s="107"/>
      <c r="N146" s="107"/>
      <c r="O146" s="107"/>
      <c r="P146" s="618"/>
      <c r="Q146" s="377"/>
      <c r="R146" s="107"/>
      <c r="S146" s="107"/>
      <c r="T146" s="107"/>
      <c r="U146" s="380"/>
      <c r="V146" s="380"/>
      <c r="W146" s="380"/>
      <c r="X146" s="380"/>
      <c r="Y146" s="380"/>
      <c r="Z146" s="380"/>
      <c r="AA146" s="380"/>
      <c r="AB146" s="380"/>
      <c r="AC146" s="380"/>
      <c r="AD146" s="380"/>
      <c r="AE146" s="380"/>
      <c r="AF146" s="380"/>
      <c r="AG146" s="358"/>
      <c r="AH146" s="358"/>
      <c r="AI146" s="358"/>
      <c r="AJ146" s="625"/>
      <c r="AK146" s="358"/>
      <c r="AL146" s="358"/>
      <c r="AM146" s="358"/>
      <c r="AN146" s="358"/>
      <c r="AO146" s="358"/>
      <c r="AP146" s="358"/>
      <c r="AQ146" s="358"/>
      <c r="AR146" s="358"/>
      <c r="AS146" s="358"/>
    </row>
    <row r="147" spans="1:45" s="379" customFormat="1" ht="20.100000000000001" customHeight="1" x14ac:dyDescent="0.25">
      <c r="A147" s="107"/>
      <c r="B147" s="107"/>
      <c r="C147" s="107"/>
      <c r="D147" s="107"/>
      <c r="E147" s="107"/>
      <c r="F147" s="107"/>
      <c r="G147" s="107"/>
      <c r="J147" s="107"/>
      <c r="K147" s="107"/>
      <c r="L147" s="107"/>
      <c r="M147" s="107"/>
      <c r="N147" s="107"/>
      <c r="O147" s="107"/>
      <c r="P147" s="618"/>
      <c r="Q147" s="377"/>
      <c r="R147" s="107"/>
      <c r="S147" s="107"/>
      <c r="T147" s="107"/>
      <c r="U147" s="380"/>
      <c r="V147" s="380"/>
      <c r="W147" s="380"/>
      <c r="X147" s="380"/>
      <c r="Y147" s="380"/>
      <c r="Z147" s="380"/>
      <c r="AA147" s="380"/>
      <c r="AB147" s="380"/>
      <c r="AC147" s="380"/>
      <c r="AD147" s="380"/>
      <c r="AE147" s="380"/>
      <c r="AF147" s="380"/>
      <c r="AG147" s="358"/>
      <c r="AH147" s="358"/>
      <c r="AI147" s="358"/>
      <c r="AJ147" s="625"/>
      <c r="AK147" s="358"/>
      <c r="AL147" s="358"/>
      <c r="AM147" s="358"/>
      <c r="AN147" s="358"/>
      <c r="AO147" s="358"/>
      <c r="AP147" s="358"/>
      <c r="AQ147" s="358"/>
      <c r="AR147" s="358"/>
      <c r="AS147" s="358"/>
    </row>
    <row r="148" spans="1:45" s="379" customFormat="1" ht="20.100000000000001" customHeight="1" x14ac:dyDescent="0.25">
      <c r="A148" s="107"/>
      <c r="B148" s="107"/>
      <c r="C148" s="107"/>
      <c r="D148" s="107"/>
      <c r="E148" s="107"/>
      <c r="F148" s="107"/>
      <c r="G148" s="107"/>
      <c r="J148" s="107"/>
      <c r="K148" s="107"/>
      <c r="L148" s="107"/>
      <c r="M148" s="107"/>
      <c r="N148" s="107"/>
      <c r="O148" s="107"/>
      <c r="P148" s="618"/>
      <c r="Q148" s="377"/>
      <c r="R148" s="107"/>
      <c r="S148" s="107"/>
      <c r="T148" s="107"/>
      <c r="U148" s="380"/>
      <c r="V148" s="380"/>
      <c r="W148" s="380"/>
      <c r="X148" s="380"/>
      <c r="Y148" s="380"/>
      <c r="Z148" s="380"/>
      <c r="AA148" s="380"/>
      <c r="AB148" s="380"/>
      <c r="AC148" s="380"/>
      <c r="AD148" s="380"/>
      <c r="AE148" s="380"/>
      <c r="AF148" s="380"/>
      <c r="AG148" s="358"/>
      <c r="AH148" s="358"/>
      <c r="AI148" s="358"/>
      <c r="AJ148" s="625"/>
      <c r="AK148" s="358"/>
      <c r="AL148" s="358"/>
      <c r="AM148" s="358"/>
      <c r="AN148" s="358"/>
      <c r="AO148" s="358"/>
      <c r="AP148" s="358"/>
      <c r="AQ148" s="358"/>
      <c r="AR148" s="358"/>
      <c r="AS148" s="358"/>
    </row>
    <row r="149" spans="1:45" s="379" customFormat="1" ht="20.100000000000001" customHeight="1" x14ac:dyDescent="0.25">
      <c r="A149" s="107"/>
      <c r="B149" s="107"/>
      <c r="C149" s="107"/>
      <c r="D149" s="107"/>
      <c r="E149" s="107"/>
      <c r="F149" s="107"/>
      <c r="G149" s="107"/>
      <c r="J149" s="107"/>
      <c r="K149" s="107"/>
      <c r="L149" s="107"/>
      <c r="M149" s="107"/>
      <c r="N149" s="107"/>
      <c r="O149" s="107"/>
      <c r="P149" s="618"/>
      <c r="Q149" s="377"/>
      <c r="R149" s="107"/>
      <c r="S149" s="107"/>
      <c r="T149" s="107"/>
      <c r="U149" s="380"/>
      <c r="V149" s="380"/>
      <c r="W149" s="380"/>
      <c r="X149" s="380"/>
      <c r="Y149" s="380"/>
      <c r="Z149" s="380"/>
      <c r="AA149" s="380"/>
      <c r="AB149" s="380"/>
      <c r="AC149" s="380"/>
      <c r="AD149" s="380"/>
      <c r="AE149" s="380"/>
      <c r="AF149" s="380"/>
      <c r="AG149" s="358"/>
      <c r="AH149" s="358"/>
      <c r="AI149" s="358"/>
      <c r="AJ149" s="625"/>
      <c r="AK149" s="358"/>
      <c r="AL149" s="358"/>
      <c r="AM149" s="358"/>
      <c r="AN149" s="358"/>
      <c r="AO149" s="358"/>
      <c r="AP149" s="358"/>
      <c r="AQ149" s="358"/>
      <c r="AR149" s="358"/>
      <c r="AS149" s="358"/>
    </row>
    <row r="150" spans="1:45" s="379" customFormat="1" ht="20.100000000000001" customHeight="1" x14ac:dyDescent="0.25">
      <c r="A150" s="107"/>
      <c r="B150" s="107"/>
      <c r="C150" s="107"/>
      <c r="D150" s="107"/>
      <c r="E150" s="107"/>
      <c r="F150" s="107"/>
      <c r="G150" s="107"/>
      <c r="J150" s="107"/>
      <c r="K150" s="107"/>
      <c r="L150" s="107"/>
      <c r="M150" s="107"/>
      <c r="N150" s="107"/>
      <c r="O150" s="107"/>
      <c r="P150" s="618"/>
      <c r="Q150" s="377"/>
      <c r="R150" s="107"/>
      <c r="S150" s="107"/>
      <c r="T150" s="107"/>
      <c r="U150" s="380"/>
      <c r="V150" s="380"/>
      <c r="W150" s="380"/>
      <c r="X150" s="380"/>
      <c r="Y150" s="380"/>
      <c r="Z150" s="380"/>
      <c r="AA150" s="380"/>
      <c r="AB150" s="380"/>
      <c r="AC150" s="380"/>
      <c r="AD150" s="380"/>
      <c r="AE150" s="380"/>
      <c r="AF150" s="380"/>
      <c r="AG150" s="358"/>
      <c r="AH150" s="358"/>
      <c r="AI150" s="358"/>
      <c r="AJ150" s="625"/>
      <c r="AK150" s="358"/>
      <c r="AL150" s="358"/>
      <c r="AM150" s="358"/>
      <c r="AN150" s="358"/>
      <c r="AO150" s="358"/>
      <c r="AP150" s="358"/>
      <c r="AQ150" s="358"/>
      <c r="AR150" s="358"/>
      <c r="AS150" s="358"/>
    </row>
    <row r="151" spans="1:45" s="379" customFormat="1" ht="20.100000000000001" customHeight="1" x14ac:dyDescent="0.25">
      <c r="A151" s="107"/>
      <c r="B151" s="107"/>
      <c r="C151" s="107"/>
      <c r="D151" s="107"/>
      <c r="E151" s="107"/>
      <c r="F151" s="107"/>
      <c r="G151" s="107"/>
      <c r="J151" s="107"/>
      <c r="K151" s="107"/>
      <c r="L151" s="107"/>
      <c r="M151" s="107"/>
      <c r="N151" s="107"/>
      <c r="O151" s="107"/>
      <c r="P151" s="618"/>
      <c r="Q151" s="377"/>
      <c r="R151" s="107"/>
      <c r="S151" s="107"/>
      <c r="T151" s="107"/>
      <c r="U151" s="380"/>
      <c r="V151" s="380"/>
      <c r="W151" s="380"/>
      <c r="X151" s="380"/>
      <c r="Y151" s="380"/>
      <c r="Z151" s="380"/>
      <c r="AA151" s="380"/>
      <c r="AB151" s="380"/>
      <c r="AC151" s="380"/>
      <c r="AD151" s="380"/>
      <c r="AE151" s="380"/>
      <c r="AF151" s="380"/>
      <c r="AG151" s="358"/>
      <c r="AH151" s="358"/>
      <c r="AI151" s="358"/>
      <c r="AJ151" s="625"/>
      <c r="AK151" s="358"/>
      <c r="AL151" s="358"/>
      <c r="AM151" s="358"/>
      <c r="AN151" s="358"/>
      <c r="AO151" s="358"/>
      <c r="AP151" s="358"/>
      <c r="AQ151" s="358"/>
      <c r="AR151" s="358"/>
      <c r="AS151" s="358"/>
    </row>
    <row r="152" spans="1:45" s="379" customFormat="1" ht="20.100000000000001" customHeight="1" x14ac:dyDescent="0.25">
      <c r="A152" s="107"/>
      <c r="B152" s="107"/>
      <c r="C152" s="107"/>
      <c r="D152" s="107"/>
      <c r="E152" s="107"/>
      <c r="F152" s="107"/>
      <c r="G152" s="107"/>
      <c r="J152" s="107"/>
      <c r="K152" s="107"/>
      <c r="L152" s="107"/>
      <c r="M152" s="107"/>
      <c r="N152" s="107"/>
      <c r="O152" s="107"/>
      <c r="P152" s="618"/>
      <c r="Q152" s="377"/>
      <c r="R152" s="107"/>
      <c r="S152" s="107"/>
      <c r="T152" s="107"/>
      <c r="U152" s="380"/>
      <c r="V152" s="380"/>
      <c r="W152" s="380"/>
      <c r="X152" s="380"/>
      <c r="Y152" s="380"/>
      <c r="Z152" s="380"/>
      <c r="AA152" s="380"/>
      <c r="AB152" s="380"/>
      <c r="AC152" s="380"/>
      <c r="AD152" s="380"/>
      <c r="AE152" s="380"/>
      <c r="AF152" s="380"/>
      <c r="AG152" s="358"/>
      <c r="AH152" s="358"/>
      <c r="AI152" s="358"/>
      <c r="AJ152" s="625"/>
      <c r="AK152" s="358"/>
      <c r="AL152" s="358"/>
      <c r="AM152" s="358"/>
      <c r="AN152" s="358"/>
      <c r="AO152" s="358"/>
      <c r="AP152" s="358"/>
      <c r="AQ152" s="358"/>
      <c r="AR152" s="358"/>
      <c r="AS152" s="358"/>
    </row>
    <row r="153" spans="1:45" s="379" customFormat="1" ht="20.100000000000001" customHeight="1" x14ac:dyDescent="0.25">
      <c r="A153" s="107"/>
      <c r="B153" s="107"/>
      <c r="C153" s="107"/>
      <c r="D153" s="107"/>
      <c r="E153" s="107"/>
      <c r="F153" s="107"/>
      <c r="G153" s="107"/>
      <c r="J153" s="107"/>
      <c r="K153" s="107"/>
      <c r="L153" s="107"/>
      <c r="M153" s="107"/>
      <c r="N153" s="107"/>
      <c r="O153" s="107"/>
      <c r="P153" s="618"/>
      <c r="Q153" s="377"/>
      <c r="R153" s="107"/>
      <c r="S153" s="107"/>
      <c r="T153" s="107"/>
      <c r="U153" s="380"/>
      <c r="V153" s="380"/>
      <c r="W153" s="380"/>
      <c r="X153" s="380"/>
      <c r="Y153" s="380"/>
      <c r="Z153" s="380"/>
      <c r="AA153" s="380"/>
      <c r="AB153" s="380"/>
      <c r="AC153" s="380"/>
      <c r="AD153" s="380"/>
      <c r="AE153" s="380"/>
      <c r="AF153" s="380"/>
      <c r="AG153" s="358"/>
      <c r="AH153" s="358"/>
      <c r="AI153" s="358"/>
      <c r="AJ153" s="625"/>
      <c r="AK153" s="358"/>
      <c r="AL153" s="358"/>
      <c r="AM153" s="358"/>
      <c r="AN153" s="358"/>
      <c r="AO153" s="358"/>
      <c r="AP153" s="358"/>
      <c r="AQ153" s="358"/>
      <c r="AR153" s="358"/>
      <c r="AS153" s="358"/>
    </row>
    <row r="154" spans="1:45" s="379" customFormat="1" ht="20.100000000000001" customHeight="1" x14ac:dyDescent="0.25">
      <c r="A154" s="107"/>
      <c r="B154" s="107"/>
      <c r="C154" s="107"/>
      <c r="D154" s="107"/>
      <c r="E154" s="107"/>
      <c r="F154" s="107"/>
      <c r="G154" s="107"/>
      <c r="J154" s="107"/>
      <c r="K154" s="107"/>
      <c r="L154" s="107"/>
      <c r="M154" s="107"/>
      <c r="N154" s="107"/>
      <c r="O154" s="107"/>
      <c r="P154" s="618"/>
      <c r="Q154" s="377"/>
      <c r="R154" s="107"/>
      <c r="S154" s="107"/>
      <c r="T154" s="107"/>
      <c r="U154" s="380"/>
      <c r="V154" s="380"/>
      <c r="W154" s="380"/>
      <c r="X154" s="380"/>
      <c r="Y154" s="380"/>
      <c r="Z154" s="380"/>
      <c r="AA154" s="380"/>
      <c r="AB154" s="380"/>
      <c r="AC154" s="380"/>
      <c r="AD154" s="380"/>
      <c r="AE154" s="380"/>
      <c r="AF154" s="380"/>
      <c r="AG154" s="358"/>
      <c r="AH154" s="358"/>
      <c r="AI154" s="358"/>
      <c r="AJ154" s="625"/>
      <c r="AK154" s="358"/>
      <c r="AL154" s="358"/>
      <c r="AM154" s="358"/>
      <c r="AN154" s="358"/>
      <c r="AO154" s="358"/>
      <c r="AP154" s="358"/>
      <c r="AQ154" s="358"/>
      <c r="AR154" s="358"/>
      <c r="AS154" s="358"/>
    </row>
    <row r="155" spans="1:45" s="379" customFormat="1" ht="20.100000000000001" customHeight="1" x14ac:dyDescent="0.25">
      <c r="A155" s="107"/>
      <c r="B155" s="107"/>
      <c r="C155" s="107"/>
      <c r="D155" s="107"/>
      <c r="E155" s="107"/>
      <c r="F155" s="107"/>
      <c r="G155" s="107"/>
      <c r="J155" s="107"/>
      <c r="K155" s="107"/>
      <c r="L155" s="107"/>
      <c r="M155" s="107"/>
      <c r="N155" s="107"/>
      <c r="O155" s="107"/>
      <c r="P155" s="618"/>
      <c r="Q155" s="377"/>
      <c r="R155" s="107"/>
      <c r="S155" s="107"/>
      <c r="T155" s="107"/>
      <c r="U155" s="380"/>
      <c r="V155" s="380"/>
      <c r="W155" s="380"/>
      <c r="X155" s="380"/>
      <c r="Y155" s="380"/>
      <c r="Z155" s="380"/>
      <c r="AA155" s="380"/>
      <c r="AB155" s="380"/>
      <c r="AC155" s="380"/>
      <c r="AD155" s="380"/>
      <c r="AE155" s="380"/>
      <c r="AF155" s="380"/>
      <c r="AG155" s="358"/>
      <c r="AH155" s="358"/>
      <c r="AI155" s="358"/>
      <c r="AJ155" s="625"/>
      <c r="AK155" s="358"/>
      <c r="AL155" s="358"/>
      <c r="AM155" s="358"/>
      <c r="AN155" s="358"/>
      <c r="AO155" s="358"/>
      <c r="AP155" s="358"/>
      <c r="AQ155" s="358"/>
      <c r="AR155" s="358"/>
      <c r="AS155" s="358"/>
    </row>
    <row r="156" spans="1:45" s="379" customFormat="1" ht="20.100000000000001" customHeight="1" x14ac:dyDescent="0.25">
      <c r="A156" s="107"/>
      <c r="B156" s="107"/>
      <c r="C156" s="107"/>
      <c r="D156" s="107"/>
      <c r="E156" s="107"/>
      <c r="F156" s="107"/>
      <c r="G156" s="107"/>
      <c r="J156" s="107"/>
      <c r="K156" s="107"/>
      <c r="L156" s="107"/>
      <c r="M156" s="107"/>
      <c r="N156" s="107"/>
      <c r="O156" s="107"/>
      <c r="P156" s="618"/>
      <c r="Q156" s="377"/>
      <c r="R156" s="107"/>
      <c r="S156" s="107"/>
      <c r="T156" s="107"/>
      <c r="U156" s="380"/>
      <c r="V156" s="380"/>
      <c r="W156" s="380"/>
      <c r="X156" s="380"/>
      <c r="Y156" s="380"/>
      <c r="Z156" s="380"/>
      <c r="AA156" s="380"/>
      <c r="AB156" s="380"/>
      <c r="AC156" s="380"/>
      <c r="AD156" s="380"/>
      <c r="AE156" s="380"/>
      <c r="AF156" s="380"/>
      <c r="AG156" s="358"/>
      <c r="AH156" s="358"/>
      <c r="AI156" s="358"/>
      <c r="AJ156" s="625"/>
      <c r="AK156" s="358"/>
      <c r="AL156" s="358"/>
      <c r="AM156" s="358"/>
      <c r="AN156" s="358"/>
      <c r="AO156" s="358"/>
      <c r="AP156" s="358"/>
      <c r="AQ156" s="358"/>
      <c r="AR156" s="358"/>
      <c r="AS156" s="358"/>
    </row>
    <row r="157" spans="1:45" s="379" customFormat="1" ht="20.100000000000001" customHeight="1" x14ac:dyDescent="0.25">
      <c r="A157" s="107"/>
      <c r="B157" s="107"/>
      <c r="C157" s="107"/>
      <c r="D157" s="107"/>
      <c r="E157" s="107"/>
      <c r="F157" s="107"/>
      <c r="G157" s="107"/>
      <c r="J157" s="107"/>
      <c r="K157" s="107"/>
      <c r="L157" s="107"/>
      <c r="M157" s="107"/>
      <c r="N157" s="107"/>
      <c r="O157" s="107"/>
      <c r="P157" s="618"/>
      <c r="Q157" s="377"/>
      <c r="R157" s="107"/>
      <c r="S157" s="107"/>
      <c r="T157" s="107"/>
      <c r="U157" s="380"/>
      <c r="V157" s="380"/>
      <c r="W157" s="380"/>
      <c r="X157" s="380"/>
      <c r="Y157" s="380"/>
      <c r="Z157" s="380"/>
      <c r="AA157" s="380"/>
      <c r="AB157" s="380"/>
      <c r="AC157" s="380"/>
      <c r="AD157" s="380"/>
      <c r="AE157" s="380"/>
      <c r="AF157" s="380"/>
      <c r="AG157" s="358"/>
      <c r="AH157" s="358"/>
      <c r="AI157" s="358"/>
      <c r="AJ157" s="625"/>
      <c r="AK157" s="358"/>
      <c r="AL157" s="358"/>
      <c r="AM157" s="358"/>
      <c r="AN157" s="358"/>
      <c r="AO157" s="358"/>
      <c r="AP157" s="358"/>
      <c r="AQ157" s="358"/>
      <c r="AR157" s="358"/>
      <c r="AS157" s="358"/>
    </row>
    <row r="158" spans="1:45" s="379" customFormat="1" ht="20.100000000000001" customHeight="1" x14ac:dyDescent="0.25">
      <c r="A158" s="107"/>
      <c r="B158" s="107"/>
      <c r="C158" s="107"/>
      <c r="D158" s="107"/>
      <c r="E158" s="107"/>
      <c r="F158" s="107"/>
      <c r="G158" s="107"/>
      <c r="J158" s="107"/>
      <c r="K158" s="107"/>
      <c r="L158" s="107"/>
      <c r="M158" s="107"/>
      <c r="N158" s="107"/>
      <c r="O158" s="107"/>
      <c r="P158" s="618"/>
      <c r="Q158" s="377"/>
      <c r="R158" s="107"/>
      <c r="S158" s="107"/>
      <c r="T158" s="107"/>
      <c r="U158" s="380"/>
      <c r="V158" s="380"/>
      <c r="W158" s="380"/>
      <c r="X158" s="380"/>
      <c r="Y158" s="380"/>
      <c r="Z158" s="380"/>
      <c r="AA158" s="380"/>
      <c r="AB158" s="380"/>
      <c r="AC158" s="380"/>
      <c r="AD158" s="380"/>
      <c r="AE158" s="380"/>
      <c r="AF158" s="380"/>
      <c r="AG158" s="358"/>
      <c r="AH158" s="358"/>
      <c r="AI158" s="358"/>
      <c r="AJ158" s="625"/>
      <c r="AK158" s="358"/>
      <c r="AL158" s="358"/>
      <c r="AM158" s="358"/>
      <c r="AN158" s="358"/>
      <c r="AO158" s="358"/>
      <c r="AP158" s="358"/>
      <c r="AQ158" s="358"/>
      <c r="AR158" s="358"/>
      <c r="AS158" s="358"/>
    </row>
    <row r="222" spans="1:45" ht="20.100000000000001" customHeight="1" x14ac:dyDescent="0.25">
      <c r="A222" s="381">
        <v>0.65</v>
      </c>
      <c r="B222" s="107" t="s">
        <v>102</v>
      </c>
      <c r="Q222" s="107"/>
      <c r="U222" s="107"/>
      <c r="V222" s="107"/>
      <c r="W222" s="107"/>
      <c r="X222" s="107"/>
      <c r="Y222" s="652"/>
      <c r="Z222" s="107"/>
      <c r="AA222" s="107"/>
      <c r="AB222" s="107"/>
      <c r="AC222" s="107"/>
      <c r="AD222" s="107"/>
      <c r="AE222" s="107"/>
      <c r="AF222" s="107"/>
      <c r="AG222" s="107"/>
      <c r="AH222" s="107"/>
      <c r="AI222" s="581"/>
      <c r="AJ222" s="628"/>
      <c r="AK222" s="107"/>
      <c r="AL222" s="652"/>
      <c r="AM222" s="107"/>
      <c r="AN222" s="107"/>
      <c r="AO222" s="107"/>
      <c r="AP222" s="107"/>
      <c r="AQ222" s="107"/>
      <c r="AR222" s="107"/>
      <c r="AS222" s="107"/>
    </row>
    <row r="223" spans="1:45" ht="20.100000000000001" customHeight="1" x14ac:dyDescent="0.25">
      <c r="A223" s="379">
        <v>0.85</v>
      </c>
      <c r="B223" s="107" t="s">
        <v>104</v>
      </c>
      <c r="Q223" s="107"/>
      <c r="U223" s="107"/>
      <c r="V223" s="107"/>
      <c r="W223" s="107"/>
      <c r="X223" s="107"/>
      <c r="Y223" s="652"/>
      <c r="Z223" s="107"/>
      <c r="AA223" s="107"/>
      <c r="AB223" s="107"/>
      <c r="AC223" s="107"/>
      <c r="AD223" s="107"/>
      <c r="AE223" s="107"/>
      <c r="AF223" s="107"/>
      <c r="AG223" s="107"/>
      <c r="AH223" s="107"/>
      <c r="AI223" s="581"/>
      <c r="AJ223" s="628"/>
      <c r="AK223" s="107"/>
      <c r="AL223" s="652"/>
      <c r="AM223" s="107"/>
      <c r="AN223" s="107"/>
      <c r="AO223" s="107"/>
      <c r="AP223" s="107"/>
      <c r="AQ223" s="107"/>
      <c r="AR223" s="107"/>
      <c r="AS223" s="107"/>
    </row>
    <row r="224" spans="1:45" ht="20.100000000000001" customHeight="1" x14ac:dyDescent="0.25">
      <c r="A224" s="377">
        <v>1</v>
      </c>
      <c r="B224" s="107" t="s">
        <v>105</v>
      </c>
      <c r="Q224" s="107"/>
      <c r="U224" s="107"/>
      <c r="V224" s="107"/>
      <c r="W224" s="107"/>
      <c r="X224" s="107"/>
      <c r="Y224" s="652"/>
      <c r="Z224" s="107"/>
      <c r="AA224" s="107"/>
      <c r="AB224" s="107"/>
      <c r="AC224" s="107"/>
      <c r="AD224" s="107"/>
      <c r="AE224" s="107"/>
      <c r="AF224" s="107"/>
      <c r="AG224" s="107"/>
      <c r="AH224" s="107"/>
      <c r="AI224" s="581"/>
      <c r="AJ224" s="628"/>
      <c r="AK224" s="107"/>
      <c r="AL224" s="652"/>
      <c r="AM224" s="107"/>
      <c r="AN224" s="107"/>
      <c r="AO224" s="107"/>
      <c r="AP224" s="107"/>
      <c r="AQ224" s="107"/>
      <c r="AR224" s="107"/>
      <c r="AS224" s="107"/>
    </row>
  </sheetData>
  <sheetProtection formatCells="0"/>
  <autoFilter ref="A9:WWM121">
    <filterColumn colId="19">
      <filters blank="1">
        <filter val="% Cump."/>
        <filter val="Cump."/>
        <filter val="Ejecutado"/>
        <filter val="No aplica"/>
        <filter val="Planeado"/>
      </filters>
    </filterColumn>
  </autoFilter>
  <dataConsolidate/>
  <mergeCells count="40">
    <mergeCell ref="E2:AS2"/>
    <mergeCell ref="BL6:BM6"/>
    <mergeCell ref="BN6:BO6"/>
    <mergeCell ref="BP6:BQ6"/>
    <mergeCell ref="AZ6:BA6"/>
    <mergeCell ref="BH6:BI6"/>
    <mergeCell ref="BJ6:BK6"/>
    <mergeCell ref="BB6:BC6"/>
    <mergeCell ref="BD6:BE6"/>
    <mergeCell ref="BF6:BG6"/>
    <mergeCell ref="AV6:AW6"/>
    <mergeCell ref="AX6:AY6"/>
    <mergeCell ref="U6:AF6"/>
    <mergeCell ref="AG6:AG7"/>
    <mergeCell ref="AT6:AU6"/>
    <mergeCell ref="R4:AS5"/>
    <mergeCell ref="AT4:BQ5"/>
    <mergeCell ref="A123:C123"/>
    <mergeCell ref="A6:A7"/>
    <mergeCell ref="B6:B7"/>
    <mergeCell ref="C6:C7"/>
    <mergeCell ref="D6:D7"/>
    <mergeCell ref="E6:E7"/>
    <mergeCell ref="F6:F7"/>
    <mergeCell ref="G6:G7"/>
    <mergeCell ref="H6:H7"/>
    <mergeCell ref="L6:L7"/>
    <mergeCell ref="R6:R7"/>
    <mergeCell ref="A4:D5"/>
    <mergeCell ref="E4:Q5"/>
    <mergeCell ref="I6:I7"/>
    <mergeCell ref="J6:K6"/>
    <mergeCell ref="AJ6:AS6"/>
    <mergeCell ref="S6:S7"/>
    <mergeCell ref="M6:M7"/>
    <mergeCell ref="N6:N7"/>
    <mergeCell ref="O6:O7"/>
    <mergeCell ref="Q6:Q7"/>
    <mergeCell ref="T6:T7"/>
    <mergeCell ref="P6:P7"/>
  </mergeCells>
  <conditionalFormatting sqref="AK12">
    <cfRule type="cellIs" dxfId="347" priority="418" stopIfTrue="1" operator="between">
      <formula>85.01%</formula>
      <formula>1000%</formula>
    </cfRule>
    <cfRule type="cellIs" dxfId="346" priority="419" operator="between">
      <formula>65.01%</formula>
      <formula>85%</formula>
    </cfRule>
    <cfRule type="cellIs" dxfId="345" priority="420" operator="between">
      <formula>0%</formula>
      <formula>65%</formula>
    </cfRule>
  </conditionalFormatting>
  <conditionalFormatting sqref="AH110:AS110">
    <cfRule type="cellIs" dxfId="344" priority="394" operator="between">
      <formula>$A$228</formula>
      <formula>1000%</formula>
    </cfRule>
    <cfRule type="cellIs" dxfId="343" priority="395" operator="between">
      <formula>$A$227</formula>
      <formula>$B$227</formula>
    </cfRule>
    <cfRule type="cellIs" dxfId="342" priority="396" operator="between">
      <formula>$A$226</formula>
      <formula>$B$226</formula>
    </cfRule>
  </conditionalFormatting>
  <conditionalFormatting sqref="AL12:AS12">
    <cfRule type="cellIs" dxfId="341" priority="391" stopIfTrue="1" operator="between">
      <formula>85.01%</formula>
      <formula>1000%</formula>
    </cfRule>
    <cfRule type="cellIs" dxfId="340" priority="392" operator="between">
      <formula>65.01%</formula>
      <formula>85%</formula>
    </cfRule>
    <cfRule type="cellIs" dxfId="339" priority="393" operator="between">
      <formula>0%</formula>
      <formula>65%</formula>
    </cfRule>
  </conditionalFormatting>
  <conditionalFormatting sqref="AH12:AJ12">
    <cfRule type="cellIs" dxfId="338" priority="388" stopIfTrue="1" operator="between">
      <formula>85.01%</formula>
      <formula>1000%</formula>
    </cfRule>
    <cfRule type="cellIs" dxfId="337" priority="389" operator="between">
      <formula>65.01%</formula>
      <formula>85%</formula>
    </cfRule>
    <cfRule type="cellIs" dxfId="336" priority="390" operator="between">
      <formula>0%</formula>
      <formula>65%</formula>
    </cfRule>
  </conditionalFormatting>
  <conditionalFormatting sqref="AK15">
    <cfRule type="cellIs" dxfId="335" priority="385" stopIfTrue="1" operator="between">
      <formula>85.01%</formula>
      <formula>1000%</formula>
    </cfRule>
    <cfRule type="cellIs" dxfId="334" priority="386" operator="between">
      <formula>65.01%</formula>
      <formula>85%</formula>
    </cfRule>
    <cfRule type="cellIs" dxfId="333" priority="387" operator="between">
      <formula>0%</formula>
      <formula>65%</formula>
    </cfRule>
  </conditionalFormatting>
  <conditionalFormatting sqref="AL15:AS15">
    <cfRule type="cellIs" dxfId="332" priority="382" stopIfTrue="1" operator="between">
      <formula>85.01%</formula>
      <formula>1000%</formula>
    </cfRule>
    <cfRule type="cellIs" dxfId="331" priority="383" operator="between">
      <formula>65.01%</formula>
      <formula>85%</formula>
    </cfRule>
    <cfRule type="cellIs" dxfId="330" priority="384" operator="between">
      <formula>0%</formula>
      <formula>65%</formula>
    </cfRule>
  </conditionalFormatting>
  <conditionalFormatting sqref="AH15:AJ15">
    <cfRule type="cellIs" dxfId="329" priority="379" stopIfTrue="1" operator="between">
      <formula>85.01%</formula>
      <formula>1000%</formula>
    </cfRule>
    <cfRule type="cellIs" dxfId="328" priority="380" operator="between">
      <formula>65.01%</formula>
      <formula>85%</formula>
    </cfRule>
    <cfRule type="cellIs" dxfId="327" priority="381" operator="between">
      <formula>0%</formula>
      <formula>65%</formula>
    </cfRule>
  </conditionalFormatting>
  <conditionalFormatting sqref="AK18">
    <cfRule type="cellIs" dxfId="326" priority="376" stopIfTrue="1" operator="between">
      <formula>85.01%</formula>
      <formula>1000%</formula>
    </cfRule>
    <cfRule type="cellIs" dxfId="325" priority="377" operator="between">
      <formula>65.01%</formula>
      <formula>85%</formula>
    </cfRule>
    <cfRule type="cellIs" dxfId="324" priority="378" operator="between">
      <formula>0%</formula>
      <formula>65%</formula>
    </cfRule>
  </conditionalFormatting>
  <conditionalFormatting sqref="AL18:AS18">
    <cfRule type="cellIs" dxfId="323" priority="373" stopIfTrue="1" operator="between">
      <formula>85.01%</formula>
      <formula>1000%</formula>
    </cfRule>
    <cfRule type="cellIs" dxfId="322" priority="374" operator="between">
      <formula>65.01%</formula>
      <formula>85%</formula>
    </cfRule>
    <cfRule type="cellIs" dxfId="321" priority="375" operator="between">
      <formula>0%</formula>
      <formula>65%</formula>
    </cfRule>
  </conditionalFormatting>
  <conditionalFormatting sqref="AH18:AJ18">
    <cfRule type="cellIs" dxfId="320" priority="370" stopIfTrue="1" operator="between">
      <formula>85.01%</formula>
      <formula>1000%</formula>
    </cfRule>
    <cfRule type="cellIs" dxfId="319" priority="371" operator="between">
      <formula>65.01%</formula>
      <formula>85%</formula>
    </cfRule>
    <cfRule type="cellIs" dxfId="318" priority="372" operator="between">
      <formula>0%</formula>
      <formula>65%</formula>
    </cfRule>
  </conditionalFormatting>
  <conditionalFormatting sqref="AK21">
    <cfRule type="cellIs" dxfId="317" priority="367" stopIfTrue="1" operator="between">
      <formula>85.01%</formula>
      <formula>1000%</formula>
    </cfRule>
    <cfRule type="cellIs" dxfId="316" priority="368" operator="between">
      <formula>65.01%</formula>
      <formula>85%</formula>
    </cfRule>
    <cfRule type="cellIs" dxfId="315" priority="369" operator="between">
      <formula>0%</formula>
      <formula>65%</formula>
    </cfRule>
  </conditionalFormatting>
  <conditionalFormatting sqref="AL21:AS21">
    <cfRule type="cellIs" dxfId="314" priority="364" stopIfTrue="1" operator="between">
      <formula>85.01%</formula>
      <formula>1000%</formula>
    </cfRule>
    <cfRule type="cellIs" dxfId="313" priority="365" operator="between">
      <formula>65.01%</formula>
      <formula>85%</formula>
    </cfRule>
    <cfRule type="cellIs" dxfId="312" priority="366" operator="between">
      <formula>0%</formula>
      <formula>65%</formula>
    </cfRule>
  </conditionalFormatting>
  <conditionalFormatting sqref="AH21:AJ21">
    <cfRule type="cellIs" dxfId="311" priority="361" stopIfTrue="1" operator="between">
      <formula>85.01%</formula>
      <formula>1000%</formula>
    </cfRule>
    <cfRule type="cellIs" dxfId="310" priority="362" operator="between">
      <formula>65.01%</formula>
      <formula>85%</formula>
    </cfRule>
    <cfRule type="cellIs" dxfId="309" priority="363" operator="between">
      <formula>0%</formula>
      <formula>65%</formula>
    </cfRule>
  </conditionalFormatting>
  <conditionalFormatting sqref="AK24">
    <cfRule type="cellIs" dxfId="308" priority="358" stopIfTrue="1" operator="between">
      <formula>85.01%</formula>
      <formula>1000%</formula>
    </cfRule>
    <cfRule type="cellIs" dxfId="307" priority="359" operator="between">
      <formula>65.01%</formula>
      <formula>85%</formula>
    </cfRule>
    <cfRule type="cellIs" dxfId="306" priority="360" operator="between">
      <formula>0%</formula>
      <formula>65%</formula>
    </cfRule>
  </conditionalFormatting>
  <conditionalFormatting sqref="AL24:AS24">
    <cfRule type="cellIs" dxfId="305" priority="355" stopIfTrue="1" operator="between">
      <formula>85.01%</formula>
      <formula>1000%</formula>
    </cfRule>
    <cfRule type="cellIs" dxfId="304" priority="356" operator="between">
      <formula>65.01%</formula>
      <formula>85%</formula>
    </cfRule>
    <cfRule type="cellIs" dxfId="303" priority="357" operator="between">
      <formula>0%</formula>
      <formula>65%</formula>
    </cfRule>
  </conditionalFormatting>
  <conditionalFormatting sqref="AH24:AJ24">
    <cfRule type="cellIs" dxfId="302" priority="352" stopIfTrue="1" operator="between">
      <formula>85.01%</formula>
      <formula>1000%</formula>
    </cfRule>
    <cfRule type="cellIs" dxfId="301" priority="353" operator="between">
      <formula>65.01%</formula>
      <formula>85%</formula>
    </cfRule>
    <cfRule type="cellIs" dxfId="300" priority="354" operator="between">
      <formula>0%</formula>
      <formula>65%</formula>
    </cfRule>
  </conditionalFormatting>
  <conditionalFormatting sqref="AK27">
    <cfRule type="cellIs" dxfId="299" priority="349" stopIfTrue="1" operator="between">
      <formula>85.01%</formula>
      <formula>1000%</formula>
    </cfRule>
    <cfRule type="cellIs" dxfId="298" priority="350" operator="between">
      <formula>65.01%</formula>
      <formula>85%</formula>
    </cfRule>
    <cfRule type="cellIs" dxfId="297" priority="351" operator="between">
      <formula>0%</formula>
      <formula>65%</formula>
    </cfRule>
  </conditionalFormatting>
  <conditionalFormatting sqref="AL27:AS27">
    <cfRule type="cellIs" dxfId="296" priority="346" stopIfTrue="1" operator="between">
      <formula>85.01%</formula>
      <formula>1000%</formula>
    </cfRule>
    <cfRule type="cellIs" dxfId="295" priority="347" operator="between">
      <formula>65.01%</formula>
      <formula>85%</formula>
    </cfRule>
    <cfRule type="cellIs" dxfId="294" priority="348" operator="between">
      <formula>0%</formula>
      <formula>65%</formula>
    </cfRule>
  </conditionalFormatting>
  <conditionalFormatting sqref="AH27:AJ27">
    <cfRule type="cellIs" dxfId="293" priority="343" stopIfTrue="1" operator="between">
      <formula>85.01%</formula>
      <formula>1000%</formula>
    </cfRule>
    <cfRule type="cellIs" dxfId="292" priority="344" operator="between">
      <formula>65.01%</formula>
      <formula>85%</formula>
    </cfRule>
    <cfRule type="cellIs" dxfId="291" priority="345" operator="between">
      <formula>0%</formula>
      <formula>65%</formula>
    </cfRule>
  </conditionalFormatting>
  <conditionalFormatting sqref="AK30">
    <cfRule type="cellIs" dxfId="290" priority="340" stopIfTrue="1" operator="between">
      <formula>85.01%</formula>
      <formula>1000%</formula>
    </cfRule>
    <cfRule type="cellIs" dxfId="289" priority="341" operator="between">
      <formula>65.01%</formula>
      <formula>85%</formula>
    </cfRule>
    <cfRule type="cellIs" dxfId="288" priority="342" operator="between">
      <formula>0%</formula>
      <formula>65%</formula>
    </cfRule>
  </conditionalFormatting>
  <conditionalFormatting sqref="AL30:AS30">
    <cfRule type="cellIs" dxfId="287" priority="337" stopIfTrue="1" operator="between">
      <formula>85.01%</formula>
      <formula>1000%</formula>
    </cfRule>
    <cfRule type="cellIs" dxfId="286" priority="338" operator="between">
      <formula>65.01%</formula>
      <formula>85%</formula>
    </cfRule>
    <cfRule type="cellIs" dxfId="285" priority="339" operator="between">
      <formula>0%</formula>
      <formula>65%</formula>
    </cfRule>
  </conditionalFormatting>
  <conditionalFormatting sqref="AH30:AJ30">
    <cfRule type="cellIs" dxfId="284" priority="334" stopIfTrue="1" operator="between">
      <formula>85.01%</formula>
      <formula>1000%</formula>
    </cfRule>
    <cfRule type="cellIs" dxfId="283" priority="335" operator="between">
      <formula>65.01%</formula>
      <formula>85%</formula>
    </cfRule>
    <cfRule type="cellIs" dxfId="282" priority="336" operator="between">
      <formula>0%</formula>
      <formula>65%</formula>
    </cfRule>
  </conditionalFormatting>
  <conditionalFormatting sqref="AK33">
    <cfRule type="cellIs" dxfId="281" priority="331" stopIfTrue="1" operator="between">
      <formula>85.01%</formula>
      <formula>1000%</formula>
    </cfRule>
    <cfRule type="cellIs" dxfId="280" priority="332" operator="between">
      <formula>65.01%</formula>
      <formula>85%</formula>
    </cfRule>
    <cfRule type="cellIs" dxfId="279" priority="333" operator="between">
      <formula>0%</formula>
      <formula>65%</formula>
    </cfRule>
  </conditionalFormatting>
  <conditionalFormatting sqref="AL33:AS33">
    <cfRule type="cellIs" dxfId="278" priority="328" stopIfTrue="1" operator="between">
      <formula>85.01%</formula>
      <formula>1000%</formula>
    </cfRule>
    <cfRule type="cellIs" dxfId="277" priority="329" operator="between">
      <formula>65.01%</formula>
      <formula>85%</formula>
    </cfRule>
    <cfRule type="cellIs" dxfId="276" priority="330" operator="between">
      <formula>0%</formula>
      <formula>65%</formula>
    </cfRule>
  </conditionalFormatting>
  <conditionalFormatting sqref="AH33:AJ33">
    <cfRule type="cellIs" dxfId="275" priority="325" stopIfTrue="1" operator="between">
      <formula>85.01%</formula>
      <formula>1000%</formula>
    </cfRule>
    <cfRule type="cellIs" dxfId="274" priority="326" operator="between">
      <formula>65.01%</formula>
      <formula>85%</formula>
    </cfRule>
    <cfRule type="cellIs" dxfId="273" priority="327" operator="between">
      <formula>0%</formula>
      <formula>65%</formula>
    </cfRule>
  </conditionalFormatting>
  <conditionalFormatting sqref="AN36:AS36">
    <cfRule type="cellIs" dxfId="272" priority="310" stopIfTrue="1" operator="between">
      <formula>85.01%</formula>
      <formula>1000%</formula>
    </cfRule>
    <cfRule type="cellIs" dxfId="271" priority="311" operator="between">
      <formula>65.01%</formula>
      <formula>85%</formula>
    </cfRule>
    <cfRule type="cellIs" dxfId="270" priority="312" operator="between">
      <formula>0%</formula>
      <formula>65%</formula>
    </cfRule>
  </conditionalFormatting>
  <conditionalFormatting sqref="AK39">
    <cfRule type="cellIs" dxfId="269" priority="304" stopIfTrue="1" operator="between">
      <formula>85.01%</formula>
      <formula>1000%</formula>
    </cfRule>
    <cfRule type="cellIs" dxfId="268" priority="305" operator="between">
      <formula>65.01%</formula>
      <formula>85%</formula>
    </cfRule>
    <cfRule type="cellIs" dxfId="267" priority="306" operator="between">
      <formula>0%</formula>
      <formula>65%</formula>
    </cfRule>
  </conditionalFormatting>
  <conditionalFormatting sqref="AL39:AS39">
    <cfRule type="cellIs" dxfId="266" priority="301" stopIfTrue="1" operator="between">
      <formula>85.01%</formula>
      <formula>1000%</formula>
    </cfRule>
    <cfRule type="cellIs" dxfId="265" priority="302" operator="between">
      <formula>65.01%</formula>
      <formula>85%</formula>
    </cfRule>
    <cfRule type="cellIs" dxfId="264" priority="303" operator="between">
      <formula>0%</formula>
      <formula>65%</formula>
    </cfRule>
  </conditionalFormatting>
  <conditionalFormatting sqref="AH39:AJ39">
    <cfRule type="cellIs" dxfId="263" priority="298" stopIfTrue="1" operator="between">
      <formula>85.01%</formula>
      <formula>1000%</formula>
    </cfRule>
    <cfRule type="cellIs" dxfId="262" priority="299" operator="between">
      <formula>65.01%</formula>
      <formula>85%</formula>
    </cfRule>
    <cfRule type="cellIs" dxfId="261" priority="300" operator="between">
      <formula>0%</formula>
      <formula>65%</formula>
    </cfRule>
  </conditionalFormatting>
  <conditionalFormatting sqref="AK42">
    <cfRule type="cellIs" dxfId="260" priority="286" stopIfTrue="1" operator="between">
      <formula>85.01%</formula>
      <formula>1000%</formula>
    </cfRule>
    <cfRule type="cellIs" dxfId="259" priority="287" operator="between">
      <formula>65.01%</formula>
      <formula>85%</formula>
    </cfRule>
    <cfRule type="cellIs" dxfId="258" priority="288" operator="between">
      <formula>0%</formula>
      <formula>65%</formula>
    </cfRule>
  </conditionalFormatting>
  <conditionalFormatting sqref="AL42:AS42">
    <cfRule type="cellIs" dxfId="257" priority="283" stopIfTrue="1" operator="between">
      <formula>85.01%</formula>
      <formula>1000%</formula>
    </cfRule>
    <cfRule type="cellIs" dxfId="256" priority="284" operator="between">
      <formula>65.01%</formula>
      <formula>85%</formula>
    </cfRule>
    <cfRule type="cellIs" dxfId="255" priority="285" operator="between">
      <formula>0%</formula>
      <formula>65%</formula>
    </cfRule>
  </conditionalFormatting>
  <conditionalFormatting sqref="AH42:AJ42">
    <cfRule type="cellIs" dxfId="254" priority="280" stopIfTrue="1" operator="between">
      <formula>85.01%</formula>
      <formula>1000%</formula>
    </cfRule>
    <cfRule type="cellIs" dxfId="253" priority="281" operator="between">
      <formula>65.01%</formula>
      <formula>85%</formula>
    </cfRule>
    <cfRule type="cellIs" dxfId="252" priority="282" operator="between">
      <formula>0%</formula>
      <formula>65%</formula>
    </cfRule>
  </conditionalFormatting>
  <conditionalFormatting sqref="AK45">
    <cfRule type="cellIs" dxfId="251" priority="277" stopIfTrue="1" operator="between">
      <formula>85.01%</formula>
      <formula>1000%</formula>
    </cfRule>
    <cfRule type="cellIs" dxfId="250" priority="278" operator="between">
      <formula>65.01%</formula>
      <formula>85%</formula>
    </cfRule>
    <cfRule type="cellIs" dxfId="249" priority="279" operator="between">
      <formula>0%</formula>
      <formula>65%</formula>
    </cfRule>
  </conditionalFormatting>
  <conditionalFormatting sqref="AL45:AS45">
    <cfRule type="cellIs" dxfId="248" priority="274" stopIfTrue="1" operator="between">
      <formula>85.01%</formula>
      <formula>1000%</formula>
    </cfRule>
    <cfRule type="cellIs" dxfId="247" priority="275" operator="between">
      <formula>65.01%</formula>
      <formula>85%</formula>
    </cfRule>
    <cfRule type="cellIs" dxfId="246" priority="276" operator="between">
      <formula>0%</formula>
      <formula>65%</formula>
    </cfRule>
  </conditionalFormatting>
  <conditionalFormatting sqref="AH45:AJ45">
    <cfRule type="cellIs" dxfId="245" priority="271" stopIfTrue="1" operator="between">
      <formula>85.01%</formula>
      <formula>1000%</formula>
    </cfRule>
    <cfRule type="cellIs" dxfId="244" priority="272" operator="between">
      <formula>65.01%</formula>
      <formula>85%</formula>
    </cfRule>
    <cfRule type="cellIs" dxfId="243" priority="273" operator="between">
      <formula>0%</formula>
      <formula>65%</formula>
    </cfRule>
  </conditionalFormatting>
  <conditionalFormatting sqref="AK48">
    <cfRule type="cellIs" dxfId="242" priority="268" stopIfTrue="1" operator="between">
      <formula>85.01%</formula>
      <formula>1000%</formula>
    </cfRule>
    <cfRule type="cellIs" dxfId="241" priority="269" operator="between">
      <formula>65.01%</formula>
      <formula>85%</formula>
    </cfRule>
    <cfRule type="cellIs" dxfId="240" priority="270" operator="between">
      <formula>0%</formula>
      <formula>65%</formula>
    </cfRule>
  </conditionalFormatting>
  <conditionalFormatting sqref="AL48:AS48">
    <cfRule type="cellIs" dxfId="239" priority="265" stopIfTrue="1" operator="between">
      <formula>85.01%</formula>
      <formula>1000%</formula>
    </cfRule>
    <cfRule type="cellIs" dxfId="238" priority="266" operator="between">
      <formula>65.01%</formula>
      <formula>85%</formula>
    </cfRule>
    <cfRule type="cellIs" dxfId="237" priority="267" operator="between">
      <formula>0%</formula>
      <formula>65%</formula>
    </cfRule>
  </conditionalFormatting>
  <conditionalFormatting sqref="AH48:AJ48">
    <cfRule type="cellIs" dxfId="236" priority="262" stopIfTrue="1" operator="between">
      <formula>85.01%</formula>
      <formula>1000%</formula>
    </cfRule>
    <cfRule type="cellIs" dxfId="235" priority="263" operator="between">
      <formula>65.01%</formula>
      <formula>85%</formula>
    </cfRule>
    <cfRule type="cellIs" dxfId="234" priority="264" operator="between">
      <formula>0%</formula>
      <formula>65%</formula>
    </cfRule>
  </conditionalFormatting>
  <conditionalFormatting sqref="AK51">
    <cfRule type="cellIs" dxfId="233" priority="259" stopIfTrue="1" operator="between">
      <formula>85.01%</formula>
      <formula>1000%</formula>
    </cfRule>
    <cfRule type="cellIs" dxfId="232" priority="260" operator="between">
      <formula>65.01%</formula>
      <formula>85%</formula>
    </cfRule>
    <cfRule type="cellIs" dxfId="231" priority="261" operator="between">
      <formula>0%</formula>
      <formula>65%</formula>
    </cfRule>
  </conditionalFormatting>
  <conditionalFormatting sqref="AL51:AS51">
    <cfRule type="cellIs" dxfId="230" priority="256" stopIfTrue="1" operator="between">
      <formula>85.01%</formula>
      <formula>1000%</formula>
    </cfRule>
    <cfRule type="cellIs" dxfId="229" priority="257" operator="between">
      <formula>65.01%</formula>
      <formula>85%</formula>
    </cfRule>
    <cfRule type="cellIs" dxfId="228" priority="258" operator="between">
      <formula>0%</formula>
      <formula>65%</formula>
    </cfRule>
  </conditionalFormatting>
  <conditionalFormatting sqref="AH51:AJ51">
    <cfRule type="cellIs" dxfId="227" priority="253" stopIfTrue="1" operator="between">
      <formula>85.01%</formula>
      <formula>1000%</formula>
    </cfRule>
    <cfRule type="cellIs" dxfId="226" priority="254" operator="between">
      <formula>65.01%</formula>
      <formula>85%</formula>
    </cfRule>
    <cfRule type="cellIs" dxfId="225" priority="255" operator="between">
      <formula>0%</formula>
      <formula>65%</formula>
    </cfRule>
  </conditionalFormatting>
  <conditionalFormatting sqref="AK54">
    <cfRule type="cellIs" dxfId="224" priority="250" stopIfTrue="1" operator="between">
      <formula>85.01%</formula>
      <formula>1000%</formula>
    </cfRule>
    <cfRule type="cellIs" dxfId="223" priority="251" operator="between">
      <formula>65.01%</formula>
      <formula>85%</formula>
    </cfRule>
    <cfRule type="cellIs" dxfId="222" priority="252" operator="between">
      <formula>0%</formula>
      <formula>65%</formula>
    </cfRule>
  </conditionalFormatting>
  <conditionalFormatting sqref="AL54:AS54">
    <cfRule type="cellIs" dxfId="221" priority="247" stopIfTrue="1" operator="between">
      <formula>85.01%</formula>
      <formula>1000%</formula>
    </cfRule>
    <cfRule type="cellIs" dxfId="220" priority="248" operator="between">
      <formula>65.01%</formula>
      <formula>85%</formula>
    </cfRule>
    <cfRule type="cellIs" dxfId="219" priority="249" operator="between">
      <formula>0%</formula>
      <formula>65%</formula>
    </cfRule>
  </conditionalFormatting>
  <conditionalFormatting sqref="AH54:AJ54">
    <cfRule type="cellIs" dxfId="218" priority="244" stopIfTrue="1" operator="between">
      <formula>85.01%</formula>
      <formula>1000%</formula>
    </cfRule>
    <cfRule type="cellIs" dxfId="217" priority="245" operator="between">
      <formula>65.01%</formula>
      <formula>85%</formula>
    </cfRule>
    <cfRule type="cellIs" dxfId="216" priority="246" operator="between">
      <formula>0%</formula>
      <formula>65%</formula>
    </cfRule>
  </conditionalFormatting>
  <conditionalFormatting sqref="AK57">
    <cfRule type="cellIs" dxfId="215" priority="241" stopIfTrue="1" operator="between">
      <formula>85.01%</formula>
      <formula>1000%</formula>
    </cfRule>
    <cfRule type="cellIs" dxfId="214" priority="242" operator="between">
      <formula>65.01%</formula>
      <formula>85%</formula>
    </cfRule>
    <cfRule type="cellIs" dxfId="213" priority="243" operator="between">
      <formula>0%</formula>
      <formula>65%</formula>
    </cfRule>
  </conditionalFormatting>
  <conditionalFormatting sqref="AL57:AS57">
    <cfRule type="cellIs" dxfId="212" priority="238" stopIfTrue="1" operator="between">
      <formula>85.01%</formula>
      <formula>1000%</formula>
    </cfRule>
    <cfRule type="cellIs" dxfId="211" priority="239" operator="between">
      <formula>65.01%</formula>
      <formula>85%</formula>
    </cfRule>
    <cfRule type="cellIs" dxfId="210" priority="240" operator="between">
      <formula>0%</formula>
      <formula>65%</formula>
    </cfRule>
  </conditionalFormatting>
  <conditionalFormatting sqref="AH57:AJ57">
    <cfRule type="cellIs" dxfId="209" priority="235" stopIfTrue="1" operator="between">
      <formula>85.01%</formula>
      <formula>1000%</formula>
    </cfRule>
    <cfRule type="cellIs" dxfId="208" priority="236" operator="between">
      <formula>65.01%</formula>
      <formula>85%</formula>
    </cfRule>
    <cfRule type="cellIs" dxfId="207" priority="237" operator="between">
      <formula>0%</formula>
      <formula>65%</formula>
    </cfRule>
  </conditionalFormatting>
  <conditionalFormatting sqref="AK60">
    <cfRule type="cellIs" dxfId="206" priority="232" stopIfTrue="1" operator="between">
      <formula>85.01%</formula>
      <formula>1000%</formula>
    </cfRule>
    <cfRule type="cellIs" dxfId="205" priority="233" operator="between">
      <formula>65.01%</formula>
      <formula>85%</formula>
    </cfRule>
    <cfRule type="cellIs" dxfId="204" priority="234" operator="between">
      <formula>0%</formula>
      <formula>65%</formula>
    </cfRule>
  </conditionalFormatting>
  <conditionalFormatting sqref="AL60:AS60">
    <cfRule type="cellIs" dxfId="203" priority="229" stopIfTrue="1" operator="between">
      <formula>85.01%</formula>
      <formula>1000%</formula>
    </cfRule>
    <cfRule type="cellIs" dxfId="202" priority="230" operator="between">
      <formula>65.01%</formula>
      <formula>85%</formula>
    </cfRule>
    <cfRule type="cellIs" dxfId="201" priority="231" operator="between">
      <formula>0%</formula>
      <formula>65%</formula>
    </cfRule>
  </conditionalFormatting>
  <conditionalFormatting sqref="AH60:AJ60">
    <cfRule type="cellIs" dxfId="200" priority="226" stopIfTrue="1" operator="between">
      <formula>85.01%</formula>
      <formula>1000%</formula>
    </cfRule>
    <cfRule type="cellIs" dxfId="199" priority="227" operator="between">
      <formula>65.01%</formula>
      <formula>85%</formula>
    </cfRule>
    <cfRule type="cellIs" dxfId="198" priority="228" operator="between">
      <formula>0%</formula>
      <formula>65%</formula>
    </cfRule>
  </conditionalFormatting>
  <conditionalFormatting sqref="AK63">
    <cfRule type="cellIs" dxfId="197" priority="223" stopIfTrue="1" operator="between">
      <formula>85.01%</formula>
      <formula>1000%</formula>
    </cfRule>
    <cfRule type="cellIs" dxfId="196" priority="224" operator="between">
      <formula>65.01%</formula>
      <formula>85%</formula>
    </cfRule>
    <cfRule type="cellIs" dxfId="195" priority="225" operator="between">
      <formula>0%</formula>
      <formula>65%</formula>
    </cfRule>
  </conditionalFormatting>
  <conditionalFormatting sqref="AL63:AS63">
    <cfRule type="cellIs" dxfId="194" priority="220" stopIfTrue="1" operator="between">
      <formula>85.01%</formula>
      <formula>1000%</formula>
    </cfRule>
    <cfRule type="cellIs" dxfId="193" priority="221" operator="between">
      <formula>65.01%</formula>
      <formula>85%</formula>
    </cfRule>
    <cfRule type="cellIs" dxfId="192" priority="222" operator="between">
      <formula>0%</formula>
      <formula>65%</formula>
    </cfRule>
  </conditionalFormatting>
  <conditionalFormatting sqref="AH63:AJ63">
    <cfRule type="cellIs" dxfId="191" priority="217" stopIfTrue="1" operator="between">
      <formula>85.01%</formula>
      <formula>1000%</formula>
    </cfRule>
    <cfRule type="cellIs" dxfId="190" priority="218" operator="between">
      <formula>65.01%</formula>
      <formula>85%</formula>
    </cfRule>
    <cfRule type="cellIs" dxfId="189" priority="219" operator="between">
      <formula>0%</formula>
      <formula>65%</formula>
    </cfRule>
  </conditionalFormatting>
  <conditionalFormatting sqref="AK66">
    <cfRule type="cellIs" dxfId="188" priority="214" stopIfTrue="1" operator="between">
      <formula>85.01%</formula>
      <formula>1000%</formula>
    </cfRule>
    <cfRule type="cellIs" dxfId="187" priority="215" operator="between">
      <formula>65.01%</formula>
      <formula>85%</formula>
    </cfRule>
    <cfRule type="cellIs" dxfId="186" priority="216" operator="between">
      <formula>0%</formula>
      <formula>65%</formula>
    </cfRule>
  </conditionalFormatting>
  <conditionalFormatting sqref="AL66:AS66">
    <cfRule type="cellIs" dxfId="185" priority="211" stopIfTrue="1" operator="between">
      <formula>85.01%</formula>
      <formula>1000%</formula>
    </cfRule>
    <cfRule type="cellIs" dxfId="184" priority="212" operator="between">
      <formula>65.01%</formula>
      <formula>85%</formula>
    </cfRule>
    <cfRule type="cellIs" dxfId="183" priority="213" operator="between">
      <formula>0%</formula>
      <formula>65%</formula>
    </cfRule>
  </conditionalFormatting>
  <conditionalFormatting sqref="AH66:AJ66">
    <cfRule type="cellIs" dxfId="182" priority="208" stopIfTrue="1" operator="between">
      <formula>85.01%</formula>
      <formula>1000%</formula>
    </cfRule>
    <cfRule type="cellIs" dxfId="181" priority="209" operator="between">
      <formula>65.01%</formula>
      <formula>85%</formula>
    </cfRule>
    <cfRule type="cellIs" dxfId="180" priority="210" operator="between">
      <formula>0%</formula>
      <formula>65%</formula>
    </cfRule>
  </conditionalFormatting>
  <conditionalFormatting sqref="AK69">
    <cfRule type="cellIs" dxfId="179" priority="205" stopIfTrue="1" operator="between">
      <formula>85.01%</formula>
      <formula>1000%</formula>
    </cfRule>
    <cfRule type="cellIs" dxfId="178" priority="206" operator="between">
      <formula>65.01%</formula>
      <formula>85%</formula>
    </cfRule>
    <cfRule type="cellIs" dxfId="177" priority="207" operator="between">
      <formula>0%</formula>
      <formula>65%</formula>
    </cfRule>
  </conditionalFormatting>
  <conditionalFormatting sqref="AL69:AS69">
    <cfRule type="cellIs" dxfId="176" priority="202" stopIfTrue="1" operator="between">
      <formula>85.01%</formula>
      <formula>1000%</formula>
    </cfRule>
    <cfRule type="cellIs" dxfId="175" priority="203" operator="between">
      <formula>65.01%</formula>
      <formula>85%</formula>
    </cfRule>
    <cfRule type="cellIs" dxfId="174" priority="204" operator="between">
      <formula>0%</formula>
      <formula>65%</formula>
    </cfRule>
  </conditionalFormatting>
  <conditionalFormatting sqref="AH69:AJ69">
    <cfRule type="cellIs" dxfId="173" priority="199" stopIfTrue="1" operator="between">
      <formula>85.01%</formula>
      <formula>1000%</formula>
    </cfRule>
    <cfRule type="cellIs" dxfId="172" priority="200" operator="between">
      <formula>65.01%</formula>
      <formula>85%</formula>
    </cfRule>
    <cfRule type="cellIs" dxfId="171" priority="201" operator="between">
      <formula>0%</formula>
      <formula>65%</formula>
    </cfRule>
  </conditionalFormatting>
  <conditionalFormatting sqref="AK72">
    <cfRule type="cellIs" dxfId="170" priority="196" stopIfTrue="1" operator="between">
      <formula>85.01%</formula>
      <formula>1000%</formula>
    </cfRule>
    <cfRule type="cellIs" dxfId="169" priority="197" operator="between">
      <formula>65.01%</formula>
      <formula>85%</formula>
    </cfRule>
    <cfRule type="cellIs" dxfId="168" priority="198" operator="between">
      <formula>0%</formula>
      <formula>65%</formula>
    </cfRule>
  </conditionalFormatting>
  <conditionalFormatting sqref="AL72:AS72">
    <cfRule type="cellIs" dxfId="167" priority="193" stopIfTrue="1" operator="between">
      <formula>85.01%</formula>
      <formula>1000%</formula>
    </cfRule>
    <cfRule type="cellIs" dxfId="166" priority="194" operator="between">
      <formula>65.01%</formula>
      <formula>85%</formula>
    </cfRule>
    <cfRule type="cellIs" dxfId="165" priority="195" operator="between">
      <formula>0%</formula>
      <formula>65%</formula>
    </cfRule>
  </conditionalFormatting>
  <conditionalFormatting sqref="AH72:AJ72">
    <cfRule type="cellIs" dxfId="164" priority="190" stopIfTrue="1" operator="between">
      <formula>85.01%</formula>
      <formula>1000%</formula>
    </cfRule>
    <cfRule type="cellIs" dxfId="163" priority="191" operator="between">
      <formula>65.01%</formula>
      <formula>85%</formula>
    </cfRule>
    <cfRule type="cellIs" dxfId="162" priority="192" operator="between">
      <formula>0%</formula>
      <formula>65%</formula>
    </cfRule>
  </conditionalFormatting>
  <conditionalFormatting sqref="AK75">
    <cfRule type="cellIs" dxfId="161" priority="187" stopIfTrue="1" operator="between">
      <formula>85.01%</formula>
      <formula>1000%</formula>
    </cfRule>
    <cfRule type="cellIs" dxfId="160" priority="188" operator="between">
      <formula>65.01%</formula>
      <formula>85%</formula>
    </cfRule>
    <cfRule type="cellIs" dxfId="159" priority="189" operator="between">
      <formula>0%</formula>
      <formula>65%</formula>
    </cfRule>
  </conditionalFormatting>
  <conditionalFormatting sqref="AL75:AS75">
    <cfRule type="cellIs" dxfId="158" priority="184" stopIfTrue="1" operator="between">
      <formula>85.01%</formula>
      <formula>1000%</formula>
    </cfRule>
    <cfRule type="cellIs" dxfId="157" priority="185" operator="between">
      <formula>65.01%</formula>
      <formula>85%</formula>
    </cfRule>
    <cfRule type="cellIs" dxfId="156" priority="186" operator="between">
      <formula>0%</formula>
      <formula>65%</formula>
    </cfRule>
  </conditionalFormatting>
  <conditionalFormatting sqref="AH75:AJ75">
    <cfRule type="cellIs" dxfId="155" priority="181" stopIfTrue="1" operator="between">
      <formula>85.01%</formula>
      <formula>1000%</formula>
    </cfRule>
    <cfRule type="cellIs" dxfId="154" priority="182" operator="between">
      <formula>65.01%</formula>
      <formula>85%</formula>
    </cfRule>
    <cfRule type="cellIs" dxfId="153" priority="183" operator="between">
      <formula>0%</formula>
      <formula>65%</formula>
    </cfRule>
  </conditionalFormatting>
  <conditionalFormatting sqref="AK78">
    <cfRule type="cellIs" dxfId="152" priority="178" stopIfTrue="1" operator="between">
      <formula>85.01%</formula>
      <formula>1000%</formula>
    </cfRule>
    <cfRule type="cellIs" dxfId="151" priority="179" operator="between">
      <formula>65.01%</formula>
      <formula>85%</formula>
    </cfRule>
    <cfRule type="cellIs" dxfId="150" priority="180" operator="between">
      <formula>0%</formula>
      <formula>65%</formula>
    </cfRule>
  </conditionalFormatting>
  <conditionalFormatting sqref="AL78:AS78">
    <cfRule type="cellIs" dxfId="149" priority="175" stopIfTrue="1" operator="between">
      <formula>85.01%</formula>
      <formula>1000%</formula>
    </cfRule>
    <cfRule type="cellIs" dxfId="148" priority="176" operator="between">
      <formula>65.01%</formula>
      <formula>85%</formula>
    </cfRule>
    <cfRule type="cellIs" dxfId="147" priority="177" operator="between">
      <formula>0%</formula>
      <formula>65%</formula>
    </cfRule>
  </conditionalFormatting>
  <conditionalFormatting sqref="AH78:AJ78">
    <cfRule type="cellIs" dxfId="146" priority="172" stopIfTrue="1" operator="between">
      <formula>85.01%</formula>
      <formula>1000%</formula>
    </cfRule>
    <cfRule type="cellIs" dxfId="145" priority="173" operator="between">
      <formula>65.01%</formula>
      <formula>85%</formula>
    </cfRule>
    <cfRule type="cellIs" dxfId="144" priority="174" operator="between">
      <formula>0%</formula>
      <formula>65%</formula>
    </cfRule>
  </conditionalFormatting>
  <conditionalFormatting sqref="AK81">
    <cfRule type="cellIs" dxfId="143" priority="169" stopIfTrue="1" operator="between">
      <formula>85.01%</formula>
      <formula>1000%</formula>
    </cfRule>
    <cfRule type="cellIs" dxfId="142" priority="170" operator="between">
      <formula>65.01%</formula>
      <formula>85%</formula>
    </cfRule>
    <cfRule type="cellIs" dxfId="141" priority="171" operator="between">
      <formula>0%</formula>
      <formula>65%</formula>
    </cfRule>
  </conditionalFormatting>
  <conditionalFormatting sqref="AL81:AS81">
    <cfRule type="cellIs" dxfId="140" priority="166" stopIfTrue="1" operator="between">
      <formula>85.01%</formula>
      <formula>1000%</formula>
    </cfRule>
    <cfRule type="cellIs" dxfId="139" priority="167" operator="between">
      <formula>65.01%</formula>
      <formula>85%</formula>
    </cfRule>
    <cfRule type="cellIs" dxfId="138" priority="168" operator="between">
      <formula>0%</formula>
      <formula>65%</formula>
    </cfRule>
  </conditionalFormatting>
  <conditionalFormatting sqref="AH81:AJ81">
    <cfRule type="cellIs" dxfId="137" priority="163" stopIfTrue="1" operator="between">
      <formula>85.01%</formula>
      <formula>1000%</formula>
    </cfRule>
    <cfRule type="cellIs" dxfId="136" priority="164" operator="between">
      <formula>65.01%</formula>
      <formula>85%</formula>
    </cfRule>
    <cfRule type="cellIs" dxfId="135" priority="165" operator="between">
      <formula>0%</formula>
      <formula>65%</formula>
    </cfRule>
  </conditionalFormatting>
  <conditionalFormatting sqref="AK84">
    <cfRule type="cellIs" dxfId="134" priority="160" stopIfTrue="1" operator="between">
      <formula>85.01%</formula>
      <formula>1000%</formula>
    </cfRule>
    <cfRule type="cellIs" dxfId="133" priority="161" operator="between">
      <formula>65.01%</formula>
      <formula>85%</formula>
    </cfRule>
    <cfRule type="cellIs" dxfId="132" priority="162" operator="between">
      <formula>0%</formula>
      <formula>65%</formula>
    </cfRule>
  </conditionalFormatting>
  <conditionalFormatting sqref="AL84:AS84">
    <cfRule type="cellIs" dxfId="131" priority="157" stopIfTrue="1" operator="between">
      <formula>85.01%</formula>
      <formula>1000%</formula>
    </cfRule>
    <cfRule type="cellIs" dxfId="130" priority="158" operator="between">
      <formula>65.01%</formula>
      <formula>85%</formula>
    </cfRule>
    <cfRule type="cellIs" dxfId="129" priority="159" operator="between">
      <formula>0%</formula>
      <formula>65%</formula>
    </cfRule>
  </conditionalFormatting>
  <conditionalFormatting sqref="AH84:AJ84">
    <cfRule type="cellIs" dxfId="128" priority="154" stopIfTrue="1" operator="between">
      <formula>85.01%</formula>
      <formula>1000%</formula>
    </cfRule>
    <cfRule type="cellIs" dxfId="127" priority="155" operator="between">
      <formula>65.01%</formula>
      <formula>85%</formula>
    </cfRule>
    <cfRule type="cellIs" dxfId="126" priority="156" operator="between">
      <formula>0%</formula>
      <formula>65%</formula>
    </cfRule>
  </conditionalFormatting>
  <conditionalFormatting sqref="AK87">
    <cfRule type="cellIs" dxfId="125" priority="151" stopIfTrue="1" operator="between">
      <formula>85.01%</formula>
      <formula>1000%</formula>
    </cfRule>
    <cfRule type="cellIs" dxfId="124" priority="152" operator="between">
      <formula>65.01%</formula>
      <formula>85%</formula>
    </cfRule>
    <cfRule type="cellIs" dxfId="123" priority="153" operator="between">
      <formula>0%</formula>
      <formula>65%</formula>
    </cfRule>
  </conditionalFormatting>
  <conditionalFormatting sqref="AL87:AS87">
    <cfRule type="cellIs" dxfId="122" priority="148" stopIfTrue="1" operator="between">
      <formula>85.01%</formula>
      <formula>1000%</formula>
    </cfRule>
    <cfRule type="cellIs" dxfId="121" priority="149" operator="between">
      <formula>65.01%</formula>
      <formula>85%</formula>
    </cfRule>
    <cfRule type="cellIs" dxfId="120" priority="150" operator="between">
      <formula>0%</formula>
      <formula>65%</formula>
    </cfRule>
  </conditionalFormatting>
  <conditionalFormatting sqref="AH87:AJ87">
    <cfRule type="cellIs" dxfId="119" priority="145" stopIfTrue="1" operator="between">
      <formula>85.01%</formula>
      <formula>1000%</formula>
    </cfRule>
    <cfRule type="cellIs" dxfId="118" priority="146" operator="between">
      <formula>65.01%</formula>
      <formula>85%</formula>
    </cfRule>
    <cfRule type="cellIs" dxfId="117" priority="147" operator="between">
      <formula>0%</formula>
      <formula>65%</formula>
    </cfRule>
  </conditionalFormatting>
  <conditionalFormatting sqref="AK90">
    <cfRule type="cellIs" dxfId="116" priority="142" stopIfTrue="1" operator="between">
      <formula>85.01%</formula>
      <formula>1000%</formula>
    </cfRule>
    <cfRule type="cellIs" dxfId="115" priority="143" operator="between">
      <formula>65.01%</formula>
      <formula>85%</formula>
    </cfRule>
    <cfRule type="cellIs" dxfId="114" priority="144" operator="between">
      <formula>0%</formula>
      <formula>65%</formula>
    </cfRule>
  </conditionalFormatting>
  <conditionalFormatting sqref="AL90:AS90">
    <cfRule type="cellIs" dxfId="113" priority="139" stopIfTrue="1" operator="between">
      <formula>85.01%</formula>
      <formula>1000%</formula>
    </cfRule>
    <cfRule type="cellIs" dxfId="112" priority="140" operator="between">
      <formula>65.01%</formula>
      <formula>85%</formula>
    </cfRule>
    <cfRule type="cellIs" dxfId="111" priority="141" operator="between">
      <formula>0%</formula>
      <formula>65%</formula>
    </cfRule>
  </conditionalFormatting>
  <conditionalFormatting sqref="AH90:AJ90">
    <cfRule type="cellIs" dxfId="110" priority="136" stopIfTrue="1" operator="between">
      <formula>85.01%</formula>
      <formula>1000%</formula>
    </cfRule>
    <cfRule type="cellIs" dxfId="109" priority="137" operator="between">
      <formula>65.01%</formula>
      <formula>85%</formula>
    </cfRule>
    <cfRule type="cellIs" dxfId="108" priority="138" operator="between">
      <formula>0%</formula>
      <formula>65%</formula>
    </cfRule>
  </conditionalFormatting>
  <conditionalFormatting sqref="AK93">
    <cfRule type="cellIs" dxfId="107" priority="133" stopIfTrue="1" operator="between">
      <formula>85.01%</formula>
      <formula>1000%</formula>
    </cfRule>
    <cfRule type="cellIs" dxfId="106" priority="134" operator="between">
      <formula>65.01%</formula>
      <formula>85%</formula>
    </cfRule>
    <cfRule type="cellIs" dxfId="105" priority="135" operator="between">
      <formula>0%</formula>
      <formula>65%</formula>
    </cfRule>
  </conditionalFormatting>
  <conditionalFormatting sqref="AL93:AS93">
    <cfRule type="cellIs" dxfId="104" priority="130" stopIfTrue="1" operator="between">
      <formula>85.01%</formula>
      <formula>1000%</formula>
    </cfRule>
    <cfRule type="cellIs" dxfId="103" priority="131" operator="between">
      <formula>65.01%</formula>
      <formula>85%</formula>
    </cfRule>
    <cfRule type="cellIs" dxfId="102" priority="132" operator="between">
      <formula>0%</formula>
      <formula>65%</formula>
    </cfRule>
  </conditionalFormatting>
  <conditionalFormatting sqref="AH93:AJ93">
    <cfRule type="cellIs" dxfId="101" priority="127" stopIfTrue="1" operator="between">
      <formula>85.01%</formula>
      <formula>1000%</formula>
    </cfRule>
    <cfRule type="cellIs" dxfId="100" priority="128" operator="between">
      <formula>65.01%</formula>
      <formula>85%</formula>
    </cfRule>
    <cfRule type="cellIs" dxfId="99" priority="129" operator="between">
      <formula>0%</formula>
      <formula>65%</formula>
    </cfRule>
  </conditionalFormatting>
  <conditionalFormatting sqref="AH96">
    <cfRule type="cellIs" dxfId="98" priority="118" stopIfTrue="1" operator="between">
      <formula>85.01%</formula>
      <formula>1000%</formula>
    </cfRule>
    <cfRule type="cellIs" dxfId="97" priority="119" operator="between">
      <formula>65.01%</formula>
      <formula>85%</formula>
    </cfRule>
    <cfRule type="cellIs" dxfId="96" priority="120" operator="between">
      <formula>0%</formula>
      <formula>65%</formula>
    </cfRule>
  </conditionalFormatting>
  <conditionalFormatting sqref="AK99">
    <cfRule type="cellIs" dxfId="95" priority="115" stopIfTrue="1" operator="between">
      <formula>85.01%</formula>
      <formula>1000%</formula>
    </cfRule>
    <cfRule type="cellIs" dxfId="94" priority="116" operator="between">
      <formula>65.01%</formula>
      <formula>85%</formula>
    </cfRule>
    <cfRule type="cellIs" dxfId="93" priority="117" operator="between">
      <formula>0%</formula>
      <formula>65%</formula>
    </cfRule>
  </conditionalFormatting>
  <conditionalFormatting sqref="AL99:AS99">
    <cfRule type="cellIs" dxfId="92" priority="112" stopIfTrue="1" operator="between">
      <formula>85.01%</formula>
      <formula>1000%</formula>
    </cfRule>
    <cfRule type="cellIs" dxfId="91" priority="113" operator="between">
      <formula>65.01%</formula>
      <formula>85%</formula>
    </cfRule>
    <cfRule type="cellIs" dxfId="90" priority="114" operator="between">
      <formula>0%</formula>
      <formula>65%</formula>
    </cfRule>
  </conditionalFormatting>
  <conditionalFormatting sqref="AH99:AJ99">
    <cfRule type="cellIs" dxfId="89" priority="109" stopIfTrue="1" operator="between">
      <formula>85.01%</formula>
      <formula>1000%</formula>
    </cfRule>
    <cfRule type="cellIs" dxfId="88" priority="110" operator="between">
      <formula>65.01%</formula>
      <formula>85%</formula>
    </cfRule>
    <cfRule type="cellIs" dxfId="87" priority="111" operator="between">
      <formula>0%</formula>
      <formula>65%</formula>
    </cfRule>
  </conditionalFormatting>
  <conditionalFormatting sqref="AK102">
    <cfRule type="cellIs" dxfId="86" priority="106" stopIfTrue="1" operator="between">
      <formula>85.01%</formula>
      <formula>1000%</formula>
    </cfRule>
    <cfRule type="cellIs" dxfId="85" priority="107" operator="between">
      <formula>65.01%</formula>
      <formula>85%</formula>
    </cfRule>
    <cfRule type="cellIs" dxfId="84" priority="108" operator="between">
      <formula>0%</formula>
      <formula>65%</formula>
    </cfRule>
  </conditionalFormatting>
  <conditionalFormatting sqref="AL102:AS102">
    <cfRule type="cellIs" dxfId="83" priority="103" stopIfTrue="1" operator="between">
      <formula>85.01%</formula>
      <formula>1000%</formula>
    </cfRule>
    <cfRule type="cellIs" dxfId="82" priority="104" operator="between">
      <formula>65.01%</formula>
      <formula>85%</formula>
    </cfRule>
    <cfRule type="cellIs" dxfId="81" priority="105" operator="between">
      <formula>0%</formula>
      <formula>65%</formula>
    </cfRule>
  </conditionalFormatting>
  <conditionalFormatting sqref="AH102:AJ102">
    <cfRule type="cellIs" dxfId="80" priority="100" stopIfTrue="1" operator="between">
      <formula>85.01%</formula>
      <formula>1000%</formula>
    </cfRule>
    <cfRule type="cellIs" dxfId="79" priority="101" operator="between">
      <formula>65.01%</formula>
      <formula>85%</formula>
    </cfRule>
    <cfRule type="cellIs" dxfId="78" priority="102" operator="between">
      <formula>0%</formula>
      <formula>65%</formula>
    </cfRule>
  </conditionalFormatting>
  <conditionalFormatting sqref="AH106:AI106">
    <cfRule type="cellIs" dxfId="77" priority="91" stopIfTrue="1" operator="between">
      <formula>85.01%</formula>
      <formula>1000%</formula>
    </cfRule>
    <cfRule type="cellIs" dxfId="76" priority="92" operator="between">
      <formula>65.01%</formula>
      <formula>85%</formula>
    </cfRule>
    <cfRule type="cellIs" dxfId="75" priority="93" operator="between">
      <formula>0%</formula>
      <formula>65%</formula>
    </cfRule>
  </conditionalFormatting>
  <conditionalFormatting sqref="AK111">
    <cfRule type="cellIs" dxfId="74" priority="88" stopIfTrue="1" operator="between">
      <formula>85.01%</formula>
      <formula>1000%</formula>
    </cfRule>
    <cfRule type="cellIs" dxfId="73" priority="89" operator="between">
      <formula>65.01%</formula>
      <formula>85%</formula>
    </cfRule>
    <cfRule type="cellIs" dxfId="72" priority="90" operator="between">
      <formula>0%</formula>
      <formula>65%</formula>
    </cfRule>
  </conditionalFormatting>
  <conditionalFormatting sqref="AL111:AS111">
    <cfRule type="cellIs" dxfId="71" priority="85" stopIfTrue="1" operator="between">
      <formula>85.01%</formula>
      <formula>1000%</formula>
    </cfRule>
    <cfRule type="cellIs" dxfId="70" priority="86" operator="between">
      <formula>65.01%</formula>
      <formula>85%</formula>
    </cfRule>
    <cfRule type="cellIs" dxfId="69" priority="87" operator="between">
      <formula>0%</formula>
      <formula>65%</formula>
    </cfRule>
  </conditionalFormatting>
  <conditionalFormatting sqref="AH111:AJ111">
    <cfRule type="cellIs" dxfId="68" priority="82" stopIfTrue="1" operator="between">
      <formula>85.01%</formula>
      <formula>1000%</formula>
    </cfRule>
    <cfRule type="cellIs" dxfId="67" priority="83" operator="between">
      <formula>65.01%</formula>
      <formula>85%</formula>
    </cfRule>
    <cfRule type="cellIs" dxfId="66" priority="84" operator="between">
      <formula>0%</formula>
      <formula>65%</formula>
    </cfRule>
  </conditionalFormatting>
  <conditionalFormatting sqref="AH107:AI107 AH108:AH109">
    <cfRule type="cellIs" dxfId="65" priority="73" stopIfTrue="1" operator="between">
      <formula>85.01%</formula>
      <formula>1000%</formula>
    </cfRule>
    <cfRule type="cellIs" dxfId="64" priority="74" operator="between">
      <formula>65.01%</formula>
      <formula>85%</formula>
    </cfRule>
    <cfRule type="cellIs" dxfId="63" priority="75" operator="between">
      <formula>0%</formula>
      <formula>65%</formula>
    </cfRule>
  </conditionalFormatting>
  <conditionalFormatting sqref="AK112">
    <cfRule type="cellIs" dxfId="62" priority="70" stopIfTrue="1" operator="between">
      <formula>85.01%</formula>
      <formula>1000%</formula>
    </cfRule>
    <cfRule type="cellIs" dxfId="61" priority="71" operator="between">
      <formula>65.01%</formula>
      <formula>85%</formula>
    </cfRule>
    <cfRule type="cellIs" dxfId="60" priority="72" operator="between">
      <formula>0%</formula>
      <formula>65%</formula>
    </cfRule>
  </conditionalFormatting>
  <conditionalFormatting sqref="AL112 AN112:AS112">
    <cfRule type="cellIs" dxfId="59" priority="67" stopIfTrue="1" operator="between">
      <formula>85.01%</formula>
      <formula>1000%</formula>
    </cfRule>
    <cfRule type="cellIs" dxfId="58" priority="68" operator="between">
      <formula>65.01%</formula>
      <formula>85%</formula>
    </cfRule>
    <cfRule type="cellIs" dxfId="57" priority="69" operator="between">
      <formula>0%</formula>
      <formula>65%</formula>
    </cfRule>
  </conditionalFormatting>
  <conditionalFormatting sqref="AH112:AJ112">
    <cfRule type="cellIs" dxfId="56" priority="64" stopIfTrue="1" operator="between">
      <formula>85.01%</formula>
      <formula>1000%</formula>
    </cfRule>
    <cfRule type="cellIs" dxfId="55" priority="65" operator="between">
      <formula>65.01%</formula>
      <formula>85%</formula>
    </cfRule>
    <cfRule type="cellIs" dxfId="54" priority="66" operator="between">
      <formula>0%</formula>
      <formula>65%</formula>
    </cfRule>
  </conditionalFormatting>
  <conditionalFormatting sqref="AK113">
    <cfRule type="cellIs" dxfId="53" priority="61" stopIfTrue="1" operator="between">
      <formula>85.01%</formula>
      <formula>1000%</formula>
    </cfRule>
    <cfRule type="cellIs" dxfId="52" priority="62" operator="between">
      <formula>65.01%</formula>
      <formula>85%</formula>
    </cfRule>
    <cfRule type="cellIs" dxfId="51" priority="63" operator="between">
      <formula>0%</formula>
      <formula>65%</formula>
    </cfRule>
  </conditionalFormatting>
  <conditionalFormatting sqref="AL113:AS113">
    <cfRule type="cellIs" dxfId="50" priority="58" stopIfTrue="1" operator="between">
      <formula>85.01%</formula>
      <formula>1000%</formula>
    </cfRule>
    <cfRule type="cellIs" dxfId="49" priority="59" operator="between">
      <formula>65.01%</formula>
      <formula>85%</formula>
    </cfRule>
    <cfRule type="cellIs" dxfId="48" priority="60" operator="between">
      <formula>0%</formula>
      <formula>65%</formula>
    </cfRule>
  </conditionalFormatting>
  <conditionalFormatting sqref="AH113:AJ113">
    <cfRule type="cellIs" dxfId="47" priority="55" stopIfTrue="1" operator="between">
      <formula>85.01%</formula>
      <formula>1000%</formula>
    </cfRule>
    <cfRule type="cellIs" dxfId="46" priority="56" operator="between">
      <formula>65.01%</formula>
      <formula>85%</formula>
    </cfRule>
    <cfRule type="cellIs" dxfId="45" priority="57" operator="between">
      <formula>0%</formula>
      <formula>65%</formula>
    </cfRule>
  </conditionalFormatting>
  <conditionalFormatting sqref="AK114:AK119">
    <cfRule type="cellIs" dxfId="44" priority="52" stopIfTrue="1" operator="between">
      <formula>85.01%</formula>
      <formula>1000%</formula>
    </cfRule>
    <cfRule type="cellIs" dxfId="43" priority="53" operator="between">
      <formula>65.01%</formula>
      <formula>85%</formula>
    </cfRule>
    <cfRule type="cellIs" dxfId="42" priority="54" operator="between">
      <formula>0%</formula>
      <formula>65%</formula>
    </cfRule>
  </conditionalFormatting>
  <conditionalFormatting sqref="AL116:AS116 AL114:AL115 AN114:AS115 AL117:AL119 AN117:AS119">
    <cfRule type="cellIs" dxfId="41" priority="49" stopIfTrue="1" operator="between">
      <formula>85.01%</formula>
      <formula>1000%</formula>
    </cfRule>
    <cfRule type="cellIs" dxfId="40" priority="50" operator="between">
      <formula>65.01%</formula>
      <formula>85%</formula>
    </cfRule>
    <cfRule type="cellIs" dxfId="39" priority="51" operator="between">
      <formula>0%</formula>
      <formula>65%</formula>
    </cfRule>
  </conditionalFormatting>
  <conditionalFormatting sqref="AH114:AJ119">
    <cfRule type="cellIs" dxfId="38" priority="46" stopIfTrue="1" operator="between">
      <formula>85.01%</formula>
      <formula>1000%</formula>
    </cfRule>
    <cfRule type="cellIs" dxfId="37" priority="47" operator="between">
      <formula>65.01%</formula>
      <formula>85%</formula>
    </cfRule>
    <cfRule type="cellIs" dxfId="36" priority="48" operator="between">
      <formula>0%</formula>
      <formula>65%</formula>
    </cfRule>
  </conditionalFormatting>
  <conditionalFormatting sqref="AI96:AR96">
    <cfRule type="cellIs" dxfId="35" priority="40" stopIfTrue="1" operator="between">
      <formula>85.01%</formula>
      <formula>1000%</formula>
    </cfRule>
    <cfRule type="cellIs" dxfId="34" priority="41" operator="between">
      <formula>65.01%</formula>
      <formula>85%</formula>
    </cfRule>
    <cfRule type="cellIs" dxfId="33" priority="42" operator="between">
      <formula>0%</formula>
      <formula>65%</formula>
    </cfRule>
  </conditionalFormatting>
  <conditionalFormatting sqref="AJ106">
    <cfRule type="cellIs" dxfId="32" priority="37" stopIfTrue="1" operator="between">
      <formula>85.01%</formula>
      <formula>1000%</formula>
    </cfRule>
    <cfRule type="cellIs" dxfId="31" priority="38" operator="between">
      <formula>65.01%</formula>
      <formula>85%</formula>
    </cfRule>
    <cfRule type="cellIs" dxfId="30" priority="39" operator="between">
      <formula>0%</formula>
      <formula>65%</formula>
    </cfRule>
  </conditionalFormatting>
  <conditionalFormatting sqref="AK106:AS106">
    <cfRule type="cellIs" dxfId="29" priority="34" stopIfTrue="1" operator="between">
      <formula>85.01%</formula>
      <formula>1000%</formula>
    </cfRule>
    <cfRule type="cellIs" dxfId="28" priority="35" operator="between">
      <formula>65.01%</formula>
      <formula>85%</formula>
    </cfRule>
    <cfRule type="cellIs" dxfId="27" priority="36" operator="between">
      <formula>0%</formula>
      <formula>65%</formula>
    </cfRule>
  </conditionalFormatting>
  <conditionalFormatting sqref="AJ107:AS107">
    <cfRule type="cellIs" dxfId="26" priority="31" stopIfTrue="1" operator="between">
      <formula>85.01%</formula>
      <formula>1000%</formula>
    </cfRule>
    <cfRule type="cellIs" dxfId="25" priority="32" operator="between">
      <formula>65.01%</formula>
      <formula>85%</formula>
    </cfRule>
    <cfRule type="cellIs" dxfId="24" priority="33" operator="between">
      <formula>0%</formula>
      <formula>65%</formula>
    </cfRule>
  </conditionalFormatting>
  <conditionalFormatting sqref="AJ108:AS108">
    <cfRule type="cellIs" dxfId="23" priority="25" stopIfTrue="1" operator="between">
      <formula>85.01%</formula>
      <formula>1000%</formula>
    </cfRule>
    <cfRule type="cellIs" dxfId="22" priority="26" operator="between">
      <formula>65.01%</formula>
      <formula>85%</formula>
    </cfRule>
    <cfRule type="cellIs" dxfId="21" priority="27" operator="between">
      <formula>0%</formula>
      <formula>65%</formula>
    </cfRule>
  </conditionalFormatting>
  <conditionalFormatting sqref="AJ109:AS109">
    <cfRule type="cellIs" dxfId="20" priority="22" stopIfTrue="1" operator="between">
      <formula>85.01%</formula>
      <formula>1000%</formula>
    </cfRule>
    <cfRule type="cellIs" dxfId="19" priority="23" operator="between">
      <formula>65.01%</formula>
      <formula>85%</formula>
    </cfRule>
    <cfRule type="cellIs" dxfId="18" priority="24" operator="between">
      <formula>0%</formula>
      <formula>65%</formula>
    </cfRule>
  </conditionalFormatting>
  <conditionalFormatting sqref="AI108">
    <cfRule type="cellIs" dxfId="17" priority="19" stopIfTrue="1" operator="between">
      <formula>85.01%</formula>
      <formula>1000%</formula>
    </cfRule>
    <cfRule type="cellIs" dxfId="16" priority="20" operator="between">
      <formula>65.01%</formula>
      <formula>85%</formula>
    </cfRule>
    <cfRule type="cellIs" dxfId="15" priority="21" operator="between">
      <formula>0%</formula>
      <formula>65%</formula>
    </cfRule>
  </conditionalFormatting>
  <conditionalFormatting sqref="AI109">
    <cfRule type="cellIs" dxfId="14" priority="16" stopIfTrue="1" operator="between">
      <formula>85.01%</formula>
      <formula>1000%</formula>
    </cfRule>
    <cfRule type="cellIs" dxfId="13" priority="17" operator="between">
      <formula>65.01%</formula>
      <formula>85%</formula>
    </cfRule>
    <cfRule type="cellIs" dxfId="12" priority="18" operator="between">
      <formula>0%</formula>
      <formula>65%</formula>
    </cfRule>
  </conditionalFormatting>
  <conditionalFormatting sqref="AH92:AI92">
    <cfRule type="cellIs" dxfId="11" priority="13" stopIfTrue="1" operator="between">
      <formula>85.01%</formula>
      <formula>1000%</formula>
    </cfRule>
    <cfRule type="cellIs" dxfId="10" priority="14" operator="between">
      <formula>65.01%</formula>
      <formula>85%</formula>
    </cfRule>
    <cfRule type="cellIs" dxfId="9" priority="15" operator="between">
      <formula>0%</formula>
      <formula>65%</formula>
    </cfRule>
  </conditionalFormatting>
  <conditionalFormatting sqref="AJ92:AS92">
    <cfRule type="cellIs" dxfId="8" priority="7" stopIfTrue="1" operator="between">
      <formula>85.01%</formula>
      <formula>1000%</formula>
    </cfRule>
    <cfRule type="cellIs" dxfId="7" priority="8" operator="between">
      <formula>65.01%</formula>
      <formula>85%</formula>
    </cfRule>
    <cfRule type="cellIs" dxfId="6" priority="9" operator="between">
      <formula>0%</formula>
      <formula>65%</formula>
    </cfRule>
  </conditionalFormatting>
  <conditionalFormatting sqref="AH36:AM36">
    <cfRule type="cellIs" dxfId="5" priority="4" stopIfTrue="1" operator="between">
      <formula>85.01%</formula>
      <formula>1000%</formula>
    </cfRule>
    <cfRule type="cellIs" dxfId="4" priority="5" operator="between">
      <formula>65.01%</formula>
      <formula>85%</formula>
    </cfRule>
    <cfRule type="cellIs" dxfId="3" priority="6" operator="between">
      <formula>0%</formula>
      <formula>65%</formula>
    </cfRule>
  </conditionalFormatting>
  <conditionalFormatting sqref="AS96">
    <cfRule type="cellIs" dxfId="2" priority="1" stopIfTrue="1" operator="between">
      <formula>85.01%</formula>
      <formula>1000%</formula>
    </cfRule>
    <cfRule type="cellIs" dxfId="1" priority="2" operator="between">
      <formula>65.01%</formula>
      <formula>85%</formula>
    </cfRule>
    <cfRule type="cellIs" dxfId="0" priority="3" operator="between">
      <formula>0%</formula>
      <formula>65%</formula>
    </cfRule>
  </conditionalFormatting>
  <dataValidations count="31">
    <dataValidation allowBlank="1" showInputMessage="1" showErrorMessage="1" prompt="Circular Puntos de Atencion al Ciudadano en Aeropuertos (16) y Terminales de transporte (42). Se disponga de personal en cda punto para atención al ciudadano y personal calificado para atender personas en condiciones de discapacidad" sqref="WVX983062 AD31 WMB983062 WCF983062 VSJ983062 VIN983062 UYR983062 UOV983062 UEZ983062 TVD983062 TLH983062 TBL983062 SRP983062 SHT983062 RXX983062 ROB983062 REF983062 QUJ983062 QKN983062 QAR983062 PQV983062 PGZ983062 OXD983062 ONH983062 ODL983062 NTP983062 NJT983062 MZX983062 MQB983062 MGF983062 LWJ983062 LMN983062 LCR983062 KSV983062 KIZ983062 JZD983062 JPH983062 JFL983062 IVP983062 ILT983062 IBX983062 HSB983062 HIF983062 GYJ983062 GON983062 GER983062 FUV983062 FKZ983062 FBD983062 ERH983062 EHL983062 DXP983062 DNT983062 DDX983062 CUB983062 CKF983062 CAJ983062 BQN983062 BGR983062 AWV983062 AMZ983062 ADD983062 TH983062 JL983062 AD983062 WVX917526 WMB917526 WCF917526 VSJ917526 VIN917526 UYR917526 UOV917526 UEZ917526 TVD917526 TLH917526 TBL917526 SRP917526 SHT917526 RXX917526 ROB917526 REF917526 QUJ917526 QKN917526 QAR917526 PQV917526 PGZ917526 OXD917526 ONH917526 ODL917526 NTP917526 NJT917526 MZX917526 MQB917526 MGF917526 LWJ917526 LMN917526 LCR917526 KSV917526 KIZ917526 JZD917526 JPH917526 JFL917526 IVP917526 ILT917526 IBX917526 HSB917526 HIF917526 GYJ917526 GON917526 GER917526 FUV917526 FKZ917526 FBD917526 ERH917526 EHL917526 DXP917526 DNT917526 DDX917526 CUB917526 CKF917526 CAJ917526 BQN917526 BGR917526 AWV917526 AMZ917526 ADD917526 TH917526 JL917526 AD917526 WVX851990 WMB851990 WCF851990 VSJ851990 VIN851990 UYR851990 UOV851990 UEZ851990 TVD851990 TLH851990 TBL851990 SRP851990 SHT851990 RXX851990 ROB851990 REF851990 QUJ851990 QKN851990 QAR851990 PQV851990 PGZ851990 OXD851990 ONH851990 ODL851990 NTP851990 NJT851990 MZX851990 MQB851990 MGF851990 LWJ851990 LMN851990 LCR851990 KSV851990 KIZ851990 JZD851990 JPH851990 JFL851990 IVP851990 ILT851990 IBX851990 HSB851990 HIF851990 GYJ851990 GON851990 GER851990 FUV851990 FKZ851990 FBD851990 ERH851990 EHL851990 DXP851990 DNT851990 DDX851990 CUB851990 CKF851990 CAJ851990 BQN851990 BGR851990 AWV851990 AMZ851990 ADD851990 TH851990 JL851990 AD851990 WVX786454 WMB786454 WCF786454 VSJ786454 VIN786454 UYR786454 UOV786454 UEZ786454 TVD786454 TLH786454 TBL786454 SRP786454 SHT786454 RXX786454 ROB786454 REF786454 QUJ786454 QKN786454 QAR786454 PQV786454 PGZ786454 OXD786454 ONH786454 ODL786454 NTP786454 NJT786454 MZX786454 MQB786454 MGF786454 LWJ786454 LMN786454 LCR786454 KSV786454 KIZ786454 JZD786454 JPH786454 JFL786454 IVP786454 ILT786454 IBX786454 HSB786454 HIF786454 GYJ786454 GON786454 GER786454 FUV786454 FKZ786454 FBD786454 ERH786454 EHL786454 DXP786454 DNT786454 DDX786454 CUB786454 CKF786454 CAJ786454 BQN786454 BGR786454 AWV786454 AMZ786454 ADD786454 TH786454 JL786454 AD786454 WVX720918 WMB720918 WCF720918 VSJ720918 VIN720918 UYR720918 UOV720918 UEZ720918 TVD720918 TLH720918 TBL720918 SRP720918 SHT720918 RXX720918 ROB720918 REF720918 QUJ720918 QKN720918 QAR720918 PQV720918 PGZ720918 OXD720918 ONH720918 ODL720918 NTP720918 NJT720918 MZX720918 MQB720918 MGF720918 LWJ720918 LMN720918 LCR720918 KSV720918 KIZ720918 JZD720918 JPH720918 JFL720918 IVP720918 ILT720918 IBX720918 HSB720918 HIF720918 GYJ720918 GON720918 GER720918 FUV720918 FKZ720918 FBD720918 ERH720918 EHL720918 DXP720918 DNT720918 DDX720918 CUB720918 CKF720918 CAJ720918 BQN720918 BGR720918 AWV720918 AMZ720918 ADD720918 TH720918 JL720918 AD720918 WVX655382 WMB655382 WCF655382 VSJ655382 VIN655382 UYR655382 UOV655382 UEZ655382 TVD655382 TLH655382 TBL655382 SRP655382 SHT655382 RXX655382 ROB655382 REF655382 QUJ655382 QKN655382 QAR655382 PQV655382 PGZ655382 OXD655382 ONH655382 ODL655382 NTP655382 NJT655382 MZX655382 MQB655382 MGF655382 LWJ655382 LMN655382 LCR655382 KSV655382 KIZ655382 JZD655382 JPH655382 JFL655382 IVP655382 ILT655382 IBX655382 HSB655382 HIF655382 GYJ655382 GON655382 GER655382 FUV655382 FKZ655382 FBD655382 ERH655382 EHL655382 DXP655382 DNT655382 DDX655382 CUB655382 CKF655382 CAJ655382 BQN655382 BGR655382 AWV655382 AMZ655382 ADD655382 TH655382 JL655382 AD655382 WVX589846 WMB589846 WCF589846 VSJ589846 VIN589846 UYR589846 UOV589846 UEZ589846 TVD589846 TLH589846 TBL589846 SRP589846 SHT589846 RXX589846 ROB589846 REF589846 QUJ589846 QKN589846 QAR589846 PQV589846 PGZ589846 OXD589846 ONH589846 ODL589846 NTP589846 NJT589846 MZX589846 MQB589846 MGF589846 LWJ589846 LMN589846 LCR589846 KSV589846 KIZ589846 JZD589846 JPH589846 JFL589846 IVP589846 ILT589846 IBX589846 HSB589846 HIF589846 GYJ589846 GON589846 GER589846 FUV589846 FKZ589846 FBD589846 ERH589846 EHL589846 DXP589846 DNT589846 DDX589846 CUB589846 CKF589846 CAJ589846 BQN589846 BGR589846 AWV589846 AMZ589846 ADD589846 TH589846 JL589846 AD589846 WVX524310 WMB524310 WCF524310 VSJ524310 VIN524310 UYR524310 UOV524310 UEZ524310 TVD524310 TLH524310 TBL524310 SRP524310 SHT524310 RXX524310 ROB524310 REF524310 QUJ524310 QKN524310 QAR524310 PQV524310 PGZ524310 OXD524310 ONH524310 ODL524310 NTP524310 NJT524310 MZX524310 MQB524310 MGF524310 LWJ524310 LMN524310 LCR524310 KSV524310 KIZ524310 JZD524310 JPH524310 JFL524310 IVP524310 ILT524310 IBX524310 HSB524310 HIF524310 GYJ524310 GON524310 GER524310 FUV524310 FKZ524310 FBD524310 ERH524310 EHL524310 DXP524310 DNT524310 DDX524310 CUB524310 CKF524310 CAJ524310 BQN524310 BGR524310 AWV524310 AMZ524310 ADD524310 TH524310 JL524310 AD524310 WVX458774 WMB458774 WCF458774 VSJ458774 VIN458774 UYR458774 UOV458774 UEZ458774 TVD458774 TLH458774 TBL458774 SRP458774 SHT458774 RXX458774 ROB458774 REF458774 QUJ458774 QKN458774 QAR458774 PQV458774 PGZ458774 OXD458774 ONH458774 ODL458774 NTP458774 NJT458774 MZX458774 MQB458774 MGF458774 LWJ458774 LMN458774 LCR458774 KSV458774 KIZ458774 JZD458774 JPH458774 JFL458774 IVP458774 ILT458774 IBX458774 HSB458774 HIF458774 GYJ458774 GON458774 GER458774 FUV458774 FKZ458774 FBD458774 ERH458774 EHL458774 DXP458774 DNT458774 DDX458774 CUB458774 CKF458774 CAJ458774 BQN458774 BGR458774 AWV458774 AMZ458774 ADD458774 TH458774 JL458774 AD458774 WVX393238 WMB393238 WCF393238 VSJ393238 VIN393238 UYR393238 UOV393238 UEZ393238 TVD393238 TLH393238 TBL393238 SRP393238 SHT393238 RXX393238 ROB393238 REF393238 QUJ393238 QKN393238 QAR393238 PQV393238 PGZ393238 OXD393238 ONH393238 ODL393238 NTP393238 NJT393238 MZX393238 MQB393238 MGF393238 LWJ393238 LMN393238 LCR393238 KSV393238 KIZ393238 JZD393238 JPH393238 JFL393238 IVP393238 ILT393238 IBX393238 HSB393238 HIF393238 GYJ393238 GON393238 GER393238 FUV393238 FKZ393238 FBD393238 ERH393238 EHL393238 DXP393238 DNT393238 DDX393238 CUB393238 CKF393238 CAJ393238 BQN393238 BGR393238 AWV393238 AMZ393238 ADD393238 TH393238 JL393238 AD393238 WVX327702 WMB327702 WCF327702 VSJ327702 VIN327702 UYR327702 UOV327702 UEZ327702 TVD327702 TLH327702 TBL327702 SRP327702 SHT327702 RXX327702 ROB327702 REF327702 QUJ327702 QKN327702 QAR327702 PQV327702 PGZ327702 OXD327702 ONH327702 ODL327702 NTP327702 NJT327702 MZX327702 MQB327702 MGF327702 LWJ327702 LMN327702 LCR327702 KSV327702 KIZ327702 JZD327702 JPH327702 JFL327702 IVP327702 ILT327702 IBX327702 HSB327702 HIF327702 GYJ327702 GON327702 GER327702 FUV327702 FKZ327702 FBD327702 ERH327702 EHL327702 DXP327702 DNT327702 DDX327702 CUB327702 CKF327702 CAJ327702 BQN327702 BGR327702 AWV327702 AMZ327702 ADD327702 TH327702 JL327702 AD327702 WVX262166 WMB262166 WCF262166 VSJ262166 VIN262166 UYR262166 UOV262166 UEZ262166 TVD262166 TLH262166 TBL262166 SRP262166 SHT262166 RXX262166 ROB262166 REF262166 QUJ262166 QKN262166 QAR262166 PQV262166 PGZ262166 OXD262166 ONH262166 ODL262166 NTP262166 NJT262166 MZX262166 MQB262166 MGF262166 LWJ262166 LMN262166 LCR262166 KSV262166 KIZ262166 JZD262166 JPH262166 JFL262166 IVP262166 ILT262166 IBX262166 HSB262166 HIF262166 GYJ262166 GON262166 GER262166 FUV262166 FKZ262166 FBD262166 ERH262166 EHL262166 DXP262166 DNT262166 DDX262166 CUB262166 CKF262166 CAJ262166 BQN262166 BGR262166 AWV262166 AMZ262166 ADD262166 TH262166 JL262166 AD262166 WVX196630 WMB196630 WCF196630 VSJ196630 VIN196630 UYR196630 UOV196630 UEZ196630 TVD196630 TLH196630 TBL196630 SRP196630 SHT196630 RXX196630 ROB196630 REF196630 QUJ196630 QKN196630 QAR196630 PQV196630 PGZ196630 OXD196630 ONH196630 ODL196630 NTP196630 NJT196630 MZX196630 MQB196630 MGF196630 LWJ196630 LMN196630 LCR196630 KSV196630 KIZ196630 JZD196630 JPH196630 JFL196630 IVP196630 ILT196630 IBX196630 HSB196630 HIF196630 GYJ196630 GON196630 GER196630 FUV196630 FKZ196630 FBD196630 ERH196630 EHL196630 DXP196630 DNT196630 DDX196630 CUB196630 CKF196630 CAJ196630 BQN196630 BGR196630 AWV196630 AMZ196630 ADD196630 TH196630 JL196630 AD196630 WVX131094 WMB131094 WCF131094 VSJ131094 VIN131094 UYR131094 UOV131094 UEZ131094 TVD131094 TLH131094 TBL131094 SRP131094 SHT131094 RXX131094 ROB131094 REF131094 QUJ131094 QKN131094 QAR131094 PQV131094 PGZ131094 OXD131094 ONH131094 ODL131094 NTP131094 NJT131094 MZX131094 MQB131094 MGF131094 LWJ131094 LMN131094 LCR131094 KSV131094 KIZ131094 JZD131094 JPH131094 JFL131094 IVP131094 ILT131094 IBX131094 HSB131094 HIF131094 GYJ131094 GON131094 GER131094 FUV131094 FKZ131094 FBD131094 ERH131094 EHL131094 DXP131094 DNT131094 DDX131094 CUB131094 CKF131094 CAJ131094 BQN131094 BGR131094 AWV131094 AMZ131094 ADD131094 TH131094 JL131094 AD131094 WVX65558 WMB65558 WCF65558 VSJ65558 VIN65558 UYR65558 UOV65558 UEZ65558 TVD65558 TLH65558 TBL65558 SRP65558 SHT65558 RXX65558 ROB65558 REF65558 QUJ65558 QKN65558 QAR65558 PQV65558 PGZ65558 OXD65558 ONH65558 ODL65558 NTP65558 NJT65558 MZX65558 MQB65558 MGF65558 LWJ65558 LMN65558 LCR65558 KSV65558 KIZ65558 JZD65558 JPH65558 JFL65558 IVP65558 ILT65558 IBX65558 HSB65558 HIF65558 GYJ65558 GON65558 GER65558 FUV65558 FKZ65558 FBD65558 ERH65558 EHL65558 DXP65558 DNT65558 DDX65558 CUB65558 CKF65558 CAJ65558 BQN65558 BGR65558 AWV65558 AMZ65558 ADD65558 TH65558 JL65558 AD65558 WVX13 WMB13 WCF13 VSJ13 VIN13 UYR13 UOV13 UEZ13 TVD13 TLH13 TBL13 SRP13 SHT13 RXX13 ROB13 REF13 QUJ13 QKN13 QAR13 PQV13 PGZ13 OXD13 ONH13 ODL13 NTP13 NJT13 MZX13 MQB13 MGF13 LWJ13 LMN13 LCR13 KSV13 KIZ13 JZD13 JPH13 JFL13 IVP13 ILT13 IBX13 HSB13 HIF13 GYJ13 GON13 GER13 FUV13 FKZ13 FBD13 ERH13 EHL13 DXP13 DNT13 DDX13 CUB13 CKF13 CAJ13 BQN13 BGR13 AWV13 AMZ13 ADD13 TH13 JL13 JL31 WVX31 WMB31 WCF31 VSJ31 VIN31 UYR31 UOV31 UEZ31 TVD31 TLH31 TBL31 SRP31 SHT31 RXX31 ROB31 REF31 QUJ31 QKN31 QAR31 PQV31 PGZ31 OXD31 ONH31 ODL31 NTP31 NJT31 MZX31 MQB31 MGF31 LWJ31 LMN31 LCR31 KSV31 KIZ31 JZD31 JPH31 JFL31 IVP31 ILT31 IBX31 HSB31 HIF31 GYJ31 GON31 GER31 FUV31 FKZ31 FBD31 ERH31 EHL31 DXP31 DNT31 DDX31 CUB31 CKF31 CAJ31 BQN31 BGR31 AWV31 AMZ31 ADD31 TH31 AD13"/>
    <dataValidation allowBlank="1" showErrorMessage="1" prompt="10 reuniones cada Delegada" sqref="WVE983069:WVH983077 WLI983069:WLL983077 WBM983069:WBP983077 VRQ983069:VRT983077 VHU983069:VHX983077 UXY983069:UYB983077 UOC983069:UOF983077 UEG983069:UEJ983077 TUK983069:TUN983077 TKO983069:TKR983077 TAS983069:TAV983077 SQW983069:SQZ983077 SHA983069:SHD983077 RXE983069:RXH983077 RNI983069:RNL983077 RDM983069:RDP983077 QTQ983069:QTT983077 QJU983069:QJX983077 PZY983069:QAB983077 PQC983069:PQF983077 PGG983069:PGJ983077 OWK983069:OWN983077 OMO983069:OMR983077 OCS983069:OCV983077 NSW983069:NSZ983077 NJA983069:NJD983077 MZE983069:MZH983077 MPI983069:MPL983077 MFM983069:MFP983077 LVQ983069:LVT983077 LLU983069:LLX983077 LBY983069:LCB983077 KSC983069:KSF983077 KIG983069:KIJ983077 JYK983069:JYN983077 JOO983069:JOR983077 JES983069:JEV983077 IUW983069:IUZ983077 ILA983069:ILD983077 IBE983069:IBH983077 HRI983069:HRL983077 HHM983069:HHP983077 GXQ983069:GXT983077 GNU983069:GNX983077 GDY983069:GEB983077 FUC983069:FUF983077 FKG983069:FKJ983077 FAK983069:FAN983077 EQO983069:EQR983077 EGS983069:EGV983077 DWW983069:DWZ983077 DNA983069:DND983077 DDE983069:DDH983077 CTI983069:CTL983077 CJM983069:CJP983077 BZQ983069:BZT983077 BPU983069:BPX983077 BFY983069:BGB983077 AWC983069:AWF983077 AMG983069:AMJ983077 ACK983069:ACN983077 SO983069:SR983077 IS983069:IV983077 L983069:P983077 WVE917533:WVH917541 WLI917533:WLL917541 WBM917533:WBP917541 VRQ917533:VRT917541 VHU917533:VHX917541 UXY917533:UYB917541 UOC917533:UOF917541 UEG917533:UEJ917541 TUK917533:TUN917541 TKO917533:TKR917541 TAS917533:TAV917541 SQW917533:SQZ917541 SHA917533:SHD917541 RXE917533:RXH917541 RNI917533:RNL917541 RDM917533:RDP917541 QTQ917533:QTT917541 QJU917533:QJX917541 PZY917533:QAB917541 PQC917533:PQF917541 PGG917533:PGJ917541 OWK917533:OWN917541 OMO917533:OMR917541 OCS917533:OCV917541 NSW917533:NSZ917541 NJA917533:NJD917541 MZE917533:MZH917541 MPI917533:MPL917541 MFM917533:MFP917541 LVQ917533:LVT917541 LLU917533:LLX917541 LBY917533:LCB917541 KSC917533:KSF917541 KIG917533:KIJ917541 JYK917533:JYN917541 JOO917533:JOR917541 JES917533:JEV917541 IUW917533:IUZ917541 ILA917533:ILD917541 IBE917533:IBH917541 HRI917533:HRL917541 HHM917533:HHP917541 GXQ917533:GXT917541 GNU917533:GNX917541 GDY917533:GEB917541 FUC917533:FUF917541 FKG917533:FKJ917541 FAK917533:FAN917541 EQO917533:EQR917541 EGS917533:EGV917541 DWW917533:DWZ917541 DNA917533:DND917541 DDE917533:DDH917541 CTI917533:CTL917541 CJM917533:CJP917541 BZQ917533:BZT917541 BPU917533:BPX917541 BFY917533:BGB917541 AWC917533:AWF917541 AMG917533:AMJ917541 ACK917533:ACN917541 SO917533:SR917541 IS917533:IV917541 L917533:P917541 WVE851997:WVH852005 WLI851997:WLL852005 WBM851997:WBP852005 VRQ851997:VRT852005 VHU851997:VHX852005 UXY851997:UYB852005 UOC851997:UOF852005 UEG851997:UEJ852005 TUK851997:TUN852005 TKO851997:TKR852005 TAS851997:TAV852005 SQW851997:SQZ852005 SHA851997:SHD852005 RXE851997:RXH852005 RNI851997:RNL852005 RDM851997:RDP852005 QTQ851997:QTT852005 QJU851997:QJX852005 PZY851997:QAB852005 PQC851997:PQF852005 PGG851997:PGJ852005 OWK851997:OWN852005 OMO851997:OMR852005 OCS851997:OCV852005 NSW851997:NSZ852005 NJA851997:NJD852005 MZE851997:MZH852005 MPI851997:MPL852005 MFM851997:MFP852005 LVQ851997:LVT852005 LLU851997:LLX852005 LBY851997:LCB852005 KSC851997:KSF852005 KIG851997:KIJ852005 JYK851997:JYN852005 JOO851997:JOR852005 JES851997:JEV852005 IUW851997:IUZ852005 ILA851997:ILD852005 IBE851997:IBH852005 HRI851997:HRL852005 HHM851997:HHP852005 GXQ851997:GXT852005 GNU851997:GNX852005 GDY851997:GEB852005 FUC851997:FUF852005 FKG851997:FKJ852005 FAK851997:FAN852005 EQO851997:EQR852005 EGS851997:EGV852005 DWW851997:DWZ852005 DNA851997:DND852005 DDE851997:DDH852005 CTI851997:CTL852005 CJM851997:CJP852005 BZQ851997:BZT852005 BPU851997:BPX852005 BFY851997:BGB852005 AWC851997:AWF852005 AMG851997:AMJ852005 ACK851997:ACN852005 SO851997:SR852005 IS851997:IV852005 L851997:P852005 WVE786461:WVH786469 WLI786461:WLL786469 WBM786461:WBP786469 VRQ786461:VRT786469 VHU786461:VHX786469 UXY786461:UYB786469 UOC786461:UOF786469 UEG786461:UEJ786469 TUK786461:TUN786469 TKO786461:TKR786469 TAS786461:TAV786469 SQW786461:SQZ786469 SHA786461:SHD786469 RXE786461:RXH786469 RNI786461:RNL786469 RDM786461:RDP786469 QTQ786461:QTT786469 QJU786461:QJX786469 PZY786461:QAB786469 PQC786461:PQF786469 PGG786461:PGJ786469 OWK786461:OWN786469 OMO786461:OMR786469 OCS786461:OCV786469 NSW786461:NSZ786469 NJA786461:NJD786469 MZE786461:MZH786469 MPI786461:MPL786469 MFM786461:MFP786469 LVQ786461:LVT786469 LLU786461:LLX786469 LBY786461:LCB786469 KSC786461:KSF786469 KIG786461:KIJ786469 JYK786461:JYN786469 JOO786461:JOR786469 JES786461:JEV786469 IUW786461:IUZ786469 ILA786461:ILD786469 IBE786461:IBH786469 HRI786461:HRL786469 HHM786461:HHP786469 GXQ786461:GXT786469 GNU786461:GNX786469 GDY786461:GEB786469 FUC786461:FUF786469 FKG786461:FKJ786469 FAK786461:FAN786469 EQO786461:EQR786469 EGS786461:EGV786469 DWW786461:DWZ786469 DNA786461:DND786469 DDE786461:DDH786469 CTI786461:CTL786469 CJM786461:CJP786469 BZQ786461:BZT786469 BPU786461:BPX786469 BFY786461:BGB786469 AWC786461:AWF786469 AMG786461:AMJ786469 ACK786461:ACN786469 SO786461:SR786469 IS786461:IV786469 L786461:P786469 WVE720925:WVH720933 WLI720925:WLL720933 WBM720925:WBP720933 VRQ720925:VRT720933 VHU720925:VHX720933 UXY720925:UYB720933 UOC720925:UOF720933 UEG720925:UEJ720933 TUK720925:TUN720933 TKO720925:TKR720933 TAS720925:TAV720933 SQW720925:SQZ720933 SHA720925:SHD720933 RXE720925:RXH720933 RNI720925:RNL720933 RDM720925:RDP720933 QTQ720925:QTT720933 QJU720925:QJX720933 PZY720925:QAB720933 PQC720925:PQF720933 PGG720925:PGJ720933 OWK720925:OWN720933 OMO720925:OMR720933 OCS720925:OCV720933 NSW720925:NSZ720933 NJA720925:NJD720933 MZE720925:MZH720933 MPI720925:MPL720933 MFM720925:MFP720933 LVQ720925:LVT720933 LLU720925:LLX720933 LBY720925:LCB720933 KSC720925:KSF720933 KIG720925:KIJ720933 JYK720925:JYN720933 JOO720925:JOR720933 JES720925:JEV720933 IUW720925:IUZ720933 ILA720925:ILD720933 IBE720925:IBH720933 HRI720925:HRL720933 HHM720925:HHP720933 GXQ720925:GXT720933 GNU720925:GNX720933 GDY720925:GEB720933 FUC720925:FUF720933 FKG720925:FKJ720933 FAK720925:FAN720933 EQO720925:EQR720933 EGS720925:EGV720933 DWW720925:DWZ720933 DNA720925:DND720933 DDE720925:DDH720933 CTI720925:CTL720933 CJM720925:CJP720933 BZQ720925:BZT720933 BPU720925:BPX720933 BFY720925:BGB720933 AWC720925:AWF720933 AMG720925:AMJ720933 ACK720925:ACN720933 SO720925:SR720933 IS720925:IV720933 L720925:P720933 WVE655389:WVH655397 WLI655389:WLL655397 WBM655389:WBP655397 VRQ655389:VRT655397 VHU655389:VHX655397 UXY655389:UYB655397 UOC655389:UOF655397 UEG655389:UEJ655397 TUK655389:TUN655397 TKO655389:TKR655397 TAS655389:TAV655397 SQW655389:SQZ655397 SHA655389:SHD655397 RXE655389:RXH655397 RNI655389:RNL655397 RDM655389:RDP655397 QTQ655389:QTT655397 QJU655389:QJX655397 PZY655389:QAB655397 PQC655389:PQF655397 PGG655389:PGJ655397 OWK655389:OWN655397 OMO655389:OMR655397 OCS655389:OCV655397 NSW655389:NSZ655397 NJA655389:NJD655397 MZE655389:MZH655397 MPI655389:MPL655397 MFM655389:MFP655397 LVQ655389:LVT655397 LLU655389:LLX655397 LBY655389:LCB655397 KSC655389:KSF655397 KIG655389:KIJ655397 JYK655389:JYN655397 JOO655389:JOR655397 JES655389:JEV655397 IUW655389:IUZ655397 ILA655389:ILD655397 IBE655389:IBH655397 HRI655389:HRL655397 HHM655389:HHP655397 GXQ655389:GXT655397 GNU655389:GNX655397 GDY655389:GEB655397 FUC655389:FUF655397 FKG655389:FKJ655397 FAK655389:FAN655397 EQO655389:EQR655397 EGS655389:EGV655397 DWW655389:DWZ655397 DNA655389:DND655397 DDE655389:DDH655397 CTI655389:CTL655397 CJM655389:CJP655397 BZQ655389:BZT655397 BPU655389:BPX655397 BFY655389:BGB655397 AWC655389:AWF655397 AMG655389:AMJ655397 ACK655389:ACN655397 SO655389:SR655397 IS655389:IV655397 L655389:P655397 WVE589853:WVH589861 WLI589853:WLL589861 WBM589853:WBP589861 VRQ589853:VRT589861 VHU589853:VHX589861 UXY589853:UYB589861 UOC589853:UOF589861 UEG589853:UEJ589861 TUK589853:TUN589861 TKO589853:TKR589861 TAS589853:TAV589861 SQW589853:SQZ589861 SHA589853:SHD589861 RXE589853:RXH589861 RNI589853:RNL589861 RDM589853:RDP589861 QTQ589853:QTT589861 QJU589853:QJX589861 PZY589853:QAB589861 PQC589853:PQF589861 PGG589853:PGJ589861 OWK589853:OWN589861 OMO589853:OMR589861 OCS589853:OCV589861 NSW589853:NSZ589861 NJA589853:NJD589861 MZE589853:MZH589861 MPI589853:MPL589861 MFM589853:MFP589861 LVQ589853:LVT589861 LLU589853:LLX589861 LBY589853:LCB589861 KSC589853:KSF589861 KIG589853:KIJ589861 JYK589853:JYN589861 JOO589853:JOR589861 JES589853:JEV589861 IUW589853:IUZ589861 ILA589853:ILD589861 IBE589853:IBH589861 HRI589853:HRL589861 HHM589853:HHP589861 GXQ589853:GXT589861 GNU589853:GNX589861 GDY589853:GEB589861 FUC589853:FUF589861 FKG589853:FKJ589861 FAK589853:FAN589861 EQO589853:EQR589861 EGS589853:EGV589861 DWW589853:DWZ589861 DNA589853:DND589861 DDE589853:DDH589861 CTI589853:CTL589861 CJM589853:CJP589861 BZQ589853:BZT589861 BPU589853:BPX589861 BFY589853:BGB589861 AWC589853:AWF589861 AMG589853:AMJ589861 ACK589853:ACN589861 SO589853:SR589861 IS589853:IV589861 L589853:P589861 WVE524317:WVH524325 WLI524317:WLL524325 WBM524317:WBP524325 VRQ524317:VRT524325 VHU524317:VHX524325 UXY524317:UYB524325 UOC524317:UOF524325 UEG524317:UEJ524325 TUK524317:TUN524325 TKO524317:TKR524325 TAS524317:TAV524325 SQW524317:SQZ524325 SHA524317:SHD524325 RXE524317:RXH524325 RNI524317:RNL524325 RDM524317:RDP524325 QTQ524317:QTT524325 QJU524317:QJX524325 PZY524317:QAB524325 PQC524317:PQF524325 PGG524317:PGJ524325 OWK524317:OWN524325 OMO524317:OMR524325 OCS524317:OCV524325 NSW524317:NSZ524325 NJA524317:NJD524325 MZE524317:MZH524325 MPI524317:MPL524325 MFM524317:MFP524325 LVQ524317:LVT524325 LLU524317:LLX524325 LBY524317:LCB524325 KSC524317:KSF524325 KIG524317:KIJ524325 JYK524317:JYN524325 JOO524317:JOR524325 JES524317:JEV524325 IUW524317:IUZ524325 ILA524317:ILD524325 IBE524317:IBH524325 HRI524317:HRL524325 HHM524317:HHP524325 GXQ524317:GXT524325 GNU524317:GNX524325 GDY524317:GEB524325 FUC524317:FUF524325 FKG524317:FKJ524325 FAK524317:FAN524325 EQO524317:EQR524325 EGS524317:EGV524325 DWW524317:DWZ524325 DNA524317:DND524325 DDE524317:DDH524325 CTI524317:CTL524325 CJM524317:CJP524325 BZQ524317:BZT524325 BPU524317:BPX524325 BFY524317:BGB524325 AWC524317:AWF524325 AMG524317:AMJ524325 ACK524317:ACN524325 SO524317:SR524325 IS524317:IV524325 L524317:P524325 WVE458781:WVH458789 WLI458781:WLL458789 WBM458781:WBP458789 VRQ458781:VRT458789 VHU458781:VHX458789 UXY458781:UYB458789 UOC458781:UOF458789 UEG458781:UEJ458789 TUK458781:TUN458789 TKO458781:TKR458789 TAS458781:TAV458789 SQW458781:SQZ458789 SHA458781:SHD458789 RXE458781:RXH458789 RNI458781:RNL458789 RDM458781:RDP458789 QTQ458781:QTT458789 QJU458781:QJX458789 PZY458781:QAB458789 PQC458781:PQF458789 PGG458781:PGJ458789 OWK458781:OWN458789 OMO458781:OMR458789 OCS458781:OCV458789 NSW458781:NSZ458789 NJA458781:NJD458789 MZE458781:MZH458789 MPI458781:MPL458789 MFM458781:MFP458789 LVQ458781:LVT458789 LLU458781:LLX458789 LBY458781:LCB458789 KSC458781:KSF458789 KIG458781:KIJ458789 JYK458781:JYN458789 JOO458781:JOR458789 JES458781:JEV458789 IUW458781:IUZ458789 ILA458781:ILD458789 IBE458781:IBH458789 HRI458781:HRL458789 HHM458781:HHP458789 GXQ458781:GXT458789 GNU458781:GNX458789 GDY458781:GEB458789 FUC458781:FUF458789 FKG458781:FKJ458789 FAK458781:FAN458789 EQO458781:EQR458789 EGS458781:EGV458789 DWW458781:DWZ458789 DNA458781:DND458789 DDE458781:DDH458789 CTI458781:CTL458789 CJM458781:CJP458789 BZQ458781:BZT458789 BPU458781:BPX458789 BFY458781:BGB458789 AWC458781:AWF458789 AMG458781:AMJ458789 ACK458781:ACN458789 SO458781:SR458789 IS458781:IV458789 L458781:P458789 WVE393245:WVH393253 WLI393245:WLL393253 WBM393245:WBP393253 VRQ393245:VRT393253 VHU393245:VHX393253 UXY393245:UYB393253 UOC393245:UOF393253 UEG393245:UEJ393253 TUK393245:TUN393253 TKO393245:TKR393253 TAS393245:TAV393253 SQW393245:SQZ393253 SHA393245:SHD393253 RXE393245:RXH393253 RNI393245:RNL393253 RDM393245:RDP393253 QTQ393245:QTT393253 QJU393245:QJX393253 PZY393245:QAB393253 PQC393245:PQF393253 PGG393245:PGJ393253 OWK393245:OWN393253 OMO393245:OMR393253 OCS393245:OCV393253 NSW393245:NSZ393253 NJA393245:NJD393253 MZE393245:MZH393253 MPI393245:MPL393253 MFM393245:MFP393253 LVQ393245:LVT393253 LLU393245:LLX393253 LBY393245:LCB393253 KSC393245:KSF393253 KIG393245:KIJ393253 JYK393245:JYN393253 JOO393245:JOR393253 JES393245:JEV393253 IUW393245:IUZ393253 ILA393245:ILD393253 IBE393245:IBH393253 HRI393245:HRL393253 HHM393245:HHP393253 GXQ393245:GXT393253 GNU393245:GNX393253 GDY393245:GEB393253 FUC393245:FUF393253 FKG393245:FKJ393253 FAK393245:FAN393253 EQO393245:EQR393253 EGS393245:EGV393253 DWW393245:DWZ393253 DNA393245:DND393253 DDE393245:DDH393253 CTI393245:CTL393253 CJM393245:CJP393253 BZQ393245:BZT393253 BPU393245:BPX393253 BFY393245:BGB393253 AWC393245:AWF393253 AMG393245:AMJ393253 ACK393245:ACN393253 SO393245:SR393253 IS393245:IV393253 L393245:P393253 WVE327709:WVH327717 WLI327709:WLL327717 WBM327709:WBP327717 VRQ327709:VRT327717 VHU327709:VHX327717 UXY327709:UYB327717 UOC327709:UOF327717 UEG327709:UEJ327717 TUK327709:TUN327717 TKO327709:TKR327717 TAS327709:TAV327717 SQW327709:SQZ327717 SHA327709:SHD327717 RXE327709:RXH327717 RNI327709:RNL327717 RDM327709:RDP327717 QTQ327709:QTT327717 QJU327709:QJX327717 PZY327709:QAB327717 PQC327709:PQF327717 PGG327709:PGJ327717 OWK327709:OWN327717 OMO327709:OMR327717 OCS327709:OCV327717 NSW327709:NSZ327717 NJA327709:NJD327717 MZE327709:MZH327717 MPI327709:MPL327717 MFM327709:MFP327717 LVQ327709:LVT327717 LLU327709:LLX327717 LBY327709:LCB327717 KSC327709:KSF327717 KIG327709:KIJ327717 JYK327709:JYN327717 JOO327709:JOR327717 JES327709:JEV327717 IUW327709:IUZ327717 ILA327709:ILD327717 IBE327709:IBH327717 HRI327709:HRL327717 HHM327709:HHP327717 GXQ327709:GXT327717 GNU327709:GNX327717 GDY327709:GEB327717 FUC327709:FUF327717 FKG327709:FKJ327717 FAK327709:FAN327717 EQO327709:EQR327717 EGS327709:EGV327717 DWW327709:DWZ327717 DNA327709:DND327717 DDE327709:DDH327717 CTI327709:CTL327717 CJM327709:CJP327717 BZQ327709:BZT327717 BPU327709:BPX327717 BFY327709:BGB327717 AWC327709:AWF327717 AMG327709:AMJ327717 ACK327709:ACN327717 SO327709:SR327717 IS327709:IV327717 L327709:P327717 WVE262173:WVH262181 WLI262173:WLL262181 WBM262173:WBP262181 VRQ262173:VRT262181 VHU262173:VHX262181 UXY262173:UYB262181 UOC262173:UOF262181 UEG262173:UEJ262181 TUK262173:TUN262181 TKO262173:TKR262181 TAS262173:TAV262181 SQW262173:SQZ262181 SHA262173:SHD262181 RXE262173:RXH262181 RNI262173:RNL262181 RDM262173:RDP262181 QTQ262173:QTT262181 QJU262173:QJX262181 PZY262173:QAB262181 PQC262173:PQF262181 PGG262173:PGJ262181 OWK262173:OWN262181 OMO262173:OMR262181 OCS262173:OCV262181 NSW262173:NSZ262181 NJA262173:NJD262181 MZE262173:MZH262181 MPI262173:MPL262181 MFM262173:MFP262181 LVQ262173:LVT262181 LLU262173:LLX262181 LBY262173:LCB262181 KSC262173:KSF262181 KIG262173:KIJ262181 JYK262173:JYN262181 JOO262173:JOR262181 JES262173:JEV262181 IUW262173:IUZ262181 ILA262173:ILD262181 IBE262173:IBH262181 HRI262173:HRL262181 HHM262173:HHP262181 GXQ262173:GXT262181 GNU262173:GNX262181 GDY262173:GEB262181 FUC262173:FUF262181 FKG262173:FKJ262181 FAK262173:FAN262181 EQO262173:EQR262181 EGS262173:EGV262181 DWW262173:DWZ262181 DNA262173:DND262181 DDE262173:DDH262181 CTI262173:CTL262181 CJM262173:CJP262181 BZQ262173:BZT262181 BPU262173:BPX262181 BFY262173:BGB262181 AWC262173:AWF262181 AMG262173:AMJ262181 ACK262173:ACN262181 SO262173:SR262181 IS262173:IV262181 L262173:P262181 WVE196637:WVH196645 WLI196637:WLL196645 WBM196637:WBP196645 VRQ196637:VRT196645 VHU196637:VHX196645 UXY196637:UYB196645 UOC196637:UOF196645 UEG196637:UEJ196645 TUK196637:TUN196645 TKO196637:TKR196645 TAS196637:TAV196645 SQW196637:SQZ196645 SHA196637:SHD196645 RXE196637:RXH196645 RNI196637:RNL196645 RDM196637:RDP196645 QTQ196637:QTT196645 QJU196637:QJX196645 PZY196637:QAB196645 PQC196637:PQF196645 PGG196637:PGJ196645 OWK196637:OWN196645 OMO196637:OMR196645 OCS196637:OCV196645 NSW196637:NSZ196645 NJA196637:NJD196645 MZE196637:MZH196645 MPI196637:MPL196645 MFM196637:MFP196645 LVQ196637:LVT196645 LLU196637:LLX196645 LBY196637:LCB196645 KSC196637:KSF196645 KIG196637:KIJ196645 JYK196637:JYN196645 JOO196637:JOR196645 JES196637:JEV196645 IUW196637:IUZ196645 ILA196637:ILD196645 IBE196637:IBH196645 HRI196637:HRL196645 HHM196637:HHP196645 GXQ196637:GXT196645 GNU196637:GNX196645 GDY196637:GEB196645 FUC196637:FUF196645 FKG196637:FKJ196645 FAK196637:FAN196645 EQO196637:EQR196645 EGS196637:EGV196645 DWW196637:DWZ196645 DNA196637:DND196645 DDE196637:DDH196645 CTI196637:CTL196645 CJM196637:CJP196645 BZQ196637:BZT196645 BPU196637:BPX196645 BFY196637:BGB196645 AWC196637:AWF196645 AMG196637:AMJ196645 ACK196637:ACN196645 SO196637:SR196645 IS196637:IV196645 L196637:P196645 WVE131101:WVH131109 WLI131101:WLL131109 WBM131101:WBP131109 VRQ131101:VRT131109 VHU131101:VHX131109 UXY131101:UYB131109 UOC131101:UOF131109 UEG131101:UEJ131109 TUK131101:TUN131109 TKO131101:TKR131109 TAS131101:TAV131109 SQW131101:SQZ131109 SHA131101:SHD131109 RXE131101:RXH131109 RNI131101:RNL131109 RDM131101:RDP131109 QTQ131101:QTT131109 QJU131101:QJX131109 PZY131101:QAB131109 PQC131101:PQF131109 PGG131101:PGJ131109 OWK131101:OWN131109 OMO131101:OMR131109 OCS131101:OCV131109 NSW131101:NSZ131109 NJA131101:NJD131109 MZE131101:MZH131109 MPI131101:MPL131109 MFM131101:MFP131109 LVQ131101:LVT131109 LLU131101:LLX131109 LBY131101:LCB131109 KSC131101:KSF131109 KIG131101:KIJ131109 JYK131101:JYN131109 JOO131101:JOR131109 JES131101:JEV131109 IUW131101:IUZ131109 ILA131101:ILD131109 IBE131101:IBH131109 HRI131101:HRL131109 HHM131101:HHP131109 GXQ131101:GXT131109 GNU131101:GNX131109 GDY131101:GEB131109 FUC131101:FUF131109 FKG131101:FKJ131109 FAK131101:FAN131109 EQO131101:EQR131109 EGS131101:EGV131109 DWW131101:DWZ131109 DNA131101:DND131109 DDE131101:DDH131109 CTI131101:CTL131109 CJM131101:CJP131109 BZQ131101:BZT131109 BPU131101:BPX131109 BFY131101:BGB131109 AWC131101:AWF131109 AMG131101:AMJ131109 ACK131101:ACN131109 SO131101:SR131109 IS131101:IV131109 L131101:P131109 WVE65565:WVH65573 WLI65565:WLL65573 WBM65565:WBP65573 VRQ65565:VRT65573 VHU65565:VHX65573 UXY65565:UYB65573 UOC65565:UOF65573 UEG65565:UEJ65573 TUK65565:TUN65573 TKO65565:TKR65573 TAS65565:TAV65573 SQW65565:SQZ65573 SHA65565:SHD65573 RXE65565:RXH65573 RNI65565:RNL65573 RDM65565:RDP65573 QTQ65565:QTT65573 QJU65565:QJX65573 PZY65565:QAB65573 PQC65565:PQF65573 PGG65565:PGJ65573 OWK65565:OWN65573 OMO65565:OMR65573 OCS65565:OCV65573 NSW65565:NSZ65573 NJA65565:NJD65573 MZE65565:MZH65573 MPI65565:MPL65573 MFM65565:MFP65573 LVQ65565:LVT65573 LLU65565:LLX65573 LBY65565:LCB65573 KSC65565:KSF65573 KIG65565:KIJ65573 JYK65565:JYN65573 JOO65565:JOR65573 JES65565:JEV65573 IUW65565:IUZ65573 ILA65565:ILD65573 IBE65565:IBH65573 HRI65565:HRL65573 HHM65565:HHP65573 GXQ65565:GXT65573 GNU65565:GNX65573 GDY65565:GEB65573 FUC65565:FUF65573 FKG65565:FKJ65573 FAK65565:FAN65573 EQO65565:EQR65573 EGS65565:EGV65573 DWW65565:DWZ65573 DNA65565:DND65573 DDE65565:DDH65573 CTI65565:CTL65573 CJM65565:CJP65573 BZQ65565:BZT65573 BPU65565:BPX65573 BFY65565:BGB65573 AWC65565:AWF65573 AMG65565:AMJ65573 ACK65565:ACN65573 SO65565:SR65573 IS65565:IV65573 L65565:P65573 IS19:IV27 SO19:SR27 ACK19:ACN27 AMG19:AMJ27 AWC19:AWF27 BFY19:BGB27 BPU19:BPX27 BZQ19:BZT27 CJM19:CJP27 CTI19:CTL27 DDE19:DDH27 DNA19:DND27 DWW19:DWZ27 EGS19:EGV27 EQO19:EQR27 FAK19:FAN27 FKG19:FKJ27 FUC19:FUF27 GDY19:GEB27 GNU19:GNX27 GXQ19:GXT27 HHM19:HHP27 HRI19:HRL27 IBE19:IBH27 ILA19:ILD27 IUW19:IUZ27 JES19:JEV27 JOO19:JOR27 JYK19:JYN27 KIG19:KIJ27 KSC19:KSF27 LBY19:LCB27 LLU19:LLX27 LVQ19:LVT27 MFM19:MFP27 MPI19:MPL27 MZE19:MZH27 NJA19:NJD27 NSW19:NSZ27 OCS19:OCV27 OMO19:OMR27 OWK19:OWN27 PGG19:PGJ27 PQC19:PQF27 PZY19:QAB27 QJU19:QJX27 QTQ19:QTT27 RDM19:RDP27 RNI19:RNL27 RXE19:RXH27 SHA19:SHD27 SQW19:SQZ27 TAS19:TAV27 TKO19:TKR27 TUK19:TUN27 UEG19:UEJ27 UOC19:UOF27 UXY19:UYB27 VHU19:VHX27 VRQ19:VRT27 WBM19:WBP27 WLI19:WLL27 WVE19:WVH27 L19:O27"/>
    <dataValidation type="whole" allowBlank="1" showInputMessage="1" showErrorMessage="1" error="32 Departamentos" sqref="WWB983120:WWB983122 WMF983120:WMF983122 WCJ983120:WCJ983122 VSN983120:VSN983122 VIR983120:VIR983122 UYV983120:UYV983122 UOZ983120:UOZ983122 UFD983120:UFD983122 TVH983120:TVH983122 TLL983120:TLL983122 TBP983120:TBP983122 SRT983120:SRT983122 SHX983120:SHX983122 RYB983120:RYB983122 ROF983120:ROF983122 REJ983120:REJ983122 QUN983120:QUN983122 QKR983120:QKR983122 QAV983120:QAV983122 PQZ983120:PQZ983122 PHD983120:PHD983122 OXH983120:OXH983122 ONL983120:ONL983122 ODP983120:ODP983122 NTT983120:NTT983122 NJX983120:NJX983122 NAB983120:NAB983122 MQF983120:MQF983122 MGJ983120:MGJ983122 LWN983120:LWN983122 LMR983120:LMR983122 LCV983120:LCV983122 KSZ983120:KSZ983122 KJD983120:KJD983122 JZH983120:JZH983122 JPL983120:JPL983122 JFP983120:JFP983122 IVT983120:IVT983122 ILX983120:ILX983122 ICB983120:ICB983122 HSF983120:HSF983122 HIJ983120:HIJ983122 GYN983120:GYN983122 GOR983120:GOR983122 GEV983120:GEV983122 FUZ983120:FUZ983122 FLD983120:FLD983122 FBH983120:FBH983122 ERL983120:ERL983122 EHP983120:EHP983122 DXT983120:DXT983122 DNX983120:DNX983122 DEB983120:DEB983122 CUF983120:CUF983122 CKJ983120:CKJ983122 CAN983120:CAN983122 BQR983120:BQR983122 BGV983120:BGV983122 AWZ983120:AWZ983122 AND983120:AND983122 ADH983120:ADH983122 TL983120:TL983122 JP983120:JP983122 WWB917584:WWB917586 WMF917584:WMF917586 WCJ917584:WCJ917586 VSN917584:VSN917586 VIR917584:VIR917586 UYV917584:UYV917586 UOZ917584:UOZ917586 UFD917584:UFD917586 TVH917584:TVH917586 TLL917584:TLL917586 TBP917584:TBP917586 SRT917584:SRT917586 SHX917584:SHX917586 RYB917584:RYB917586 ROF917584:ROF917586 REJ917584:REJ917586 QUN917584:QUN917586 QKR917584:QKR917586 QAV917584:QAV917586 PQZ917584:PQZ917586 PHD917584:PHD917586 OXH917584:OXH917586 ONL917584:ONL917586 ODP917584:ODP917586 NTT917584:NTT917586 NJX917584:NJX917586 NAB917584:NAB917586 MQF917584:MQF917586 MGJ917584:MGJ917586 LWN917584:LWN917586 LMR917584:LMR917586 LCV917584:LCV917586 KSZ917584:KSZ917586 KJD917584:KJD917586 JZH917584:JZH917586 JPL917584:JPL917586 JFP917584:JFP917586 IVT917584:IVT917586 ILX917584:ILX917586 ICB917584:ICB917586 HSF917584:HSF917586 HIJ917584:HIJ917586 GYN917584:GYN917586 GOR917584:GOR917586 GEV917584:GEV917586 FUZ917584:FUZ917586 FLD917584:FLD917586 FBH917584:FBH917586 ERL917584:ERL917586 EHP917584:EHP917586 DXT917584:DXT917586 DNX917584:DNX917586 DEB917584:DEB917586 CUF917584:CUF917586 CKJ917584:CKJ917586 CAN917584:CAN917586 BQR917584:BQR917586 BGV917584:BGV917586 AWZ917584:AWZ917586 AND917584:AND917586 ADH917584:ADH917586 TL917584:TL917586 JP917584:JP917586 WWB852048:WWB852050 WMF852048:WMF852050 WCJ852048:WCJ852050 VSN852048:VSN852050 VIR852048:VIR852050 UYV852048:UYV852050 UOZ852048:UOZ852050 UFD852048:UFD852050 TVH852048:TVH852050 TLL852048:TLL852050 TBP852048:TBP852050 SRT852048:SRT852050 SHX852048:SHX852050 RYB852048:RYB852050 ROF852048:ROF852050 REJ852048:REJ852050 QUN852048:QUN852050 QKR852048:QKR852050 QAV852048:QAV852050 PQZ852048:PQZ852050 PHD852048:PHD852050 OXH852048:OXH852050 ONL852048:ONL852050 ODP852048:ODP852050 NTT852048:NTT852050 NJX852048:NJX852050 NAB852048:NAB852050 MQF852048:MQF852050 MGJ852048:MGJ852050 LWN852048:LWN852050 LMR852048:LMR852050 LCV852048:LCV852050 KSZ852048:KSZ852050 KJD852048:KJD852050 JZH852048:JZH852050 JPL852048:JPL852050 JFP852048:JFP852050 IVT852048:IVT852050 ILX852048:ILX852050 ICB852048:ICB852050 HSF852048:HSF852050 HIJ852048:HIJ852050 GYN852048:GYN852050 GOR852048:GOR852050 GEV852048:GEV852050 FUZ852048:FUZ852050 FLD852048:FLD852050 FBH852048:FBH852050 ERL852048:ERL852050 EHP852048:EHP852050 DXT852048:DXT852050 DNX852048:DNX852050 DEB852048:DEB852050 CUF852048:CUF852050 CKJ852048:CKJ852050 CAN852048:CAN852050 BQR852048:BQR852050 BGV852048:BGV852050 AWZ852048:AWZ852050 AND852048:AND852050 ADH852048:ADH852050 TL852048:TL852050 JP852048:JP852050 WWB786512:WWB786514 WMF786512:WMF786514 WCJ786512:WCJ786514 VSN786512:VSN786514 VIR786512:VIR786514 UYV786512:UYV786514 UOZ786512:UOZ786514 UFD786512:UFD786514 TVH786512:TVH786514 TLL786512:TLL786514 TBP786512:TBP786514 SRT786512:SRT786514 SHX786512:SHX786514 RYB786512:RYB786514 ROF786512:ROF786514 REJ786512:REJ786514 QUN786512:QUN786514 QKR786512:QKR786514 QAV786512:QAV786514 PQZ786512:PQZ786514 PHD786512:PHD786514 OXH786512:OXH786514 ONL786512:ONL786514 ODP786512:ODP786514 NTT786512:NTT786514 NJX786512:NJX786514 NAB786512:NAB786514 MQF786512:MQF786514 MGJ786512:MGJ786514 LWN786512:LWN786514 LMR786512:LMR786514 LCV786512:LCV786514 KSZ786512:KSZ786514 KJD786512:KJD786514 JZH786512:JZH786514 JPL786512:JPL786514 JFP786512:JFP786514 IVT786512:IVT786514 ILX786512:ILX786514 ICB786512:ICB786514 HSF786512:HSF786514 HIJ786512:HIJ786514 GYN786512:GYN786514 GOR786512:GOR786514 GEV786512:GEV786514 FUZ786512:FUZ786514 FLD786512:FLD786514 FBH786512:FBH786514 ERL786512:ERL786514 EHP786512:EHP786514 DXT786512:DXT786514 DNX786512:DNX786514 DEB786512:DEB786514 CUF786512:CUF786514 CKJ786512:CKJ786514 CAN786512:CAN786514 BQR786512:BQR786514 BGV786512:BGV786514 AWZ786512:AWZ786514 AND786512:AND786514 ADH786512:ADH786514 TL786512:TL786514 JP786512:JP786514 WWB720976:WWB720978 WMF720976:WMF720978 WCJ720976:WCJ720978 VSN720976:VSN720978 VIR720976:VIR720978 UYV720976:UYV720978 UOZ720976:UOZ720978 UFD720976:UFD720978 TVH720976:TVH720978 TLL720976:TLL720978 TBP720976:TBP720978 SRT720976:SRT720978 SHX720976:SHX720978 RYB720976:RYB720978 ROF720976:ROF720978 REJ720976:REJ720978 QUN720976:QUN720978 QKR720976:QKR720978 QAV720976:QAV720978 PQZ720976:PQZ720978 PHD720976:PHD720978 OXH720976:OXH720978 ONL720976:ONL720978 ODP720976:ODP720978 NTT720976:NTT720978 NJX720976:NJX720978 NAB720976:NAB720978 MQF720976:MQF720978 MGJ720976:MGJ720978 LWN720976:LWN720978 LMR720976:LMR720978 LCV720976:LCV720978 KSZ720976:KSZ720978 KJD720976:KJD720978 JZH720976:JZH720978 JPL720976:JPL720978 JFP720976:JFP720978 IVT720976:IVT720978 ILX720976:ILX720978 ICB720976:ICB720978 HSF720976:HSF720978 HIJ720976:HIJ720978 GYN720976:GYN720978 GOR720976:GOR720978 GEV720976:GEV720978 FUZ720976:FUZ720978 FLD720976:FLD720978 FBH720976:FBH720978 ERL720976:ERL720978 EHP720976:EHP720978 DXT720976:DXT720978 DNX720976:DNX720978 DEB720976:DEB720978 CUF720976:CUF720978 CKJ720976:CKJ720978 CAN720976:CAN720978 BQR720976:BQR720978 BGV720976:BGV720978 AWZ720976:AWZ720978 AND720976:AND720978 ADH720976:ADH720978 TL720976:TL720978 JP720976:JP720978 WWB655440:WWB655442 WMF655440:WMF655442 WCJ655440:WCJ655442 VSN655440:VSN655442 VIR655440:VIR655442 UYV655440:UYV655442 UOZ655440:UOZ655442 UFD655440:UFD655442 TVH655440:TVH655442 TLL655440:TLL655442 TBP655440:TBP655442 SRT655440:SRT655442 SHX655440:SHX655442 RYB655440:RYB655442 ROF655440:ROF655442 REJ655440:REJ655442 QUN655440:QUN655442 QKR655440:QKR655442 QAV655440:QAV655442 PQZ655440:PQZ655442 PHD655440:PHD655442 OXH655440:OXH655442 ONL655440:ONL655442 ODP655440:ODP655442 NTT655440:NTT655442 NJX655440:NJX655442 NAB655440:NAB655442 MQF655440:MQF655442 MGJ655440:MGJ655442 LWN655440:LWN655442 LMR655440:LMR655442 LCV655440:LCV655442 KSZ655440:KSZ655442 KJD655440:KJD655442 JZH655440:JZH655442 JPL655440:JPL655442 JFP655440:JFP655442 IVT655440:IVT655442 ILX655440:ILX655442 ICB655440:ICB655442 HSF655440:HSF655442 HIJ655440:HIJ655442 GYN655440:GYN655442 GOR655440:GOR655442 GEV655440:GEV655442 FUZ655440:FUZ655442 FLD655440:FLD655442 FBH655440:FBH655442 ERL655440:ERL655442 EHP655440:EHP655442 DXT655440:DXT655442 DNX655440:DNX655442 DEB655440:DEB655442 CUF655440:CUF655442 CKJ655440:CKJ655442 CAN655440:CAN655442 BQR655440:BQR655442 BGV655440:BGV655442 AWZ655440:AWZ655442 AND655440:AND655442 ADH655440:ADH655442 TL655440:TL655442 JP655440:JP655442 WWB589904:WWB589906 WMF589904:WMF589906 WCJ589904:WCJ589906 VSN589904:VSN589906 VIR589904:VIR589906 UYV589904:UYV589906 UOZ589904:UOZ589906 UFD589904:UFD589906 TVH589904:TVH589906 TLL589904:TLL589906 TBP589904:TBP589906 SRT589904:SRT589906 SHX589904:SHX589906 RYB589904:RYB589906 ROF589904:ROF589906 REJ589904:REJ589906 QUN589904:QUN589906 QKR589904:QKR589906 QAV589904:QAV589906 PQZ589904:PQZ589906 PHD589904:PHD589906 OXH589904:OXH589906 ONL589904:ONL589906 ODP589904:ODP589906 NTT589904:NTT589906 NJX589904:NJX589906 NAB589904:NAB589906 MQF589904:MQF589906 MGJ589904:MGJ589906 LWN589904:LWN589906 LMR589904:LMR589906 LCV589904:LCV589906 KSZ589904:KSZ589906 KJD589904:KJD589906 JZH589904:JZH589906 JPL589904:JPL589906 JFP589904:JFP589906 IVT589904:IVT589906 ILX589904:ILX589906 ICB589904:ICB589906 HSF589904:HSF589906 HIJ589904:HIJ589906 GYN589904:GYN589906 GOR589904:GOR589906 GEV589904:GEV589906 FUZ589904:FUZ589906 FLD589904:FLD589906 FBH589904:FBH589906 ERL589904:ERL589906 EHP589904:EHP589906 DXT589904:DXT589906 DNX589904:DNX589906 DEB589904:DEB589906 CUF589904:CUF589906 CKJ589904:CKJ589906 CAN589904:CAN589906 BQR589904:BQR589906 BGV589904:BGV589906 AWZ589904:AWZ589906 AND589904:AND589906 ADH589904:ADH589906 TL589904:TL589906 JP589904:JP589906 WWB524368:WWB524370 WMF524368:WMF524370 WCJ524368:WCJ524370 VSN524368:VSN524370 VIR524368:VIR524370 UYV524368:UYV524370 UOZ524368:UOZ524370 UFD524368:UFD524370 TVH524368:TVH524370 TLL524368:TLL524370 TBP524368:TBP524370 SRT524368:SRT524370 SHX524368:SHX524370 RYB524368:RYB524370 ROF524368:ROF524370 REJ524368:REJ524370 QUN524368:QUN524370 QKR524368:QKR524370 QAV524368:QAV524370 PQZ524368:PQZ524370 PHD524368:PHD524370 OXH524368:OXH524370 ONL524368:ONL524370 ODP524368:ODP524370 NTT524368:NTT524370 NJX524368:NJX524370 NAB524368:NAB524370 MQF524368:MQF524370 MGJ524368:MGJ524370 LWN524368:LWN524370 LMR524368:LMR524370 LCV524368:LCV524370 KSZ524368:KSZ524370 KJD524368:KJD524370 JZH524368:JZH524370 JPL524368:JPL524370 JFP524368:JFP524370 IVT524368:IVT524370 ILX524368:ILX524370 ICB524368:ICB524370 HSF524368:HSF524370 HIJ524368:HIJ524370 GYN524368:GYN524370 GOR524368:GOR524370 GEV524368:GEV524370 FUZ524368:FUZ524370 FLD524368:FLD524370 FBH524368:FBH524370 ERL524368:ERL524370 EHP524368:EHP524370 DXT524368:DXT524370 DNX524368:DNX524370 DEB524368:DEB524370 CUF524368:CUF524370 CKJ524368:CKJ524370 CAN524368:CAN524370 BQR524368:BQR524370 BGV524368:BGV524370 AWZ524368:AWZ524370 AND524368:AND524370 ADH524368:ADH524370 TL524368:TL524370 JP524368:JP524370 WWB458832:WWB458834 WMF458832:WMF458834 WCJ458832:WCJ458834 VSN458832:VSN458834 VIR458832:VIR458834 UYV458832:UYV458834 UOZ458832:UOZ458834 UFD458832:UFD458834 TVH458832:TVH458834 TLL458832:TLL458834 TBP458832:TBP458834 SRT458832:SRT458834 SHX458832:SHX458834 RYB458832:RYB458834 ROF458832:ROF458834 REJ458832:REJ458834 QUN458832:QUN458834 QKR458832:QKR458834 QAV458832:QAV458834 PQZ458832:PQZ458834 PHD458832:PHD458834 OXH458832:OXH458834 ONL458832:ONL458834 ODP458832:ODP458834 NTT458832:NTT458834 NJX458832:NJX458834 NAB458832:NAB458834 MQF458832:MQF458834 MGJ458832:MGJ458834 LWN458832:LWN458834 LMR458832:LMR458834 LCV458832:LCV458834 KSZ458832:KSZ458834 KJD458832:KJD458834 JZH458832:JZH458834 JPL458832:JPL458834 JFP458832:JFP458834 IVT458832:IVT458834 ILX458832:ILX458834 ICB458832:ICB458834 HSF458832:HSF458834 HIJ458832:HIJ458834 GYN458832:GYN458834 GOR458832:GOR458834 GEV458832:GEV458834 FUZ458832:FUZ458834 FLD458832:FLD458834 FBH458832:FBH458834 ERL458832:ERL458834 EHP458832:EHP458834 DXT458832:DXT458834 DNX458832:DNX458834 DEB458832:DEB458834 CUF458832:CUF458834 CKJ458832:CKJ458834 CAN458832:CAN458834 BQR458832:BQR458834 BGV458832:BGV458834 AWZ458832:AWZ458834 AND458832:AND458834 ADH458832:ADH458834 TL458832:TL458834 JP458832:JP458834 WWB393296:WWB393298 WMF393296:WMF393298 WCJ393296:WCJ393298 VSN393296:VSN393298 VIR393296:VIR393298 UYV393296:UYV393298 UOZ393296:UOZ393298 UFD393296:UFD393298 TVH393296:TVH393298 TLL393296:TLL393298 TBP393296:TBP393298 SRT393296:SRT393298 SHX393296:SHX393298 RYB393296:RYB393298 ROF393296:ROF393298 REJ393296:REJ393298 QUN393296:QUN393298 QKR393296:QKR393298 QAV393296:QAV393298 PQZ393296:PQZ393298 PHD393296:PHD393298 OXH393296:OXH393298 ONL393296:ONL393298 ODP393296:ODP393298 NTT393296:NTT393298 NJX393296:NJX393298 NAB393296:NAB393298 MQF393296:MQF393298 MGJ393296:MGJ393298 LWN393296:LWN393298 LMR393296:LMR393298 LCV393296:LCV393298 KSZ393296:KSZ393298 KJD393296:KJD393298 JZH393296:JZH393298 JPL393296:JPL393298 JFP393296:JFP393298 IVT393296:IVT393298 ILX393296:ILX393298 ICB393296:ICB393298 HSF393296:HSF393298 HIJ393296:HIJ393298 GYN393296:GYN393298 GOR393296:GOR393298 GEV393296:GEV393298 FUZ393296:FUZ393298 FLD393296:FLD393298 FBH393296:FBH393298 ERL393296:ERL393298 EHP393296:EHP393298 DXT393296:DXT393298 DNX393296:DNX393298 DEB393296:DEB393298 CUF393296:CUF393298 CKJ393296:CKJ393298 CAN393296:CAN393298 BQR393296:BQR393298 BGV393296:BGV393298 AWZ393296:AWZ393298 AND393296:AND393298 ADH393296:ADH393298 TL393296:TL393298 JP393296:JP393298 WWB327760:WWB327762 WMF327760:WMF327762 WCJ327760:WCJ327762 VSN327760:VSN327762 VIR327760:VIR327762 UYV327760:UYV327762 UOZ327760:UOZ327762 UFD327760:UFD327762 TVH327760:TVH327762 TLL327760:TLL327762 TBP327760:TBP327762 SRT327760:SRT327762 SHX327760:SHX327762 RYB327760:RYB327762 ROF327760:ROF327762 REJ327760:REJ327762 QUN327760:QUN327762 QKR327760:QKR327762 QAV327760:QAV327762 PQZ327760:PQZ327762 PHD327760:PHD327762 OXH327760:OXH327762 ONL327760:ONL327762 ODP327760:ODP327762 NTT327760:NTT327762 NJX327760:NJX327762 NAB327760:NAB327762 MQF327760:MQF327762 MGJ327760:MGJ327762 LWN327760:LWN327762 LMR327760:LMR327762 LCV327760:LCV327762 KSZ327760:KSZ327762 KJD327760:KJD327762 JZH327760:JZH327762 JPL327760:JPL327762 JFP327760:JFP327762 IVT327760:IVT327762 ILX327760:ILX327762 ICB327760:ICB327762 HSF327760:HSF327762 HIJ327760:HIJ327762 GYN327760:GYN327762 GOR327760:GOR327762 GEV327760:GEV327762 FUZ327760:FUZ327762 FLD327760:FLD327762 FBH327760:FBH327762 ERL327760:ERL327762 EHP327760:EHP327762 DXT327760:DXT327762 DNX327760:DNX327762 DEB327760:DEB327762 CUF327760:CUF327762 CKJ327760:CKJ327762 CAN327760:CAN327762 BQR327760:BQR327762 BGV327760:BGV327762 AWZ327760:AWZ327762 AND327760:AND327762 ADH327760:ADH327762 TL327760:TL327762 JP327760:JP327762 WWB262224:WWB262226 WMF262224:WMF262226 WCJ262224:WCJ262226 VSN262224:VSN262226 VIR262224:VIR262226 UYV262224:UYV262226 UOZ262224:UOZ262226 UFD262224:UFD262226 TVH262224:TVH262226 TLL262224:TLL262226 TBP262224:TBP262226 SRT262224:SRT262226 SHX262224:SHX262226 RYB262224:RYB262226 ROF262224:ROF262226 REJ262224:REJ262226 QUN262224:QUN262226 QKR262224:QKR262226 QAV262224:QAV262226 PQZ262224:PQZ262226 PHD262224:PHD262226 OXH262224:OXH262226 ONL262224:ONL262226 ODP262224:ODP262226 NTT262224:NTT262226 NJX262224:NJX262226 NAB262224:NAB262226 MQF262224:MQF262226 MGJ262224:MGJ262226 LWN262224:LWN262226 LMR262224:LMR262226 LCV262224:LCV262226 KSZ262224:KSZ262226 KJD262224:KJD262226 JZH262224:JZH262226 JPL262224:JPL262226 JFP262224:JFP262226 IVT262224:IVT262226 ILX262224:ILX262226 ICB262224:ICB262226 HSF262224:HSF262226 HIJ262224:HIJ262226 GYN262224:GYN262226 GOR262224:GOR262226 GEV262224:GEV262226 FUZ262224:FUZ262226 FLD262224:FLD262226 FBH262224:FBH262226 ERL262224:ERL262226 EHP262224:EHP262226 DXT262224:DXT262226 DNX262224:DNX262226 DEB262224:DEB262226 CUF262224:CUF262226 CKJ262224:CKJ262226 CAN262224:CAN262226 BQR262224:BQR262226 BGV262224:BGV262226 AWZ262224:AWZ262226 AND262224:AND262226 ADH262224:ADH262226 TL262224:TL262226 JP262224:JP262226 WWB196688:WWB196690 WMF196688:WMF196690 WCJ196688:WCJ196690 VSN196688:VSN196690 VIR196688:VIR196690 UYV196688:UYV196690 UOZ196688:UOZ196690 UFD196688:UFD196690 TVH196688:TVH196690 TLL196688:TLL196690 TBP196688:TBP196690 SRT196688:SRT196690 SHX196688:SHX196690 RYB196688:RYB196690 ROF196688:ROF196690 REJ196688:REJ196690 QUN196688:QUN196690 QKR196688:QKR196690 QAV196688:QAV196690 PQZ196688:PQZ196690 PHD196688:PHD196690 OXH196688:OXH196690 ONL196688:ONL196690 ODP196688:ODP196690 NTT196688:NTT196690 NJX196688:NJX196690 NAB196688:NAB196690 MQF196688:MQF196690 MGJ196688:MGJ196690 LWN196688:LWN196690 LMR196688:LMR196690 LCV196688:LCV196690 KSZ196688:KSZ196690 KJD196688:KJD196690 JZH196688:JZH196690 JPL196688:JPL196690 JFP196688:JFP196690 IVT196688:IVT196690 ILX196688:ILX196690 ICB196688:ICB196690 HSF196688:HSF196690 HIJ196688:HIJ196690 GYN196688:GYN196690 GOR196688:GOR196690 GEV196688:GEV196690 FUZ196688:FUZ196690 FLD196688:FLD196690 FBH196688:FBH196690 ERL196688:ERL196690 EHP196688:EHP196690 DXT196688:DXT196690 DNX196688:DNX196690 DEB196688:DEB196690 CUF196688:CUF196690 CKJ196688:CKJ196690 CAN196688:CAN196690 BQR196688:BQR196690 BGV196688:BGV196690 AWZ196688:AWZ196690 AND196688:AND196690 ADH196688:ADH196690 TL196688:TL196690 JP196688:JP196690 WWB131152:WWB131154 WMF131152:WMF131154 WCJ131152:WCJ131154 VSN131152:VSN131154 VIR131152:VIR131154 UYV131152:UYV131154 UOZ131152:UOZ131154 UFD131152:UFD131154 TVH131152:TVH131154 TLL131152:TLL131154 TBP131152:TBP131154 SRT131152:SRT131154 SHX131152:SHX131154 RYB131152:RYB131154 ROF131152:ROF131154 REJ131152:REJ131154 QUN131152:QUN131154 QKR131152:QKR131154 QAV131152:QAV131154 PQZ131152:PQZ131154 PHD131152:PHD131154 OXH131152:OXH131154 ONL131152:ONL131154 ODP131152:ODP131154 NTT131152:NTT131154 NJX131152:NJX131154 NAB131152:NAB131154 MQF131152:MQF131154 MGJ131152:MGJ131154 LWN131152:LWN131154 LMR131152:LMR131154 LCV131152:LCV131154 KSZ131152:KSZ131154 KJD131152:KJD131154 JZH131152:JZH131154 JPL131152:JPL131154 JFP131152:JFP131154 IVT131152:IVT131154 ILX131152:ILX131154 ICB131152:ICB131154 HSF131152:HSF131154 HIJ131152:HIJ131154 GYN131152:GYN131154 GOR131152:GOR131154 GEV131152:GEV131154 FUZ131152:FUZ131154 FLD131152:FLD131154 FBH131152:FBH131154 ERL131152:ERL131154 EHP131152:EHP131154 DXT131152:DXT131154 DNX131152:DNX131154 DEB131152:DEB131154 CUF131152:CUF131154 CKJ131152:CKJ131154 CAN131152:CAN131154 BQR131152:BQR131154 BGV131152:BGV131154 AWZ131152:AWZ131154 AND131152:AND131154 ADH131152:ADH131154 TL131152:TL131154 JP131152:JP131154 WWB65616:WWB65618 WMF65616:WMF65618 WCJ65616:WCJ65618 VSN65616:VSN65618 VIR65616:VIR65618 UYV65616:UYV65618 UOZ65616:UOZ65618 UFD65616:UFD65618 TVH65616:TVH65618 TLL65616:TLL65618 TBP65616:TBP65618 SRT65616:SRT65618 SHX65616:SHX65618 RYB65616:RYB65618 ROF65616:ROF65618 REJ65616:REJ65618 QUN65616:QUN65618 QKR65616:QKR65618 QAV65616:QAV65618 PQZ65616:PQZ65618 PHD65616:PHD65618 OXH65616:OXH65618 ONL65616:ONL65618 ODP65616:ODP65618 NTT65616:NTT65618 NJX65616:NJX65618 NAB65616:NAB65618 MQF65616:MQF65618 MGJ65616:MGJ65618 LWN65616:LWN65618 LMR65616:LMR65618 LCV65616:LCV65618 KSZ65616:KSZ65618 KJD65616:KJD65618 JZH65616:JZH65618 JPL65616:JPL65618 JFP65616:JFP65618 IVT65616:IVT65618 ILX65616:ILX65618 ICB65616:ICB65618 HSF65616:HSF65618 HIJ65616:HIJ65618 GYN65616:GYN65618 GOR65616:GOR65618 GEV65616:GEV65618 FUZ65616:FUZ65618 FLD65616:FLD65618 FBH65616:FBH65618 ERL65616:ERL65618 EHP65616:EHP65618 DXT65616:DXT65618 DNX65616:DNX65618 DEB65616:DEB65618 CUF65616:CUF65618 CKJ65616:CKJ65618 CAN65616:CAN65618 BQR65616:BQR65618 BGV65616:BGV65618 AWZ65616:AWZ65618 AND65616:AND65618 ADH65616:ADH65618 TL65616:TL65618 JP65616:JP65618 WWB91:WWB93 WMF91:WMF93 WCJ91:WCJ93 VSN91:VSN93 VIR91:VIR93 UYV91:UYV93 UOZ91:UOZ93 UFD91:UFD93 TVH91:TVH93 TLL91:TLL93 TBP91:TBP93 SRT91:SRT93 SHX91:SHX93 RYB91:RYB93 ROF91:ROF93 REJ91:REJ93 QUN91:QUN93 QKR91:QKR93 QAV91:QAV93 PQZ91:PQZ93 PHD91:PHD93 OXH91:OXH93 ONL91:ONL93 ODP91:ODP93 NTT91:NTT93 NJX91:NJX93 NAB91:NAB93 MQF91:MQF93 MGJ91:MGJ93 LWN91:LWN93 LMR91:LMR93 LCV91:LCV93 KSZ91:KSZ93 KJD91:KJD93 JZH91:JZH93 JPL91:JPL93 JFP91:JFP93 IVT91:IVT93 ILX91:ILX93 ICB91:ICB93 HSF91:HSF93 HIJ91:HIJ93 GYN91:GYN93 GOR91:GOR93 GEV91:GEV93 FUZ91:FUZ93 FLD91:FLD93 FBH91:FBH93 ERL91:ERL93 EHP91:EHP93 DXT91:DXT93 DNX91:DNX93 DEB91:DEB93 CUF91:CUF93 CKJ91:CKJ93 CAN91:CAN93 BQR91:BQR93 BGV91:BGV93 AWZ91:AWZ93 AND91:AND93 ADH91:ADH93 TL91:TL93 JP91:JP93 AG91 AG65616:AS65618 AG983120:AS983122 AG917584:AS917586 AG852048:AS852050 AG786512:AS786514 AG720976:AS720978 AG655440:AS655442 AG589904:AS589906 AG524368:AS524370 AG458832:AS458834 AG393296:AS393298 AG327760:AS327762 AG262224:AS262226 AG196688:AS196690 AG131152:AS131154 AT91:AU91 AT93:AU93">
      <formula1>32</formula1>
      <formula2>32</formula2>
    </dataValidation>
    <dataValidation allowBlank="1" showErrorMessage="1" prompt="Divulgación de aspectos normativos generales e individuales sobre el alcance de los contratos de concesión 4G." sqref="W50 WVQ983091 WLU983091 WBY983091 VSC983091 VIG983091 UYK983091 UOO983091 UES983091 TUW983091 TLA983091 TBE983091 SRI983091 SHM983091 RXQ983091 RNU983091 RDY983091 QUC983091 QKG983091 QAK983091 PQO983091 PGS983091 OWW983091 ONA983091 ODE983091 NTI983091 NJM983091 MZQ983091 MPU983091 MFY983091 LWC983091 LMG983091 LCK983091 KSO983091 KIS983091 JYW983091 JPA983091 JFE983091 IVI983091 ILM983091 IBQ983091 HRU983091 HHY983091 GYC983091 GOG983091 GEK983091 FUO983091 FKS983091 FAW983091 ERA983091 EHE983091 DXI983091 DNM983091 DDQ983091 CTU983091 CJY983091 CAC983091 BQG983091 BGK983091 AWO983091 AMS983091 ACW983091 TA983091 JE983091 W983091 WVQ917555 WLU917555 WBY917555 VSC917555 VIG917555 UYK917555 UOO917555 UES917555 TUW917555 TLA917555 TBE917555 SRI917555 SHM917555 RXQ917555 RNU917555 RDY917555 QUC917555 QKG917555 QAK917555 PQO917555 PGS917555 OWW917555 ONA917555 ODE917555 NTI917555 NJM917555 MZQ917555 MPU917555 MFY917555 LWC917555 LMG917555 LCK917555 KSO917555 KIS917555 JYW917555 JPA917555 JFE917555 IVI917555 ILM917555 IBQ917555 HRU917555 HHY917555 GYC917555 GOG917555 GEK917555 FUO917555 FKS917555 FAW917555 ERA917555 EHE917555 DXI917555 DNM917555 DDQ917555 CTU917555 CJY917555 CAC917555 BQG917555 BGK917555 AWO917555 AMS917555 ACW917555 TA917555 JE917555 W917555 WVQ852019 WLU852019 WBY852019 VSC852019 VIG852019 UYK852019 UOO852019 UES852019 TUW852019 TLA852019 TBE852019 SRI852019 SHM852019 RXQ852019 RNU852019 RDY852019 QUC852019 QKG852019 QAK852019 PQO852019 PGS852019 OWW852019 ONA852019 ODE852019 NTI852019 NJM852019 MZQ852019 MPU852019 MFY852019 LWC852019 LMG852019 LCK852019 KSO852019 KIS852019 JYW852019 JPA852019 JFE852019 IVI852019 ILM852019 IBQ852019 HRU852019 HHY852019 GYC852019 GOG852019 GEK852019 FUO852019 FKS852019 FAW852019 ERA852019 EHE852019 DXI852019 DNM852019 DDQ852019 CTU852019 CJY852019 CAC852019 BQG852019 BGK852019 AWO852019 AMS852019 ACW852019 TA852019 JE852019 W852019 WVQ786483 WLU786483 WBY786483 VSC786483 VIG786483 UYK786483 UOO786483 UES786483 TUW786483 TLA786483 TBE786483 SRI786483 SHM786483 RXQ786483 RNU786483 RDY786483 QUC786483 QKG786483 QAK786483 PQO786483 PGS786483 OWW786483 ONA786483 ODE786483 NTI786483 NJM786483 MZQ786483 MPU786483 MFY786483 LWC786483 LMG786483 LCK786483 KSO786483 KIS786483 JYW786483 JPA786483 JFE786483 IVI786483 ILM786483 IBQ786483 HRU786483 HHY786483 GYC786483 GOG786483 GEK786483 FUO786483 FKS786483 FAW786483 ERA786483 EHE786483 DXI786483 DNM786483 DDQ786483 CTU786483 CJY786483 CAC786483 BQG786483 BGK786483 AWO786483 AMS786483 ACW786483 TA786483 JE786483 W786483 WVQ720947 WLU720947 WBY720947 VSC720947 VIG720947 UYK720947 UOO720947 UES720947 TUW720947 TLA720947 TBE720947 SRI720947 SHM720947 RXQ720947 RNU720947 RDY720947 QUC720947 QKG720947 QAK720947 PQO720947 PGS720947 OWW720947 ONA720947 ODE720947 NTI720947 NJM720947 MZQ720947 MPU720947 MFY720947 LWC720947 LMG720947 LCK720947 KSO720947 KIS720947 JYW720947 JPA720947 JFE720947 IVI720947 ILM720947 IBQ720947 HRU720947 HHY720947 GYC720947 GOG720947 GEK720947 FUO720947 FKS720947 FAW720947 ERA720947 EHE720947 DXI720947 DNM720947 DDQ720947 CTU720947 CJY720947 CAC720947 BQG720947 BGK720947 AWO720947 AMS720947 ACW720947 TA720947 JE720947 W720947 WVQ655411 WLU655411 WBY655411 VSC655411 VIG655411 UYK655411 UOO655411 UES655411 TUW655411 TLA655411 TBE655411 SRI655411 SHM655411 RXQ655411 RNU655411 RDY655411 QUC655411 QKG655411 QAK655411 PQO655411 PGS655411 OWW655411 ONA655411 ODE655411 NTI655411 NJM655411 MZQ655411 MPU655411 MFY655411 LWC655411 LMG655411 LCK655411 KSO655411 KIS655411 JYW655411 JPA655411 JFE655411 IVI655411 ILM655411 IBQ655411 HRU655411 HHY655411 GYC655411 GOG655411 GEK655411 FUO655411 FKS655411 FAW655411 ERA655411 EHE655411 DXI655411 DNM655411 DDQ655411 CTU655411 CJY655411 CAC655411 BQG655411 BGK655411 AWO655411 AMS655411 ACW655411 TA655411 JE655411 W655411 WVQ589875 WLU589875 WBY589875 VSC589875 VIG589875 UYK589875 UOO589875 UES589875 TUW589875 TLA589875 TBE589875 SRI589875 SHM589875 RXQ589875 RNU589875 RDY589875 QUC589875 QKG589875 QAK589875 PQO589875 PGS589875 OWW589875 ONA589875 ODE589875 NTI589875 NJM589875 MZQ589875 MPU589875 MFY589875 LWC589875 LMG589875 LCK589875 KSO589875 KIS589875 JYW589875 JPA589875 JFE589875 IVI589875 ILM589875 IBQ589875 HRU589875 HHY589875 GYC589875 GOG589875 GEK589875 FUO589875 FKS589875 FAW589875 ERA589875 EHE589875 DXI589875 DNM589875 DDQ589875 CTU589875 CJY589875 CAC589875 BQG589875 BGK589875 AWO589875 AMS589875 ACW589875 TA589875 JE589875 W589875 WVQ524339 WLU524339 WBY524339 VSC524339 VIG524339 UYK524339 UOO524339 UES524339 TUW524339 TLA524339 TBE524339 SRI524339 SHM524339 RXQ524339 RNU524339 RDY524339 QUC524339 QKG524339 QAK524339 PQO524339 PGS524339 OWW524339 ONA524339 ODE524339 NTI524339 NJM524339 MZQ524339 MPU524339 MFY524339 LWC524339 LMG524339 LCK524339 KSO524339 KIS524339 JYW524339 JPA524339 JFE524339 IVI524339 ILM524339 IBQ524339 HRU524339 HHY524339 GYC524339 GOG524339 GEK524339 FUO524339 FKS524339 FAW524339 ERA524339 EHE524339 DXI524339 DNM524339 DDQ524339 CTU524339 CJY524339 CAC524339 BQG524339 BGK524339 AWO524339 AMS524339 ACW524339 TA524339 JE524339 W524339 WVQ458803 WLU458803 WBY458803 VSC458803 VIG458803 UYK458803 UOO458803 UES458803 TUW458803 TLA458803 TBE458803 SRI458803 SHM458803 RXQ458803 RNU458803 RDY458803 QUC458803 QKG458803 QAK458803 PQO458803 PGS458803 OWW458803 ONA458803 ODE458803 NTI458803 NJM458803 MZQ458803 MPU458803 MFY458803 LWC458803 LMG458803 LCK458803 KSO458803 KIS458803 JYW458803 JPA458803 JFE458803 IVI458803 ILM458803 IBQ458803 HRU458803 HHY458803 GYC458803 GOG458803 GEK458803 FUO458803 FKS458803 FAW458803 ERA458803 EHE458803 DXI458803 DNM458803 DDQ458803 CTU458803 CJY458803 CAC458803 BQG458803 BGK458803 AWO458803 AMS458803 ACW458803 TA458803 JE458803 W458803 WVQ393267 WLU393267 WBY393267 VSC393267 VIG393267 UYK393267 UOO393267 UES393267 TUW393267 TLA393267 TBE393267 SRI393267 SHM393267 RXQ393267 RNU393267 RDY393267 QUC393267 QKG393267 QAK393267 PQO393267 PGS393267 OWW393267 ONA393267 ODE393267 NTI393267 NJM393267 MZQ393267 MPU393267 MFY393267 LWC393267 LMG393267 LCK393267 KSO393267 KIS393267 JYW393267 JPA393267 JFE393267 IVI393267 ILM393267 IBQ393267 HRU393267 HHY393267 GYC393267 GOG393267 GEK393267 FUO393267 FKS393267 FAW393267 ERA393267 EHE393267 DXI393267 DNM393267 DDQ393267 CTU393267 CJY393267 CAC393267 BQG393267 BGK393267 AWO393267 AMS393267 ACW393267 TA393267 JE393267 W393267 WVQ327731 WLU327731 WBY327731 VSC327731 VIG327731 UYK327731 UOO327731 UES327731 TUW327731 TLA327731 TBE327731 SRI327731 SHM327731 RXQ327731 RNU327731 RDY327731 QUC327731 QKG327731 QAK327731 PQO327731 PGS327731 OWW327731 ONA327731 ODE327731 NTI327731 NJM327731 MZQ327731 MPU327731 MFY327731 LWC327731 LMG327731 LCK327731 KSO327731 KIS327731 JYW327731 JPA327731 JFE327731 IVI327731 ILM327731 IBQ327731 HRU327731 HHY327731 GYC327731 GOG327731 GEK327731 FUO327731 FKS327731 FAW327731 ERA327731 EHE327731 DXI327731 DNM327731 DDQ327731 CTU327731 CJY327731 CAC327731 BQG327731 BGK327731 AWO327731 AMS327731 ACW327731 TA327731 JE327731 W327731 WVQ262195 WLU262195 WBY262195 VSC262195 VIG262195 UYK262195 UOO262195 UES262195 TUW262195 TLA262195 TBE262195 SRI262195 SHM262195 RXQ262195 RNU262195 RDY262195 QUC262195 QKG262195 QAK262195 PQO262195 PGS262195 OWW262195 ONA262195 ODE262195 NTI262195 NJM262195 MZQ262195 MPU262195 MFY262195 LWC262195 LMG262195 LCK262195 KSO262195 KIS262195 JYW262195 JPA262195 JFE262195 IVI262195 ILM262195 IBQ262195 HRU262195 HHY262195 GYC262195 GOG262195 GEK262195 FUO262195 FKS262195 FAW262195 ERA262195 EHE262195 DXI262195 DNM262195 DDQ262195 CTU262195 CJY262195 CAC262195 BQG262195 BGK262195 AWO262195 AMS262195 ACW262195 TA262195 JE262195 W262195 WVQ196659 WLU196659 WBY196659 VSC196659 VIG196659 UYK196659 UOO196659 UES196659 TUW196659 TLA196659 TBE196659 SRI196659 SHM196659 RXQ196659 RNU196659 RDY196659 QUC196659 QKG196659 QAK196659 PQO196659 PGS196659 OWW196659 ONA196659 ODE196659 NTI196659 NJM196659 MZQ196659 MPU196659 MFY196659 LWC196659 LMG196659 LCK196659 KSO196659 KIS196659 JYW196659 JPA196659 JFE196659 IVI196659 ILM196659 IBQ196659 HRU196659 HHY196659 GYC196659 GOG196659 GEK196659 FUO196659 FKS196659 FAW196659 ERA196659 EHE196659 DXI196659 DNM196659 DDQ196659 CTU196659 CJY196659 CAC196659 BQG196659 BGK196659 AWO196659 AMS196659 ACW196659 TA196659 JE196659 W196659 WVQ131123 WLU131123 WBY131123 VSC131123 VIG131123 UYK131123 UOO131123 UES131123 TUW131123 TLA131123 TBE131123 SRI131123 SHM131123 RXQ131123 RNU131123 RDY131123 QUC131123 QKG131123 QAK131123 PQO131123 PGS131123 OWW131123 ONA131123 ODE131123 NTI131123 NJM131123 MZQ131123 MPU131123 MFY131123 LWC131123 LMG131123 LCK131123 KSO131123 KIS131123 JYW131123 JPA131123 JFE131123 IVI131123 ILM131123 IBQ131123 HRU131123 HHY131123 GYC131123 GOG131123 GEK131123 FUO131123 FKS131123 FAW131123 ERA131123 EHE131123 DXI131123 DNM131123 DDQ131123 CTU131123 CJY131123 CAC131123 BQG131123 BGK131123 AWO131123 AMS131123 ACW131123 TA131123 JE131123 W131123 WVQ65587 WLU65587 WBY65587 VSC65587 VIG65587 UYK65587 UOO65587 UES65587 TUW65587 TLA65587 TBE65587 SRI65587 SHM65587 RXQ65587 RNU65587 RDY65587 QUC65587 QKG65587 QAK65587 PQO65587 PGS65587 OWW65587 ONA65587 ODE65587 NTI65587 NJM65587 MZQ65587 MPU65587 MFY65587 LWC65587 LMG65587 LCK65587 KSO65587 KIS65587 JYW65587 JPA65587 JFE65587 IVI65587 ILM65587 IBQ65587 HRU65587 HHY65587 GYC65587 GOG65587 GEK65587 FUO65587 FKS65587 FAW65587 ERA65587 EHE65587 DXI65587 DNM65587 DDQ65587 CTU65587 CJY65587 CAC65587 BQG65587 BGK65587 AWO65587 AMS65587 ACW65587 TA65587 JE65587 W65587 WVQ50 WLU50 WBY50 VSC50 VIG50 UYK50 UOO50 UES50 TUW50 TLA50 TBE50 SRI50 SHM50 RXQ50 RNU50 RDY50 QUC50 QKG50 QAK50 PQO50 PGS50 OWW50 ONA50 ODE50 NTI50 NJM50 MZQ50 MPU50 MFY50 LWC50 LMG50 LCK50 KSO50 KIS50 JYW50 JPA50 JFE50 IVI50 ILM50 IBQ50 HRU50 HHY50 GYC50 GOG50 GEK50 FUO50 FKS50 FAW50 ERA50 EHE50 DXI50 DNM50 DDQ50 CTU50 CJY50 CAC50 BQG50 BGK50 AWO50 AMS50 ACW50 TA50 JE50"/>
    <dataValidation allowBlank="1" showErrorMessage="1" prompt="El dia 7 de marzo se remitió a los funcionarios y contratistas el documento de capacitacion sobre transporte fluvial" sqref="JE47 WVQ983088 WLU983088 WBY983088 VSC983088 VIG983088 UYK983088 UOO983088 UES983088 TUW983088 TLA983088 TBE983088 SRI983088 SHM983088 RXQ983088 RNU983088 RDY983088 QUC983088 QKG983088 QAK983088 PQO983088 PGS983088 OWW983088 ONA983088 ODE983088 NTI983088 NJM983088 MZQ983088 MPU983088 MFY983088 LWC983088 LMG983088 LCK983088 KSO983088 KIS983088 JYW983088 JPA983088 JFE983088 IVI983088 ILM983088 IBQ983088 HRU983088 HHY983088 GYC983088 GOG983088 GEK983088 FUO983088 FKS983088 FAW983088 ERA983088 EHE983088 DXI983088 DNM983088 DDQ983088 CTU983088 CJY983088 CAC983088 BQG983088 BGK983088 AWO983088 AMS983088 ACW983088 TA983088 JE983088 W983088 WVQ917552 WLU917552 WBY917552 VSC917552 VIG917552 UYK917552 UOO917552 UES917552 TUW917552 TLA917552 TBE917552 SRI917552 SHM917552 RXQ917552 RNU917552 RDY917552 QUC917552 QKG917552 QAK917552 PQO917552 PGS917552 OWW917552 ONA917552 ODE917552 NTI917552 NJM917552 MZQ917552 MPU917552 MFY917552 LWC917552 LMG917552 LCK917552 KSO917552 KIS917552 JYW917552 JPA917552 JFE917552 IVI917552 ILM917552 IBQ917552 HRU917552 HHY917552 GYC917552 GOG917552 GEK917552 FUO917552 FKS917552 FAW917552 ERA917552 EHE917552 DXI917552 DNM917552 DDQ917552 CTU917552 CJY917552 CAC917552 BQG917552 BGK917552 AWO917552 AMS917552 ACW917552 TA917552 JE917552 W917552 WVQ852016 WLU852016 WBY852016 VSC852016 VIG852016 UYK852016 UOO852016 UES852016 TUW852016 TLA852016 TBE852016 SRI852016 SHM852016 RXQ852016 RNU852016 RDY852016 QUC852016 QKG852016 QAK852016 PQO852016 PGS852016 OWW852016 ONA852016 ODE852016 NTI852016 NJM852016 MZQ852016 MPU852016 MFY852016 LWC852016 LMG852016 LCK852016 KSO852016 KIS852016 JYW852016 JPA852016 JFE852016 IVI852016 ILM852016 IBQ852016 HRU852016 HHY852016 GYC852016 GOG852016 GEK852016 FUO852016 FKS852016 FAW852016 ERA852016 EHE852016 DXI852016 DNM852016 DDQ852016 CTU852016 CJY852016 CAC852016 BQG852016 BGK852016 AWO852016 AMS852016 ACW852016 TA852016 JE852016 W852016 WVQ786480 WLU786480 WBY786480 VSC786480 VIG786480 UYK786480 UOO786480 UES786480 TUW786480 TLA786480 TBE786480 SRI786480 SHM786480 RXQ786480 RNU786480 RDY786480 QUC786480 QKG786480 QAK786480 PQO786480 PGS786480 OWW786480 ONA786480 ODE786480 NTI786480 NJM786480 MZQ786480 MPU786480 MFY786480 LWC786480 LMG786480 LCK786480 KSO786480 KIS786480 JYW786480 JPA786480 JFE786480 IVI786480 ILM786480 IBQ786480 HRU786480 HHY786480 GYC786480 GOG786480 GEK786480 FUO786480 FKS786480 FAW786480 ERA786480 EHE786480 DXI786480 DNM786480 DDQ786480 CTU786480 CJY786480 CAC786480 BQG786480 BGK786480 AWO786480 AMS786480 ACW786480 TA786480 JE786480 W786480 WVQ720944 WLU720944 WBY720944 VSC720944 VIG720944 UYK720944 UOO720944 UES720944 TUW720944 TLA720944 TBE720944 SRI720944 SHM720944 RXQ720944 RNU720944 RDY720944 QUC720944 QKG720944 QAK720944 PQO720944 PGS720944 OWW720944 ONA720944 ODE720944 NTI720944 NJM720944 MZQ720944 MPU720944 MFY720944 LWC720944 LMG720944 LCK720944 KSO720944 KIS720944 JYW720944 JPA720944 JFE720944 IVI720944 ILM720944 IBQ720944 HRU720944 HHY720944 GYC720944 GOG720944 GEK720944 FUO720944 FKS720944 FAW720944 ERA720944 EHE720944 DXI720944 DNM720944 DDQ720944 CTU720944 CJY720944 CAC720944 BQG720944 BGK720944 AWO720944 AMS720944 ACW720944 TA720944 JE720944 W720944 WVQ655408 WLU655408 WBY655408 VSC655408 VIG655408 UYK655408 UOO655408 UES655408 TUW655408 TLA655408 TBE655408 SRI655408 SHM655408 RXQ655408 RNU655408 RDY655408 QUC655408 QKG655408 QAK655408 PQO655408 PGS655408 OWW655408 ONA655408 ODE655408 NTI655408 NJM655408 MZQ655408 MPU655408 MFY655408 LWC655408 LMG655408 LCK655408 KSO655408 KIS655408 JYW655408 JPA655408 JFE655408 IVI655408 ILM655408 IBQ655408 HRU655408 HHY655408 GYC655408 GOG655408 GEK655408 FUO655408 FKS655408 FAW655408 ERA655408 EHE655408 DXI655408 DNM655408 DDQ655408 CTU655408 CJY655408 CAC655408 BQG655408 BGK655408 AWO655408 AMS655408 ACW655408 TA655408 JE655408 W655408 WVQ589872 WLU589872 WBY589872 VSC589872 VIG589872 UYK589872 UOO589872 UES589872 TUW589872 TLA589872 TBE589872 SRI589872 SHM589872 RXQ589872 RNU589872 RDY589872 QUC589872 QKG589872 QAK589872 PQO589872 PGS589872 OWW589872 ONA589872 ODE589872 NTI589872 NJM589872 MZQ589872 MPU589872 MFY589872 LWC589872 LMG589872 LCK589872 KSO589872 KIS589872 JYW589872 JPA589872 JFE589872 IVI589872 ILM589872 IBQ589872 HRU589872 HHY589872 GYC589872 GOG589872 GEK589872 FUO589872 FKS589872 FAW589872 ERA589872 EHE589872 DXI589872 DNM589872 DDQ589872 CTU589872 CJY589872 CAC589872 BQG589872 BGK589872 AWO589872 AMS589872 ACW589872 TA589872 JE589872 W589872 WVQ524336 WLU524336 WBY524336 VSC524336 VIG524336 UYK524336 UOO524336 UES524336 TUW524336 TLA524336 TBE524336 SRI524336 SHM524336 RXQ524336 RNU524336 RDY524336 QUC524336 QKG524336 QAK524336 PQO524336 PGS524336 OWW524336 ONA524336 ODE524336 NTI524336 NJM524336 MZQ524336 MPU524336 MFY524336 LWC524336 LMG524336 LCK524336 KSO524336 KIS524336 JYW524336 JPA524336 JFE524336 IVI524336 ILM524336 IBQ524336 HRU524336 HHY524336 GYC524336 GOG524336 GEK524336 FUO524336 FKS524336 FAW524336 ERA524336 EHE524336 DXI524336 DNM524336 DDQ524336 CTU524336 CJY524336 CAC524336 BQG524336 BGK524336 AWO524336 AMS524336 ACW524336 TA524336 JE524336 W524336 WVQ458800 WLU458800 WBY458800 VSC458800 VIG458800 UYK458800 UOO458800 UES458800 TUW458800 TLA458800 TBE458800 SRI458800 SHM458800 RXQ458800 RNU458800 RDY458800 QUC458800 QKG458800 QAK458800 PQO458800 PGS458800 OWW458800 ONA458800 ODE458800 NTI458800 NJM458800 MZQ458800 MPU458800 MFY458800 LWC458800 LMG458800 LCK458800 KSO458800 KIS458800 JYW458800 JPA458800 JFE458800 IVI458800 ILM458800 IBQ458800 HRU458800 HHY458800 GYC458800 GOG458800 GEK458800 FUO458800 FKS458800 FAW458800 ERA458800 EHE458800 DXI458800 DNM458800 DDQ458800 CTU458800 CJY458800 CAC458800 BQG458800 BGK458800 AWO458800 AMS458800 ACW458800 TA458800 JE458800 W458800 WVQ393264 WLU393264 WBY393264 VSC393264 VIG393264 UYK393264 UOO393264 UES393264 TUW393264 TLA393264 TBE393264 SRI393264 SHM393264 RXQ393264 RNU393264 RDY393264 QUC393264 QKG393264 QAK393264 PQO393264 PGS393264 OWW393264 ONA393264 ODE393264 NTI393264 NJM393264 MZQ393264 MPU393264 MFY393264 LWC393264 LMG393264 LCK393264 KSO393264 KIS393264 JYW393264 JPA393264 JFE393264 IVI393264 ILM393264 IBQ393264 HRU393264 HHY393264 GYC393264 GOG393264 GEK393264 FUO393264 FKS393264 FAW393264 ERA393264 EHE393264 DXI393264 DNM393264 DDQ393264 CTU393264 CJY393264 CAC393264 BQG393264 BGK393264 AWO393264 AMS393264 ACW393264 TA393264 JE393264 W393264 WVQ327728 WLU327728 WBY327728 VSC327728 VIG327728 UYK327728 UOO327728 UES327728 TUW327728 TLA327728 TBE327728 SRI327728 SHM327728 RXQ327728 RNU327728 RDY327728 QUC327728 QKG327728 QAK327728 PQO327728 PGS327728 OWW327728 ONA327728 ODE327728 NTI327728 NJM327728 MZQ327728 MPU327728 MFY327728 LWC327728 LMG327728 LCK327728 KSO327728 KIS327728 JYW327728 JPA327728 JFE327728 IVI327728 ILM327728 IBQ327728 HRU327728 HHY327728 GYC327728 GOG327728 GEK327728 FUO327728 FKS327728 FAW327728 ERA327728 EHE327728 DXI327728 DNM327728 DDQ327728 CTU327728 CJY327728 CAC327728 BQG327728 BGK327728 AWO327728 AMS327728 ACW327728 TA327728 JE327728 W327728 WVQ262192 WLU262192 WBY262192 VSC262192 VIG262192 UYK262192 UOO262192 UES262192 TUW262192 TLA262192 TBE262192 SRI262192 SHM262192 RXQ262192 RNU262192 RDY262192 QUC262192 QKG262192 QAK262192 PQO262192 PGS262192 OWW262192 ONA262192 ODE262192 NTI262192 NJM262192 MZQ262192 MPU262192 MFY262192 LWC262192 LMG262192 LCK262192 KSO262192 KIS262192 JYW262192 JPA262192 JFE262192 IVI262192 ILM262192 IBQ262192 HRU262192 HHY262192 GYC262192 GOG262192 GEK262192 FUO262192 FKS262192 FAW262192 ERA262192 EHE262192 DXI262192 DNM262192 DDQ262192 CTU262192 CJY262192 CAC262192 BQG262192 BGK262192 AWO262192 AMS262192 ACW262192 TA262192 JE262192 W262192 WVQ196656 WLU196656 WBY196656 VSC196656 VIG196656 UYK196656 UOO196656 UES196656 TUW196656 TLA196656 TBE196656 SRI196656 SHM196656 RXQ196656 RNU196656 RDY196656 QUC196656 QKG196656 QAK196656 PQO196656 PGS196656 OWW196656 ONA196656 ODE196656 NTI196656 NJM196656 MZQ196656 MPU196656 MFY196656 LWC196656 LMG196656 LCK196656 KSO196656 KIS196656 JYW196656 JPA196656 JFE196656 IVI196656 ILM196656 IBQ196656 HRU196656 HHY196656 GYC196656 GOG196656 GEK196656 FUO196656 FKS196656 FAW196656 ERA196656 EHE196656 DXI196656 DNM196656 DDQ196656 CTU196656 CJY196656 CAC196656 BQG196656 BGK196656 AWO196656 AMS196656 ACW196656 TA196656 JE196656 W196656 WVQ131120 WLU131120 WBY131120 VSC131120 VIG131120 UYK131120 UOO131120 UES131120 TUW131120 TLA131120 TBE131120 SRI131120 SHM131120 RXQ131120 RNU131120 RDY131120 QUC131120 QKG131120 QAK131120 PQO131120 PGS131120 OWW131120 ONA131120 ODE131120 NTI131120 NJM131120 MZQ131120 MPU131120 MFY131120 LWC131120 LMG131120 LCK131120 KSO131120 KIS131120 JYW131120 JPA131120 JFE131120 IVI131120 ILM131120 IBQ131120 HRU131120 HHY131120 GYC131120 GOG131120 GEK131120 FUO131120 FKS131120 FAW131120 ERA131120 EHE131120 DXI131120 DNM131120 DDQ131120 CTU131120 CJY131120 CAC131120 BQG131120 BGK131120 AWO131120 AMS131120 ACW131120 TA131120 JE131120 W131120 WVQ65584 WLU65584 WBY65584 VSC65584 VIG65584 UYK65584 UOO65584 UES65584 TUW65584 TLA65584 TBE65584 SRI65584 SHM65584 RXQ65584 RNU65584 RDY65584 QUC65584 QKG65584 QAK65584 PQO65584 PGS65584 OWW65584 ONA65584 ODE65584 NTI65584 NJM65584 MZQ65584 MPU65584 MFY65584 LWC65584 LMG65584 LCK65584 KSO65584 KIS65584 JYW65584 JPA65584 JFE65584 IVI65584 ILM65584 IBQ65584 HRU65584 HHY65584 GYC65584 GOG65584 GEK65584 FUO65584 FKS65584 FAW65584 ERA65584 EHE65584 DXI65584 DNM65584 DDQ65584 CTU65584 CJY65584 CAC65584 BQG65584 BGK65584 AWO65584 AMS65584 ACW65584 TA65584 JE65584 W65584 WVQ47 WLU47 WBY47 VSC47 VIG47 UYK47 UOO47 UES47 TUW47 TLA47 TBE47 SRI47 SHM47 RXQ47 RNU47 RDY47 QUC47 QKG47 QAK47 PQO47 PGS47 OWW47 ONA47 ODE47 NTI47 NJM47 MZQ47 MPU47 MFY47 LWC47 LMG47 LCK47 KSO47 KIS47 JYW47 JPA47 JFE47 IVI47 ILM47 IBQ47 HRU47 HHY47 GYC47 GOG47 GEK47 FUO47 FKS47 FAW47 ERA47 EHE47 DXI47 DNM47 DDQ47 CTU47 CJY47 CAC47 BQG47 BGK47 AWO47 AMS47 ACW47 TA47 W47"/>
    <dataValidation allowBlank="1" showErrorMessage="1" prompt="El 18 de marzo se capacitó a la empresa ATP Transportes con aclaraciones a la circular 11 del 2011" sqref="WVQ983085 WLU983085 WBY983085 VSC983085 VIG983085 UYK983085 UOO983085 UES983085 TUW983085 TLA983085 TBE983085 SRI983085 SHM983085 RXQ983085 RNU983085 RDY983085 QUC983085 QKG983085 QAK983085 PQO983085 PGS983085 OWW983085 ONA983085 ODE983085 NTI983085 NJM983085 MZQ983085 MPU983085 MFY983085 LWC983085 LMG983085 LCK983085 KSO983085 KIS983085 JYW983085 JPA983085 JFE983085 IVI983085 ILM983085 IBQ983085 HRU983085 HHY983085 GYC983085 GOG983085 GEK983085 FUO983085 FKS983085 FAW983085 ERA983085 EHE983085 DXI983085 DNM983085 DDQ983085 CTU983085 CJY983085 CAC983085 BQG983085 BGK983085 AWO983085 AMS983085 ACW983085 TA983085 JE983085 W983085 WVQ917549 WLU917549 WBY917549 VSC917549 VIG917549 UYK917549 UOO917549 UES917549 TUW917549 TLA917549 TBE917549 SRI917549 SHM917549 RXQ917549 RNU917549 RDY917549 QUC917549 QKG917549 QAK917549 PQO917549 PGS917549 OWW917549 ONA917549 ODE917549 NTI917549 NJM917549 MZQ917549 MPU917549 MFY917549 LWC917549 LMG917549 LCK917549 KSO917549 KIS917549 JYW917549 JPA917549 JFE917549 IVI917549 ILM917549 IBQ917549 HRU917549 HHY917549 GYC917549 GOG917549 GEK917549 FUO917549 FKS917549 FAW917549 ERA917549 EHE917549 DXI917549 DNM917549 DDQ917549 CTU917549 CJY917549 CAC917549 BQG917549 BGK917549 AWO917549 AMS917549 ACW917549 TA917549 JE917549 W917549 WVQ852013 WLU852013 WBY852013 VSC852013 VIG852013 UYK852013 UOO852013 UES852013 TUW852013 TLA852013 TBE852013 SRI852013 SHM852013 RXQ852013 RNU852013 RDY852013 QUC852013 QKG852013 QAK852013 PQO852013 PGS852013 OWW852013 ONA852013 ODE852013 NTI852013 NJM852013 MZQ852013 MPU852013 MFY852013 LWC852013 LMG852013 LCK852013 KSO852013 KIS852013 JYW852013 JPA852013 JFE852013 IVI852013 ILM852013 IBQ852013 HRU852013 HHY852013 GYC852013 GOG852013 GEK852013 FUO852013 FKS852013 FAW852013 ERA852013 EHE852013 DXI852013 DNM852013 DDQ852013 CTU852013 CJY852013 CAC852013 BQG852013 BGK852013 AWO852013 AMS852013 ACW852013 TA852013 JE852013 W852013 WVQ786477 WLU786477 WBY786477 VSC786477 VIG786477 UYK786477 UOO786477 UES786477 TUW786477 TLA786477 TBE786477 SRI786477 SHM786477 RXQ786477 RNU786477 RDY786477 QUC786477 QKG786477 QAK786477 PQO786477 PGS786477 OWW786477 ONA786477 ODE786477 NTI786477 NJM786477 MZQ786477 MPU786477 MFY786477 LWC786477 LMG786477 LCK786477 KSO786477 KIS786477 JYW786477 JPA786477 JFE786477 IVI786477 ILM786477 IBQ786477 HRU786477 HHY786477 GYC786477 GOG786477 GEK786477 FUO786477 FKS786477 FAW786477 ERA786477 EHE786477 DXI786477 DNM786477 DDQ786477 CTU786477 CJY786477 CAC786477 BQG786477 BGK786477 AWO786477 AMS786477 ACW786477 TA786477 JE786477 W786477 WVQ720941 WLU720941 WBY720941 VSC720941 VIG720941 UYK720941 UOO720941 UES720941 TUW720941 TLA720941 TBE720941 SRI720941 SHM720941 RXQ720941 RNU720941 RDY720941 QUC720941 QKG720941 QAK720941 PQO720941 PGS720941 OWW720941 ONA720941 ODE720941 NTI720941 NJM720941 MZQ720941 MPU720941 MFY720941 LWC720941 LMG720941 LCK720941 KSO720941 KIS720941 JYW720941 JPA720941 JFE720941 IVI720941 ILM720941 IBQ720941 HRU720941 HHY720941 GYC720941 GOG720941 GEK720941 FUO720941 FKS720941 FAW720941 ERA720941 EHE720941 DXI720941 DNM720941 DDQ720941 CTU720941 CJY720941 CAC720941 BQG720941 BGK720941 AWO720941 AMS720941 ACW720941 TA720941 JE720941 W720941 WVQ655405 WLU655405 WBY655405 VSC655405 VIG655405 UYK655405 UOO655405 UES655405 TUW655405 TLA655405 TBE655405 SRI655405 SHM655405 RXQ655405 RNU655405 RDY655405 QUC655405 QKG655405 QAK655405 PQO655405 PGS655405 OWW655405 ONA655405 ODE655405 NTI655405 NJM655405 MZQ655405 MPU655405 MFY655405 LWC655405 LMG655405 LCK655405 KSO655405 KIS655405 JYW655405 JPA655405 JFE655405 IVI655405 ILM655405 IBQ655405 HRU655405 HHY655405 GYC655405 GOG655405 GEK655405 FUO655405 FKS655405 FAW655405 ERA655405 EHE655405 DXI655405 DNM655405 DDQ655405 CTU655405 CJY655405 CAC655405 BQG655405 BGK655405 AWO655405 AMS655405 ACW655405 TA655405 JE655405 W655405 WVQ589869 WLU589869 WBY589869 VSC589869 VIG589869 UYK589869 UOO589869 UES589869 TUW589869 TLA589869 TBE589869 SRI589869 SHM589869 RXQ589869 RNU589869 RDY589869 QUC589869 QKG589869 QAK589869 PQO589869 PGS589869 OWW589869 ONA589869 ODE589869 NTI589869 NJM589869 MZQ589869 MPU589869 MFY589869 LWC589869 LMG589869 LCK589869 KSO589869 KIS589869 JYW589869 JPA589869 JFE589869 IVI589869 ILM589869 IBQ589869 HRU589869 HHY589869 GYC589869 GOG589869 GEK589869 FUO589869 FKS589869 FAW589869 ERA589869 EHE589869 DXI589869 DNM589869 DDQ589869 CTU589869 CJY589869 CAC589869 BQG589869 BGK589869 AWO589869 AMS589869 ACW589869 TA589869 JE589869 W589869 WVQ524333 WLU524333 WBY524333 VSC524333 VIG524333 UYK524333 UOO524333 UES524333 TUW524333 TLA524333 TBE524333 SRI524333 SHM524333 RXQ524333 RNU524333 RDY524333 QUC524333 QKG524333 QAK524333 PQO524333 PGS524333 OWW524333 ONA524333 ODE524333 NTI524333 NJM524333 MZQ524333 MPU524333 MFY524333 LWC524333 LMG524333 LCK524333 KSO524333 KIS524333 JYW524333 JPA524333 JFE524333 IVI524333 ILM524333 IBQ524333 HRU524333 HHY524333 GYC524333 GOG524333 GEK524333 FUO524333 FKS524333 FAW524333 ERA524333 EHE524333 DXI524333 DNM524333 DDQ524333 CTU524333 CJY524333 CAC524333 BQG524333 BGK524333 AWO524333 AMS524333 ACW524333 TA524333 JE524333 W524333 WVQ458797 WLU458797 WBY458797 VSC458797 VIG458797 UYK458797 UOO458797 UES458797 TUW458797 TLA458797 TBE458797 SRI458797 SHM458797 RXQ458797 RNU458797 RDY458797 QUC458797 QKG458797 QAK458797 PQO458797 PGS458797 OWW458797 ONA458797 ODE458797 NTI458797 NJM458797 MZQ458797 MPU458797 MFY458797 LWC458797 LMG458797 LCK458797 KSO458797 KIS458797 JYW458797 JPA458797 JFE458797 IVI458797 ILM458797 IBQ458797 HRU458797 HHY458797 GYC458797 GOG458797 GEK458797 FUO458797 FKS458797 FAW458797 ERA458797 EHE458797 DXI458797 DNM458797 DDQ458797 CTU458797 CJY458797 CAC458797 BQG458797 BGK458797 AWO458797 AMS458797 ACW458797 TA458797 JE458797 W458797 WVQ393261 WLU393261 WBY393261 VSC393261 VIG393261 UYK393261 UOO393261 UES393261 TUW393261 TLA393261 TBE393261 SRI393261 SHM393261 RXQ393261 RNU393261 RDY393261 QUC393261 QKG393261 QAK393261 PQO393261 PGS393261 OWW393261 ONA393261 ODE393261 NTI393261 NJM393261 MZQ393261 MPU393261 MFY393261 LWC393261 LMG393261 LCK393261 KSO393261 KIS393261 JYW393261 JPA393261 JFE393261 IVI393261 ILM393261 IBQ393261 HRU393261 HHY393261 GYC393261 GOG393261 GEK393261 FUO393261 FKS393261 FAW393261 ERA393261 EHE393261 DXI393261 DNM393261 DDQ393261 CTU393261 CJY393261 CAC393261 BQG393261 BGK393261 AWO393261 AMS393261 ACW393261 TA393261 JE393261 W393261 WVQ327725 WLU327725 WBY327725 VSC327725 VIG327725 UYK327725 UOO327725 UES327725 TUW327725 TLA327725 TBE327725 SRI327725 SHM327725 RXQ327725 RNU327725 RDY327725 QUC327725 QKG327725 QAK327725 PQO327725 PGS327725 OWW327725 ONA327725 ODE327725 NTI327725 NJM327725 MZQ327725 MPU327725 MFY327725 LWC327725 LMG327725 LCK327725 KSO327725 KIS327725 JYW327725 JPA327725 JFE327725 IVI327725 ILM327725 IBQ327725 HRU327725 HHY327725 GYC327725 GOG327725 GEK327725 FUO327725 FKS327725 FAW327725 ERA327725 EHE327725 DXI327725 DNM327725 DDQ327725 CTU327725 CJY327725 CAC327725 BQG327725 BGK327725 AWO327725 AMS327725 ACW327725 TA327725 JE327725 W327725 WVQ262189 WLU262189 WBY262189 VSC262189 VIG262189 UYK262189 UOO262189 UES262189 TUW262189 TLA262189 TBE262189 SRI262189 SHM262189 RXQ262189 RNU262189 RDY262189 QUC262189 QKG262189 QAK262189 PQO262189 PGS262189 OWW262189 ONA262189 ODE262189 NTI262189 NJM262189 MZQ262189 MPU262189 MFY262189 LWC262189 LMG262189 LCK262189 KSO262189 KIS262189 JYW262189 JPA262189 JFE262189 IVI262189 ILM262189 IBQ262189 HRU262189 HHY262189 GYC262189 GOG262189 GEK262189 FUO262189 FKS262189 FAW262189 ERA262189 EHE262189 DXI262189 DNM262189 DDQ262189 CTU262189 CJY262189 CAC262189 BQG262189 BGK262189 AWO262189 AMS262189 ACW262189 TA262189 JE262189 W262189 WVQ196653 WLU196653 WBY196653 VSC196653 VIG196653 UYK196653 UOO196653 UES196653 TUW196653 TLA196653 TBE196653 SRI196653 SHM196653 RXQ196653 RNU196653 RDY196653 QUC196653 QKG196653 QAK196653 PQO196653 PGS196653 OWW196653 ONA196653 ODE196653 NTI196653 NJM196653 MZQ196653 MPU196653 MFY196653 LWC196653 LMG196653 LCK196653 KSO196653 KIS196653 JYW196653 JPA196653 JFE196653 IVI196653 ILM196653 IBQ196653 HRU196653 HHY196653 GYC196653 GOG196653 GEK196653 FUO196653 FKS196653 FAW196653 ERA196653 EHE196653 DXI196653 DNM196653 DDQ196653 CTU196653 CJY196653 CAC196653 BQG196653 BGK196653 AWO196653 AMS196653 ACW196653 TA196653 JE196653 W196653 WVQ131117 WLU131117 WBY131117 VSC131117 VIG131117 UYK131117 UOO131117 UES131117 TUW131117 TLA131117 TBE131117 SRI131117 SHM131117 RXQ131117 RNU131117 RDY131117 QUC131117 QKG131117 QAK131117 PQO131117 PGS131117 OWW131117 ONA131117 ODE131117 NTI131117 NJM131117 MZQ131117 MPU131117 MFY131117 LWC131117 LMG131117 LCK131117 KSO131117 KIS131117 JYW131117 JPA131117 JFE131117 IVI131117 ILM131117 IBQ131117 HRU131117 HHY131117 GYC131117 GOG131117 GEK131117 FUO131117 FKS131117 FAW131117 ERA131117 EHE131117 DXI131117 DNM131117 DDQ131117 CTU131117 CJY131117 CAC131117 BQG131117 BGK131117 AWO131117 AMS131117 ACW131117 TA131117 JE131117 W131117 WVQ65581 WLU65581 WBY65581 VSC65581 VIG65581 UYK65581 UOO65581 UES65581 TUW65581 TLA65581 TBE65581 SRI65581 SHM65581 RXQ65581 RNU65581 RDY65581 QUC65581 QKG65581 QAK65581 PQO65581 PGS65581 OWW65581 ONA65581 ODE65581 NTI65581 NJM65581 MZQ65581 MPU65581 MFY65581 LWC65581 LMG65581 LCK65581 KSO65581 KIS65581 JYW65581 JPA65581 JFE65581 IVI65581 ILM65581 IBQ65581 HRU65581 HHY65581 GYC65581 GOG65581 GEK65581 FUO65581 FKS65581 FAW65581 ERA65581 EHE65581 DXI65581 DNM65581 DDQ65581 CTU65581 CJY65581 CAC65581 BQG65581 BGK65581 AWO65581 AMS65581 ACW65581 TA65581 JE65581 W65581 WVQ44 WLU44 WBY44 VSC44 VIG44 UYK44 UOO44 UES44 TUW44 TLA44 TBE44 SRI44 SHM44 RXQ44 RNU44 RDY44 QUC44 QKG44 QAK44 PQO44 PGS44 OWW44 ONA44 ODE44 NTI44 NJM44 MZQ44 MPU44 MFY44 LWC44 LMG44 LCK44 KSO44 KIS44 JYW44 JPA44 JFE44 IVI44 ILM44 IBQ44 HRU44 HHY44 GYC44 GOG44 GEK44 FUO44 FKS44 FAW44 ERA44 EHE44 DXI44 DNM44 DDQ44 CTU44 CJY44 CAC44 BQG44 BGK44 AWO44 AMS44 ACW44 TA44 JE44"/>
    <dataValidation allowBlank="1" showErrorMessage="1" prompt="Se entregó de manera personalizada la información relacionada con las normas vigentes y obligaciones con la SPT a las Sociedades Concesionarias  Nuevo Cauca; Neiva-Espinal-Girardot;  nueva vía al mar COVIMAR y Pacífico 3." sqref="W41 WVQ983082 WLU983082 WBY983082 VSC983082 VIG983082 UYK983082 UOO983082 UES983082 TUW983082 TLA983082 TBE983082 SRI983082 SHM983082 RXQ983082 RNU983082 RDY983082 QUC983082 QKG983082 QAK983082 PQO983082 PGS983082 OWW983082 ONA983082 ODE983082 NTI983082 NJM983082 MZQ983082 MPU983082 MFY983082 LWC983082 LMG983082 LCK983082 KSO983082 KIS983082 JYW983082 JPA983082 JFE983082 IVI983082 ILM983082 IBQ983082 HRU983082 HHY983082 GYC983082 GOG983082 GEK983082 FUO983082 FKS983082 FAW983082 ERA983082 EHE983082 DXI983082 DNM983082 DDQ983082 CTU983082 CJY983082 CAC983082 BQG983082 BGK983082 AWO983082 AMS983082 ACW983082 TA983082 JE983082 W983082 WVQ917546 WLU917546 WBY917546 VSC917546 VIG917546 UYK917546 UOO917546 UES917546 TUW917546 TLA917546 TBE917546 SRI917546 SHM917546 RXQ917546 RNU917546 RDY917546 QUC917546 QKG917546 QAK917546 PQO917546 PGS917546 OWW917546 ONA917546 ODE917546 NTI917546 NJM917546 MZQ917546 MPU917546 MFY917546 LWC917546 LMG917546 LCK917546 KSO917546 KIS917546 JYW917546 JPA917546 JFE917546 IVI917546 ILM917546 IBQ917546 HRU917546 HHY917546 GYC917546 GOG917546 GEK917546 FUO917546 FKS917546 FAW917546 ERA917546 EHE917546 DXI917546 DNM917546 DDQ917546 CTU917546 CJY917546 CAC917546 BQG917546 BGK917546 AWO917546 AMS917546 ACW917546 TA917546 JE917546 W917546 WVQ852010 WLU852010 WBY852010 VSC852010 VIG852010 UYK852010 UOO852010 UES852010 TUW852010 TLA852010 TBE852010 SRI852010 SHM852010 RXQ852010 RNU852010 RDY852010 QUC852010 QKG852010 QAK852010 PQO852010 PGS852010 OWW852010 ONA852010 ODE852010 NTI852010 NJM852010 MZQ852010 MPU852010 MFY852010 LWC852010 LMG852010 LCK852010 KSO852010 KIS852010 JYW852010 JPA852010 JFE852010 IVI852010 ILM852010 IBQ852010 HRU852010 HHY852010 GYC852010 GOG852010 GEK852010 FUO852010 FKS852010 FAW852010 ERA852010 EHE852010 DXI852010 DNM852010 DDQ852010 CTU852010 CJY852010 CAC852010 BQG852010 BGK852010 AWO852010 AMS852010 ACW852010 TA852010 JE852010 W852010 WVQ786474 WLU786474 WBY786474 VSC786474 VIG786474 UYK786474 UOO786474 UES786474 TUW786474 TLA786474 TBE786474 SRI786474 SHM786474 RXQ786474 RNU786474 RDY786474 QUC786474 QKG786474 QAK786474 PQO786474 PGS786474 OWW786474 ONA786474 ODE786474 NTI786474 NJM786474 MZQ786474 MPU786474 MFY786474 LWC786474 LMG786474 LCK786474 KSO786474 KIS786474 JYW786474 JPA786474 JFE786474 IVI786474 ILM786474 IBQ786474 HRU786474 HHY786474 GYC786474 GOG786474 GEK786474 FUO786474 FKS786474 FAW786474 ERA786474 EHE786474 DXI786474 DNM786474 DDQ786474 CTU786474 CJY786474 CAC786474 BQG786474 BGK786474 AWO786474 AMS786474 ACW786474 TA786474 JE786474 W786474 WVQ720938 WLU720938 WBY720938 VSC720938 VIG720938 UYK720938 UOO720938 UES720938 TUW720938 TLA720938 TBE720938 SRI720938 SHM720938 RXQ720938 RNU720938 RDY720938 QUC720938 QKG720938 QAK720938 PQO720938 PGS720938 OWW720938 ONA720938 ODE720938 NTI720938 NJM720938 MZQ720938 MPU720938 MFY720938 LWC720938 LMG720938 LCK720938 KSO720938 KIS720938 JYW720938 JPA720938 JFE720938 IVI720938 ILM720938 IBQ720938 HRU720938 HHY720938 GYC720938 GOG720938 GEK720938 FUO720938 FKS720938 FAW720938 ERA720938 EHE720938 DXI720938 DNM720938 DDQ720938 CTU720938 CJY720938 CAC720938 BQG720938 BGK720938 AWO720938 AMS720938 ACW720938 TA720938 JE720938 W720938 WVQ655402 WLU655402 WBY655402 VSC655402 VIG655402 UYK655402 UOO655402 UES655402 TUW655402 TLA655402 TBE655402 SRI655402 SHM655402 RXQ655402 RNU655402 RDY655402 QUC655402 QKG655402 QAK655402 PQO655402 PGS655402 OWW655402 ONA655402 ODE655402 NTI655402 NJM655402 MZQ655402 MPU655402 MFY655402 LWC655402 LMG655402 LCK655402 KSO655402 KIS655402 JYW655402 JPA655402 JFE655402 IVI655402 ILM655402 IBQ655402 HRU655402 HHY655402 GYC655402 GOG655402 GEK655402 FUO655402 FKS655402 FAW655402 ERA655402 EHE655402 DXI655402 DNM655402 DDQ655402 CTU655402 CJY655402 CAC655402 BQG655402 BGK655402 AWO655402 AMS655402 ACW655402 TA655402 JE655402 W655402 WVQ589866 WLU589866 WBY589866 VSC589866 VIG589866 UYK589866 UOO589866 UES589866 TUW589866 TLA589866 TBE589866 SRI589866 SHM589866 RXQ589866 RNU589866 RDY589866 QUC589866 QKG589866 QAK589866 PQO589866 PGS589866 OWW589866 ONA589866 ODE589866 NTI589866 NJM589866 MZQ589866 MPU589866 MFY589866 LWC589866 LMG589866 LCK589866 KSO589866 KIS589866 JYW589866 JPA589866 JFE589866 IVI589866 ILM589866 IBQ589866 HRU589866 HHY589866 GYC589866 GOG589866 GEK589866 FUO589866 FKS589866 FAW589866 ERA589866 EHE589866 DXI589866 DNM589866 DDQ589866 CTU589866 CJY589866 CAC589866 BQG589866 BGK589866 AWO589866 AMS589866 ACW589866 TA589866 JE589866 W589866 WVQ524330 WLU524330 WBY524330 VSC524330 VIG524330 UYK524330 UOO524330 UES524330 TUW524330 TLA524330 TBE524330 SRI524330 SHM524330 RXQ524330 RNU524330 RDY524330 QUC524330 QKG524330 QAK524330 PQO524330 PGS524330 OWW524330 ONA524330 ODE524330 NTI524330 NJM524330 MZQ524330 MPU524330 MFY524330 LWC524330 LMG524330 LCK524330 KSO524330 KIS524330 JYW524330 JPA524330 JFE524330 IVI524330 ILM524330 IBQ524330 HRU524330 HHY524330 GYC524330 GOG524330 GEK524330 FUO524330 FKS524330 FAW524330 ERA524330 EHE524330 DXI524330 DNM524330 DDQ524330 CTU524330 CJY524330 CAC524330 BQG524330 BGK524330 AWO524330 AMS524330 ACW524330 TA524330 JE524330 W524330 WVQ458794 WLU458794 WBY458794 VSC458794 VIG458794 UYK458794 UOO458794 UES458794 TUW458794 TLA458794 TBE458794 SRI458794 SHM458794 RXQ458794 RNU458794 RDY458794 QUC458794 QKG458794 QAK458794 PQO458794 PGS458794 OWW458794 ONA458794 ODE458794 NTI458794 NJM458794 MZQ458794 MPU458794 MFY458794 LWC458794 LMG458794 LCK458794 KSO458794 KIS458794 JYW458794 JPA458794 JFE458794 IVI458794 ILM458794 IBQ458794 HRU458794 HHY458794 GYC458794 GOG458794 GEK458794 FUO458794 FKS458794 FAW458794 ERA458794 EHE458794 DXI458794 DNM458794 DDQ458794 CTU458794 CJY458794 CAC458794 BQG458794 BGK458794 AWO458794 AMS458794 ACW458794 TA458794 JE458794 W458794 WVQ393258 WLU393258 WBY393258 VSC393258 VIG393258 UYK393258 UOO393258 UES393258 TUW393258 TLA393258 TBE393258 SRI393258 SHM393258 RXQ393258 RNU393258 RDY393258 QUC393258 QKG393258 QAK393258 PQO393258 PGS393258 OWW393258 ONA393258 ODE393258 NTI393258 NJM393258 MZQ393258 MPU393258 MFY393258 LWC393258 LMG393258 LCK393258 KSO393258 KIS393258 JYW393258 JPA393258 JFE393258 IVI393258 ILM393258 IBQ393258 HRU393258 HHY393258 GYC393258 GOG393258 GEK393258 FUO393258 FKS393258 FAW393258 ERA393258 EHE393258 DXI393258 DNM393258 DDQ393258 CTU393258 CJY393258 CAC393258 BQG393258 BGK393258 AWO393258 AMS393258 ACW393258 TA393258 JE393258 W393258 WVQ327722 WLU327722 WBY327722 VSC327722 VIG327722 UYK327722 UOO327722 UES327722 TUW327722 TLA327722 TBE327722 SRI327722 SHM327722 RXQ327722 RNU327722 RDY327722 QUC327722 QKG327722 QAK327722 PQO327722 PGS327722 OWW327722 ONA327722 ODE327722 NTI327722 NJM327722 MZQ327722 MPU327722 MFY327722 LWC327722 LMG327722 LCK327722 KSO327722 KIS327722 JYW327722 JPA327722 JFE327722 IVI327722 ILM327722 IBQ327722 HRU327722 HHY327722 GYC327722 GOG327722 GEK327722 FUO327722 FKS327722 FAW327722 ERA327722 EHE327722 DXI327722 DNM327722 DDQ327722 CTU327722 CJY327722 CAC327722 BQG327722 BGK327722 AWO327722 AMS327722 ACW327722 TA327722 JE327722 W327722 WVQ262186 WLU262186 WBY262186 VSC262186 VIG262186 UYK262186 UOO262186 UES262186 TUW262186 TLA262186 TBE262186 SRI262186 SHM262186 RXQ262186 RNU262186 RDY262186 QUC262186 QKG262186 QAK262186 PQO262186 PGS262186 OWW262186 ONA262186 ODE262186 NTI262186 NJM262186 MZQ262186 MPU262186 MFY262186 LWC262186 LMG262186 LCK262186 KSO262186 KIS262186 JYW262186 JPA262186 JFE262186 IVI262186 ILM262186 IBQ262186 HRU262186 HHY262186 GYC262186 GOG262186 GEK262186 FUO262186 FKS262186 FAW262186 ERA262186 EHE262186 DXI262186 DNM262186 DDQ262186 CTU262186 CJY262186 CAC262186 BQG262186 BGK262186 AWO262186 AMS262186 ACW262186 TA262186 JE262186 W262186 WVQ196650 WLU196650 WBY196650 VSC196650 VIG196650 UYK196650 UOO196650 UES196650 TUW196650 TLA196650 TBE196650 SRI196650 SHM196650 RXQ196650 RNU196650 RDY196650 QUC196650 QKG196650 QAK196650 PQO196650 PGS196650 OWW196650 ONA196650 ODE196650 NTI196650 NJM196650 MZQ196650 MPU196650 MFY196650 LWC196650 LMG196650 LCK196650 KSO196650 KIS196650 JYW196650 JPA196650 JFE196650 IVI196650 ILM196650 IBQ196650 HRU196650 HHY196650 GYC196650 GOG196650 GEK196650 FUO196650 FKS196650 FAW196650 ERA196650 EHE196650 DXI196650 DNM196650 DDQ196650 CTU196650 CJY196650 CAC196650 BQG196650 BGK196650 AWO196650 AMS196650 ACW196650 TA196650 JE196650 W196650 WVQ131114 WLU131114 WBY131114 VSC131114 VIG131114 UYK131114 UOO131114 UES131114 TUW131114 TLA131114 TBE131114 SRI131114 SHM131114 RXQ131114 RNU131114 RDY131114 QUC131114 QKG131114 QAK131114 PQO131114 PGS131114 OWW131114 ONA131114 ODE131114 NTI131114 NJM131114 MZQ131114 MPU131114 MFY131114 LWC131114 LMG131114 LCK131114 KSO131114 KIS131114 JYW131114 JPA131114 JFE131114 IVI131114 ILM131114 IBQ131114 HRU131114 HHY131114 GYC131114 GOG131114 GEK131114 FUO131114 FKS131114 FAW131114 ERA131114 EHE131114 DXI131114 DNM131114 DDQ131114 CTU131114 CJY131114 CAC131114 BQG131114 BGK131114 AWO131114 AMS131114 ACW131114 TA131114 JE131114 W131114 WVQ65578 WLU65578 WBY65578 VSC65578 VIG65578 UYK65578 UOO65578 UES65578 TUW65578 TLA65578 TBE65578 SRI65578 SHM65578 RXQ65578 RNU65578 RDY65578 QUC65578 QKG65578 QAK65578 PQO65578 PGS65578 OWW65578 ONA65578 ODE65578 NTI65578 NJM65578 MZQ65578 MPU65578 MFY65578 LWC65578 LMG65578 LCK65578 KSO65578 KIS65578 JYW65578 JPA65578 JFE65578 IVI65578 ILM65578 IBQ65578 HRU65578 HHY65578 GYC65578 GOG65578 GEK65578 FUO65578 FKS65578 FAW65578 ERA65578 EHE65578 DXI65578 DNM65578 DDQ65578 CTU65578 CJY65578 CAC65578 BQG65578 BGK65578 AWO65578 AMS65578 ACW65578 TA65578 JE65578 W65578 WVQ41 WLU41 WBY41 VSC41 VIG41 UYK41 UOO41 UES41 TUW41 TLA41 TBE41 SRI41 SHM41 RXQ41 RNU41 RDY41 QUC41 QKG41 QAK41 PQO41 PGS41 OWW41 ONA41 ODE41 NTI41 NJM41 MZQ41 MPU41 MFY41 LWC41 LMG41 LCK41 KSO41 KIS41 JYW41 JPA41 JFE41 IVI41 ILM41 IBQ41 HRU41 HHY41 GYC41 GOG41 GEK41 FUO41 FKS41 FAW41 ERA41 EHE41 DXI41 DNM41 DDQ41 CTU41 CJY41 CAC41 BQG41 BGK41 AWO41 AMS41 ACW41 TA41 JE41"/>
    <dataValidation allowBlank="1" showErrorMessage="1" prompt="Publicacion en pagina web: Norma vigente transporte fluvial - ley 1242 de 2008, dirigido a empresas de transporte fluvial y sociedades portuarias fluviales;  y el documento sobre Obligaciones ante la SPT, dirigido a todos los sujetos de supervision." sqref="JE11 WVQ983079 WLU983079 WBY983079 VSC983079 VIG983079 UYK983079 UOO983079 UES983079 TUW983079 TLA983079 TBE983079 SRI983079 SHM983079 RXQ983079 RNU983079 RDY983079 QUC983079 QKG983079 QAK983079 PQO983079 PGS983079 OWW983079 ONA983079 ODE983079 NTI983079 NJM983079 MZQ983079 MPU983079 MFY983079 LWC983079 LMG983079 LCK983079 KSO983079 KIS983079 JYW983079 JPA983079 JFE983079 IVI983079 ILM983079 IBQ983079 HRU983079 HHY983079 GYC983079 GOG983079 GEK983079 FUO983079 FKS983079 FAW983079 ERA983079 EHE983079 DXI983079 DNM983079 DDQ983079 CTU983079 CJY983079 CAC983079 BQG983079 BGK983079 AWO983079 AMS983079 ACW983079 TA983079 JE983079 W983079 WVQ917543 WLU917543 WBY917543 VSC917543 VIG917543 UYK917543 UOO917543 UES917543 TUW917543 TLA917543 TBE917543 SRI917543 SHM917543 RXQ917543 RNU917543 RDY917543 QUC917543 QKG917543 QAK917543 PQO917543 PGS917543 OWW917543 ONA917543 ODE917543 NTI917543 NJM917543 MZQ917543 MPU917543 MFY917543 LWC917543 LMG917543 LCK917543 KSO917543 KIS917543 JYW917543 JPA917543 JFE917543 IVI917543 ILM917543 IBQ917543 HRU917543 HHY917543 GYC917543 GOG917543 GEK917543 FUO917543 FKS917543 FAW917543 ERA917543 EHE917543 DXI917543 DNM917543 DDQ917543 CTU917543 CJY917543 CAC917543 BQG917543 BGK917543 AWO917543 AMS917543 ACW917543 TA917543 JE917543 W917543 WVQ852007 WLU852007 WBY852007 VSC852007 VIG852007 UYK852007 UOO852007 UES852007 TUW852007 TLA852007 TBE852007 SRI852007 SHM852007 RXQ852007 RNU852007 RDY852007 QUC852007 QKG852007 QAK852007 PQO852007 PGS852007 OWW852007 ONA852007 ODE852007 NTI852007 NJM852007 MZQ852007 MPU852007 MFY852007 LWC852007 LMG852007 LCK852007 KSO852007 KIS852007 JYW852007 JPA852007 JFE852007 IVI852007 ILM852007 IBQ852007 HRU852007 HHY852007 GYC852007 GOG852007 GEK852007 FUO852007 FKS852007 FAW852007 ERA852007 EHE852007 DXI852007 DNM852007 DDQ852007 CTU852007 CJY852007 CAC852007 BQG852007 BGK852007 AWO852007 AMS852007 ACW852007 TA852007 JE852007 W852007 WVQ786471 WLU786471 WBY786471 VSC786471 VIG786471 UYK786471 UOO786471 UES786471 TUW786471 TLA786471 TBE786471 SRI786471 SHM786471 RXQ786471 RNU786471 RDY786471 QUC786471 QKG786471 QAK786471 PQO786471 PGS786471 OWW786471 ONA786471 ODE786471 NTI786471 NJM786471 MZQ786471 MPU786471 MFY786471 LWC786471 LMG786471 LCK786471 KSO786471 KIS786471 JYW786471 JPA786471 JFE786471 IVI786471 ILM786471 IBQ786471 HRU786471 HHY786471 GYC786471 GOG786471 GEK786471 FUO786471 FKS786471 FAW786471 ERA786471 EHE786471 DXI786471 DNM786471 DDQ786471 CTU786471 CJY786471 CAC786471 BQG786471 BGK786471 AWO786471 AMS786471 ACW786471 TA786471 JE786471 W786471 WVQ720935 WLU720935 WBY720935 VSC720935 VIG720935 UYK720935 UOO720935 UES720935 TUW720935 TLA720935 TBE720935 SRI720935 SHM720935 RXQ720935 RNU720935 RDY720935 QUC720935 QKG720935 QAK720935 PQO720935 PGS720935 OWW720935 ONA720935 ODE720935 NTI720935 NJM720935 MZQ720935 MPU720935 MFY720935 LWC720935 LMG720935 LCK720935 KSO720935 KIS720935 JYW720935 JPA720935 JFE720935 IVI720935 ILM720935 IBQ720935 HRU720935 HHY720935 GYC720935 GOG720935 GEK720935 FUO720935 FKS720935 FAW720935 ERA720935 EHE720935 DXI720935 DNM720935 DDQ720935 CTU720935 CJY720935 CAC720935 BQG720935 BGK720935 AWO720935 AMS720935 ACW720935 TA720935 JE720935 W720935 WVQ655399 WLU655399 WBY655399 VSC655399 VIG655399 UYK655399 UOO655399 UES655399 TUW655399 TLA655399 TBE655399 SRI655399 SHM655399 RXQ655399 RNU655399 RDY655399 QUC655399 QKG655399 QAK655399 PQO655399 PGS655399 OWW655399 ONA655399 ODE655399 NTI655399 NJM655399 MZQ655399 MPU655399 MFY655399 LWC655399 LMG655399 LCK655399 KSO655399 KIS655399 JYW655399 JPA655399 JFE655399 IVI655399 ILM655399 IBQ655399 HRU655399 HHY655399 GYC655399 GOG655399 GEK655399 FUO655399 FKS655399 FAW655399 ERA655399 EHE655399 DXI655399 DNM655399 DDQ655399 CTU655399 CJY655399 CAC655399 BQG655399 BGK655399 AWO655399 AMS655399 ACW655399 TA655399 JE655399 W655399 WVQ589863 WLU589863 WBY589863 VSC589863 VIG589863 UYK589863 UOO589863 UES589863 TUW589863 TLA589863 TBE589863 SRI589863 SHM589863 RXQ589863 RNU589863 RDY589863 QUC589863 QKG589863 QAK589863 PQO589863 PGS589863 OWW589863 ONA589863 ODE589863 NTI589863 NJM589863 MZQ589863 MPU589863 MFY589863 LWC589863 LMG589863 LCK589863 KSO589863 KIS589863 JYW589863 JPA589863 JFE589863 IVI589863 ILM589863 IBQ589863 HRU589863 HHY589863 GYC589863 GOG589863 GEK589863 FUO589863 FKS589863 FAW589863 ERA589863 EHE589863 DXI589863 DNM589863 DDQ589863 CTU589863 CJY589863 CAC589863 BQG589863 BGK589863 AWO589863 AMS589863 ACW589863 TA589863 JE589863 W589863 WVQ524327 WLU524327 WBY524327 VSC524327 VIG524327 UYK524327 UOO524327 UES524327 TUW524327 TLA524327 TBE524327 SRI524327 SHM524327 RXQ524327 RNU524327 RDY524327 QUC524327 QKG524327 QAK524327 PQO524327 PGS524327 OWW524327 ONA524327 ODE524327 NTI524327 NJM524327 MZQ524327 MPU524327 MFY524327 LWC524327 LMG524327 LCK524327 KSO524327 KIS524327 JYW524327 JPA524327 JFE524327 IVI524327 ILM524327 IBQ524327 HRU524327 HHY524327 GYC524327 GOG524327 GEK524327 FUO524327 FKS524327 FAW524327 ERA524327 EHE524327 DXI524327 DNM524327 DDQ524327 CTU524327 CJY524327 CAC524327 BQG524327 BGK524327 AWO524327 AMS524327 ACW524327 TA524327 JE524327 W524327 WVQ458791 WLU458791 WBY458791 VSC458791 VIG458791 UYK458791 UOO458791 UES458791 TUW458791 TLA458791 TBE458791 SRI458791 SHM458791 RXQ458791 RNU458791 RDY458791 QUC458791 QKG458791 QAK458791 PQO458791 PGS458791 OWW458791 ONA458791 ODE458791 NTI458791 NJM458791 MZQ458791 MPU458791 MFY458791 LWC458791 LMG458791 LCK458791 KSO458791 KIS458791 JYW458791 JPA458791 JFE458791 IVI458791 ILM458791 IBQ458791 HRU458791 HHY458791 GYC458791 GOG458791 GEK458791 FUO458791 FKS458791 FAW458791 ERA458791 EHE458791 DXI458791 DNM458791 DDQ458791 CTU458791 CJY458791 CAC458791 BQG458791 BGK458791 AWO458791 AMS458791 ACW458791 TA458791 JE458791 W458791 WVQ393255 WLU393255 WBY393255 VSC393255 VIG393255 UYK393255 UOO393255 UES393255 TUW393255 TLA393255 TBE393255 SRI393255 SHM393255 RXQ393255 RNU393255 RDY393255 QUC393255 QKG393255 QAK393255 PQO393255 PGS393255 OWW393255 ONA393255 ODE393255 NTI393255 NJM393255 MZQ393255 MPU393255 MFY393255 LWC393255 LMG393255 LCK393255 KSO393255 KIS393255 JYW393255 JPA393255 JFE393255 IVI393255 ILM393255 IBQ393255 HRU393255 HHY393255 GYC393255 GOG393255 GEK393255 FUO393255 FKS393255 FAW393255 ERA393255 EHE393255 DXI393255 DNM393255 DDQ393255 CTU393255 CJY393255 CAC393255 BQG393255 BGK393255 AWO393255 AMS393255 ACW393255 TA393255 JE393255 W393255 WVQ327719 WLU327719 WBY327719 VSC327719 VIG327719 UYK327719 UOO327719 UES327719 TUW327719 TLA327719 TBE327719 SRI327719 SHM327719 RXQ327719 RNU327719 RDY327719 QUC327719 QKG327719 QAK327719 PQO327719 PGS327719 OWW327719 ONA327719 ODE327719 NTI327719 NJM327719 MZQ327719 MPU327719 MFY327719 LWC327719 LMG327719 LCK327719 KSO327719 KIS327719 JYW327719 JPA327719 JFE327719 IVI327719 ILM327719 IBQ327719 HRU327719 HHY327719 GYC327719 GOG327719 GEK327719 FUO327719 FKS327719 FAW327719 ERA327719 EHE327719 DXI327719 DNM327719 DDQ327719 CTU327719 CJY327719 CAC327719 BQG327719 BGK327719 AWO327719 AMS327719 ACW327719 TA327719 JE327719 W327719 WVQ262183 WLU262183 WBY262183 VSC262183 VIG262183 UYK262183 UOO262183 UES262183 TUW262183 TLA262183 TBE262183 SRI262183 SHM262183 RXQ262183 RNU262183 RDY262183 QUC262183 QKG262183 QAK262183 PQO262183 PGS262183 OWW262183 ONA262183 ODE262183 NTI262183 NJM262183 MZQ262183 MPU262183 MFY262183 LWC262183 LMG262183 LCK262183 KSO262183 KIS262183 JYW262183 JPA262183 JFE262183 IVI262183 ILM262183 IBQ262183 HRU262183 HHY262183 GYC262183 GOG262183 GEK262183 FUO262183 FKS262183 FAW262183 ERA262183 EHE262183 DXI262183 DNM262183 DDQ262183 CTU262183 CJY262183 CAC262183 BQG262183 BGK262183 AWO262183 AMS262183 ACW262183 TA262183 JE262183 W262183 WVQ196647 WLU196647 WBY196647 VSC196647 VIG196647 UYK196647 UOO196647 UES196647 TUW196647 TLA196647 TBE196647 SRI196647 SHM196647 RXQ196647 RNU196647 RDY196647 QUC196647 QKG196647 QAK196647 PQO196647 PGS196647 OWW196647 ONA196647 ODE196647 NTI196647 NJM196647 MZQ196647 MPU196647 MFY196647 LWC196647 LMG196647 LCK196647 KSO196647 KIS196647 JYW196647 JPA196647 JFE196647 IVI196647 ILM196647 IBQ196647 HRU196647 HHY196647 GYC196647 GOG196647 GEK196647 FUO196647 FKS196647 FAW196647 ERA196647 EHE196647 DXI196647 DNM196647 DDQ196647 CTU196647 CJY196647 CAC196647 BQG196647 BGK196647 AWO196647 AMS196647 ACW196647 TA196647 JE196647 W196647 WVQ131111 WLU131111 WBY131111 VSC131111 VIG131111 UYK131111 UOO131111 UES131111 TUW131111 TLA131111 TBE131111 SRI131111 SHM131111 RXQ131111 RNU131111 RDY131111 QUC131111 QKG131111 QAK131111 PQO131111 PGS131111 OWW131111 ONA131111 ODE131111 NTI131111 NJM131111 MZQ131111 MPU131111 MFY131111 LWC131111 LMG131111 LCK131111 KSO131111 KIS131111 JYW131111 JPA131111 JFE131111 IVI131111 ILM131111 IBQ131111 HRU131111 HHY131111 GYC131111 GOG131111 GEK131111 FUO131111 FKS131111 FAW131111 ERA131111 EHE131111 DXI131111 DNM131111 DDQ131111 CTU131111 CJY131111 CAC131111 BQG131111 BGK131111 AWO131111 AMS131111 ACW131111 TA131111 JE131111 W131111 WVQ65575 WLU65575 WBY65575 VSC65575 VIG65575 UYK65575 UOO65575 UES65575 TUW65575 TLA65575 TBE65575 SRI65575 SHM65575 RXQ65575 RNU65575 RDY65575 QUC65575 QKG65575 QAK65575 PQO65575 PGS65575 OWW65575 ONA65575 ODE65575 NTI65575 NJM65575 MZQ65575 MPU65575 MFY65575 LWC65575 LMG65575 LCK65575 KSO65575 KIS65575 JYW65575 JPA65575 JFE65575 IVI65575 ILM65575 IBQ65575 HRU65575 HHY65575 GYC65575 GOG65575 GEK65575 FUO65575 FKS65575 FAW65575 ERA65575 EHE65575 DXI65575 DNM65575 DDQ65575 CTU65575 CJY65575 CAC65575 BQG65575 BGK65575 AWO65575 AMS65575 ACW65575 TA65575 JE65575 W65575 WVQ38 WLU38 WBY38 VSC38 VIG38 UYK38 UOO38 UES38 TUW38 TLA38 TBE38 SRI38 SHM38 RXQ38 RNU38 RDY38 QUC38 QKG38 QAK38 PQO38 PGS38 OWW38 ONA38 ODE38 NTI38 NJM38 MZQ38 MPU38 MFY38 LWC38 LMG38 LCK38 KSO38 KIS38 JYW38 JPA38 JFE38 IVI38 ILM38 IBQ38 HRU38 HHY38 GYC38 GOG38 GEK38 FUO38 FKS38 FAW38 ERA38 EHE38 DXI38 DNM38 DDQ38 CTU38 CJY38 CAC38 BQG38 BGK38 AWO38 AMS38 ACW38 TA38 JE38 W38 WVQ983060 WLU983060 WBY983060 VSC983060 VIG983060 UYK983060 UOO983060 UES983060 TUW983060 TLA983060 TBE983060 SRI983060 SHM983060 RXQ983060 RNU983060 RDY983060 QUC983060 QKG983060 QAK983060 PQO983060 PGS983060 OWW983060 ONA983060 ODE983060 NTI983060 NJM983060 MZQ983060 MPU983060 MFY983060 LWC983060 LMG983060 LCK983060 KSO983060 KIS983060 JYW983060 JPA983060 JFE983060 IVI983060 ILM983060 IBQ983060 HRU983060 HHY983060 GYC983060 GOG983060 GEK983060 FUO983060 FKS983060 FAW983060 ERA983060 EHE983060 DXI983060 DNM983060 DDQ983060 CTU983060 CJY983060 CAC983060 BQG983060 BGK983060 AWO983060 AMS983060 ACW983060 TA983060 JE983060 W983060 WVQ917524 WLU917524 WBY917524 VSC917524 VIG917524 UYK917524 UOO917524 UES917524 TUW917524 TLA917524 TBE917524 SRI917524 SHM917524 RXQ917524 RNU917524 RDY917524 QUC917524 QKG917524 QAK917524 PQO917524 PGS917524 OWW917524 ONA917524 ODE917524 NTI917524 NJM917524 MZQ917524 MPU917524 MFY917524 LWC917524 LMG917524 LCK917524 KSO917524 KIS917524 JYW917524 JPA917524 JFE917524 IVI917524 ILM917524 IBQ917524 HRU917524 HHY917524 GYC917524 GOG917524 GEK917524 FUO917524 FKS917524 FAW917524 ERA917524 EHE917524 DXI917524 DNM917524 DDQ917524 CTU917524 CJY917524 CAC917524 BQG917524 BGK917524 AWO917524 AMS917524 ACW917524 TA917524 JE917524 W917524 WVQ851988 WLU851988 WBY851988 VSC851988 VIG851988 UYK851988 UOO851988 UES851988 TUW851988 TLA851988 TBE851988 SRI851988 SHM851988 RXQ851988 RNU851988 RDY851988 QUC851988 QKG851988 QAK851988 PQO851988 PGS851988 OWW851988 ONA851988 ODE851988 NTI851988 NJM851988 MZQ851988 MPU851988 MFY851988 LWC851988 LMG851988 LCK851988 KSO851988 KIS851988 JYW851988 JPA851988 JFE851988 IVI851988 ILM851988 IBQ851988 HRU851988 HHY851988 GYC851988 GOG851988 GEK851988 FUO851988 FKS851988 FAW851988 ERA851988 EHE851988 DXI851988 DNM851988 DDQ851988 CTU851988 CJY851988 CAC851988 BQG851988 BGK851988 AWO851988 AMS851988 ACW851988 TA851988 JE851988 W851988 WVQ786452 WLU786452 WBY786452 VSC786452 VIG786452 UYK786452 UOO786452 UES786452 TUW786452 TLA786452 TBE786452 SRI786452 SHM786452 RXQ786452 RNU786452 RDY786452 QUC786452 QKG786452 QAK786452 PQO786452 PGS786452 OWW786452 ONA786452 ODE786452 NTI786452 NJM786452 MZQ786452 MPU786452 MFY786452 LWC786452 LMG786452 LCK786452 KSO786452 KIS786452 JYW786452 JPA786452 JFE786452 IVI786452 ILM786452 IBQ786452 HRU786452 HHY786452 GYC786452 GOG786452 GEK786452 FUO786452 FKS786452 FAW786452 ERA786452 EHE786452 DXI786452 DNM786452 DDQ786452 CTU786452 CJY786452 CAC786452 BQG786452 BGK786452 AWO786452 AMS786452 ACW786452 TA786452 JE786452 W786452 WVQ720916 WLU720916 WBY720916 VSC720916 VIG720916 UYK720916 UOO720916 UES720916 TUW720916 TLA720916 TBE720916 SRI720916 SHM720916 RXQ720916 RNU720916 RDY720916 QUC720916 QKG720916 QAK720916 PQO720916 PGS720916 OWW720916 ONA720916 ODE720916 NTI720916 NJM720916 MZQ720916 MPU720916 MFY720916 LWC720916 LMG720916 LCK720916 KSO720916 KIS720916 JYW720916 JPA720916 JFE720916 IVI720916 ILM720916 IBQ720916 HRU720916 HHY720916 GYC720916 GOG720916 GEK720916 FUO720916 FKS720916 FAW720916 ERA720916 EHE720916 DXI720916 DNM720916 DDQ720916 CTU720916 CJY720916 CAC720916 BQG720916 BGK720916 AWO720916 AMS720916 ACW720916 TA720916 JE720916 W720916 WVQ655380 WLU655380 WBY655380 VSC655380 VIG655380 UYK655380 UOO655380 UES655380 TUW655380 TLA655380 TBE655380 SRI655380 SHM655380 RXQ655380 RNU655380 RDY655380 QUC655380 QKG655380 QAK655380 PQO655380 PGS655380 OWW655380 ONA655380 ODE655380 NTI655380 NJM655380 MZQ655380 MPU655380 MFY655380 LWC655380 LMG655380 LCK655380 KSO655380 KIS655380 JYW655380 JPA655380 JFE655380 IVI655380 ILM655380 IBQ655380 HRU655380 HHY655380 GYC655380 GOG655380 GEK655380 FUO655380 FKS655380 FAW655380 ERA655380 EHE655380 DXI655380 DNM655380 DDQ655380 CTU655380 CJY655380 CAC655380 BQG655380 BGK655380 AWO655380 AMS655380 ACW655380 TA655380 JE655380 W655380 WVQ589844 WLU589844 WBY589844 VSC589844 VIG589844 UYK589844 UOO589844 UES589844 TUW589844 TLA589844 TBE589844 SRI589844 SHM589844 RXQ589844 RNU589844 RDY589844 QUC589844 QKG589844 QAK589844 PQO589844 PGS589844 OWW589844 ONA589844 ODE589844 NTI589844 NJM589844 MZQ589844 MPU589844 MFY589844 LWC589844 LMG589844 LCK589844 KSO589844 KIS589844 JYW589844 JPA589844 JFE589844 IVI589844 ILM589844 IBQ589844 HRU589844 HHY589844 GYC589844 GOG589844 GEK589844 FUO589844 FKS589844 FAW589844 ERA589844 EHE589844 DXI589844 DNM589844 DDQ589844 CTU589844 CJY589844 CAC589844 BQG589844 BGK589844 AWO589844 AMS589844 ACW589844 TA589844 JE589844 W589844 WVQ524308 WLU524308 WBY524308 VSC524308 VIG524308 UYK524308 UOO524308 UES524308 TUW524308 TLA524308 TBE524308 SRI524308 SHM524308 RXQ524308 RNU524308 RDY524308 QUC524308 QKG524308 QAK524308 PQO524308 PGS524308 OWW524308 ONA524308 ODE524308 NTI524308 NJM524308 MZQ524308 MPU524308 MFY524308 LWC524308 LMG524308 LCK524308 KSO524308 KIS524308 JYW524308 JPA524308 JFE524308 IVI524308 ILM524308 IBQ524308 HRU524308 HHY524308 GYC524308 GOG524308 GEK524308 FUO524308 FKS524308 FAW524308 ERA524308 EHE524308 DXI524308 DNM524308 DDQ524308 CTU524308 CJY524308 CAC524308 BQG524308 BGK524308 AWO524308 AMS524308 ACW524308 TA524308 JE524308 W524308 WVQ458772 WLU458772 WBY458772 VSC458772 VIG458772 UYK458772 UOO458772 UES458772 TUW458772 TLA458772 TBE458772 SRI458772 SHM458772 RXQ458772 RNU458772 RDY458772 QUC458772 QKG458772 QAK458772 PQO458772 PGS458772 OWW458772 ONA458772 ODE458772 NTI458772 NJM458772 MZQ458772 MPU458772 MFY458772 LWC458772 LMG458772 LCK458772 KSO458772 KIS458772 JYW458772 JPA458772 JFE458772 IVI458772 ILM458772 IBQ458772 HRU458772 HHY458772 GYC458772 GOG458772 GEK458772 FUO458772 FKS458772 FAW458772 ERA458772 EHE458772 DXI458772 DNM458772 DDQ458772 CTU458772 CJY458772 CAC458772 BQG458772 BGK458772 AWO458772 AMS458772 ACW458772 TA458772 JE458772 W458772 WVQ393236 WLU393236 WBY393236 VSC393236 VIG393236 UYK393236 UOO393236 UES393236 TUW393236 TLA393236 TBE393236 SRI393236 SHM393236 RXQ393236 RNU393236 RDY393236 QUC393236 QKG393236 QAK393236 PQO393236 PGS393236 OWW393236 ONA393236 ODE393236 NTI393236 NJM393236 MZQ393236 MPU393236 MFY393236 LWC393236 LMG393236 LCK393236 KSO393236 KIS393236 JYW393236 JPA393236 JFE393236 IVI393236 ILM393236 IBQ393236 HRU393236 HHY393236 GYC393236 GOG393236 GEK393236 FUO393236 FKS393236 FAW393236 ERA393236 EHE393236 DXI393236 DNM393236 DDQ393236 CTU393236 CJY393236 CAC393236 BQG393236 BGK393236 AWO393236 AMS393236 ACW393236 TA393236 JE393236 W393236 WVQ327700 WLU327700 WBY327700 VSC327700 VIG327700 UYK327700 UOO327700 UES327700 TUW327700 TLA327700 TBE327700 SRI327700 SHM327700 RXQ327700 RNU327700 RDY327700 QUC327700 QKG327700 QAK327700 PQO327700 PGS327700 OWW327700 ONA327700 ODE327700 NTI327700 NJM327700 MZQ327700 MPU327700 MFY327700 LWC327700 LMG327700 LCK327700 KSO327700 KIS327700 JYW327700 JPA327700 JFE327700 IVI327700 ILM327700 IBQ327700 HRU327700 HHY327700 GYC327700 GOG327700 GEK327700 FUO327700 FKS327700 FAW327700 ERA327700 EHE327700 DXI327700 DNM327700 DDQ327700 CTU327700 CJY327700 CAC327700 BQG327700 BGK327700 AWO327700 AMS327700 ACW327700 TA327700 JE327700 W327700 WVQ262164 WLU262164 WBY262164 VSC262164 VIG262164 UYK262164 UOO262164 UES262164 TUW262164 TLA262164 TBE262164 SRI262164 SHM262164 RXQ262164 RNU262164 RDY262164 QUC262164 QKG262164 QAK262164 PQO262164 PGS262164 OWW262164 ONA262164 ODE262164 NTI262164 NJM262164 MZQ262164 MPU262164 MFY262164 LWC262164 LMG262164 LCK262164 KSO262164 KIS262164 JYW262164 JPA262164 JFE262164 IVI262164 ILM262164 IBQ262164 HRU262164 HHY262164 GYC262164 GOG262164 GEK262164 FUO262164 FKS262164 FAW262164 ERA262164 EHE262164 DXI262164 DNM262164 DDQ262164 CTU262164 CJY262164 CAC262164 BQG262164 BGK262164 AWO262164 AMS262164 ACW262164 TA262164 JE262164 W262164 WVQ196628 WLU196628 WBY196628 VSC196628 VIG196628 UYK196628 UOO196628 UES196628 TUW196628 TLA196628 TBE196628 SRI196628 SHM196628 RXQ196628 RNU196628 RDY196628 QUC196628 QKG196628 QAK196628 PQO196628 PGS196628 OWW196628 ONA196628 ODE196628 NTI196628 NJM196628 MZQ196628 MPU196628 MFY196628 LWC196628 LMG196628 LCK196628 KSO196628 KIS196628 JYW196628 JPA196628 JFE196628 IVI196628 ILM196628 IBQ196628 HRU196628 HHY196628 GYC196628 GOG196628 GEK196628 FUO196628 FKS196628 FAW196628 ERA196628 EHE196628 DXI196628 DNM196628 DDQ196628 CTU196628 CJY196628 CAC196628 BQG196628 BGK196628 AWO196628 AMS196628 ACW196628 TA196628 JE196628 W196628 WVQ131092 WLU131092 WBY131092 VSC131092 VIG131092 UYK131092 UOO131092 UES131092 TUW131092 TLA131092 TBE131092 SRI131092 SHM131092 RXQ131092 RNU131092 RDY131092 QUC131092 QKG131092 QAK131092 PQO131092 PGS131092 OWW131092 ONA131092 ODE131092 NTI131092 NJM131092 MZQ131092 MPU131092 MFY131092 LWC131092 LMG131092 LCK131092 KSO131092 KIS131092 JYW131092 JPA131092 JFE131092 IVI131092 ILM131092 IBQ131092 HRU131092 HHY131092 GYC131092 GOG131092 GEK131092 FUO131092 FKS131092 FAW131092 ERA131092 EHE131092 DXI131092 DNM131092 DDQ131092 CTU131092 CJY131092 CAC131092 BQG131092 BGK131092 AWO131092 AMS131092 ACW131092 TA131092 JE131092 W131092 WVQ65556 WLU65556 WBY65556 VSC65556 VIG65556 UYK65556 UOO65556 UES65556 TUW65556 TLA65556 TBE65556 SRI65556 SHM65556 RXQ65556 RNU65556 RDY65556 QUC65556 QKG65556 QAK65556 PQO65556 PGS65556 OWW65556 ONA65556 ODE65556 NTI65556 NJM65556 MZQ65556 MPU65556 MFY65556 LWC65556 LMG65556 LCK65556 KSO65556 KIS65556 JYW65556 JPA65556 JFE65556 IVI65556 ILM65556 IBQ65556 HRU65556 HHY65556 GYC65556 GOG65556 GEK65556 FUO65556 FKS65556 FAW65556 ERA65556 EHE65556 DXI65556 DNM65556 DDQ65556 CTU65556 CJY65556 CAC65556 BQG65556 BGK65556 AWO65556 AMS65556 ACW65556 TA65556 JE65556 W65556 WVQ11 WLU11 WBY11 VSC11 VIG11 UYK11 UOO11 UES11 TUW11 TLA11 TBE11 SRI11 SHM11 RXQ11 RNU11 RDY11 QUC11 QKG11 QAK11 PQO11 PGS11 OWW11 ONA11 ODE11 NTI11 NJM11 MZQ11 MPU11 MFY11 LWC11 LMG11 LCK11 KSO11 KIS11 JYW11 JPA11 JFE11 IVI11 ILM11 IBQ11 HRU11 HHY11 GYC11 GOG11 GEK11 FUO11 FKS11 FAW11 ERA11 EHE11 DXI11 DNM11 DDQ11 CTU11 CJY11 CAC11 BQG11 BGK11 AWO11 AMS11 ACW11 TA11 W11 JE29 WVQ29 WLU29 WBY29 VSC29 VIG29 UYK29 UOO29 UES29 TUW29 TLA29 TBE29 SRI29 SHM29 RXQ29 RNU29 RDY29 QUC29 QKG29 QAK29 PQO29 PGS29 OWW29 ONA29 ODE29 NTI29 NJM29 MZQ29 MPU29 MFY29 LWC29 LMG29 LCK29 KSO29 KIS29 JYW29 JPA29 JFE29 IVI29 ILM29 IBQ29 HRU29 HHY29 GYC29 GOG29 GEK29 FUO29 FKS29 FAW29 ERA29 EHE29 DXI29 DNM29 DDQ29 CTU29 CJY29 CAC29 BQG29 BGK29 AWO29 AMS29 ACW29 TA29 W29"/>
    <dataValidation allowBlank="1" showErrorMessage="1" prompt="Se valida con la presencia de contratistas en los Departamentos" sqref="IY91:IY93 WVK983120:WVK983122 WLO983120:WLO983122 WBS983120:WBS983122 VRW983120:VRW983122 VIA983120:VIA983122 UYE983120:UYE983122 UOI983120:UOI983122 UEM983120:UEM983122 TUQ983120:TUQ983122 TKU983120:TKU983122 TAY983120:TAY983122 SRC983120:SRC983122 SHG983120:SHG983122 RXK983120:RXK983122 RNO983120:RNO983122 RDS983120:RDS983122 QTW983120:QTW983122 QKA983120:QKA983122 QAE983120:QAE983122 PQI983120:PQI983122 PGM983120:PGM983122 OWQ983120:OWQ983122 OMU983120:OMU983122 OCY983120:OCY983122 NTC983120:NTC983122 NJG983120:NJG983122 MZK983120:MZK983122 MPO983120:MPO983122 MFS983120:MFS983122 LVW983120:LVW983122 LMA983120:LMA983122 LCE983120:LCE983122 KSI983120:KSI983122 KIM983120:KIM983122 JYQ983120:JYQ983122 JOU983120:JOU983122 JEY983120:JEY983122 IVC983120:IVC983122 ILG983120:ILG983122 IBK983120:IBK983122 HRO983120:HRO983122 HHS983120:HHS983122 GXW983120:GXW983122 GOA983120:GOA983122 GEE983120:GEE983122 FUI983120:FUI983122 FKM983120:FKM983122 FAQ983120:FAQ983122 EQU983120:EQU983122 EGY983120:EGY983122 DXC983120:DXC983122 DNG983120:DNG983122 DDK983120:DDK983122 CTO983120:CTO983122 CJS983120:CJS983122 BZW983120:BZW983122 BQA983120:BQA983122 BGE983120:BGE983122 AWI983120:AWI983122 AMM983120:AMM983122 ACQ983120:ACQ983122 SU983120:SU983122 IY983120:IY983122 R983120:R983122 WVK917584:WVK917586 WLO917584:WLO917586 WBS917584:WBS917586 VRW917584:VRW917586 VIA917584:VIA917586 UYE917584:UYE917586 UOI917584:UOI917586 UEM917584:UEM917586 TUQ917584:TUQ917586 TKU917584:TKU917586 TAY917584:TAY917586 SRC917584:SRC917586 SHG917584:SHG917586 RXK917584:RXK917586 RNO917584:RNO917586 RDS917584:RDS917586 QTW917584:QTW917586 QKA917584:QKA917586 QAE917584:QAE917586 PQI917584:PQI917586 PGM917584:PGM917586 OWQ917584:OWQ917586 OMU917584:OMU917586 OCY917584:OCY917586 NTC917584:NTC917586 NJG917584:NJG917586 MZK917584:MZK917586 MPO917584:MPO917586 MFS917584:MFS917586 LVW917584:LVW917586 LMA917584:LMA917586 LCE917584:LCE917586 KSI917584:KSI917586 KIM917584:KIM917586 JYQ917584:JYQ917586 JOU917584:JOU917586 JEY917584:JEY917586 IVC917584:IVC917586 ILG917584:ILG917586 IBK917584:IBK917586 HRO917584:HRO917586 HHS917584:HHS917586 GXW917584:GXW917586 GOA917584:GOA917586 GEE917584:GEE917586 FUI917584:FUI917586 FKM917584:FKM917586 FAQ917584:FAQ917586 EQU917584:EQU917586 EGY917584:EGY917586 DXC917584:DXC917586 DNG917584:DNG917586 DDK917584:DDK917586 CTO917584:CTO917586 CJS917584:CJS917586 BZW917584:BZW917586 BQA917584:BQA917586 BGE917584:BGE917586 AWI917584:AWI917586 AMM917584:AMM917586 ACQ917584:ACQ917586 SU917584:SU917586 IY917584:IY917586 R917584:R917586 WVK852048:WVK852050 WLO852048:WLO852050 WBS852048:WBS852050 VRW852048:VRW852050 VIA852048:VIA852050 UYE852048:UYE852050 UOI852048:UOI852050 UEM852048:UEM852050 TUQ852048:TUQ852050 TKU852048:TKU852050 TAY852048:TAY852050 SRC852048:SRC852050 SHG852048:SHG852050 RXK852048:RXK852050 RNO852048:RNO852050 RDS852048:RDS852050 QTW852048:QTW852050 QKA852048:QKA852050 QAE852048:QAE852050 PQI852048:PQI852050 PGM852048:PGM852050 OWQ852048:OWQ852050 OMU852048:OMU852050 OCY852048:OCY852050 NTC852048:NTC852050 NJG852048:NJG852050 MZK852048:MZK852050 MPO852048:MPO852050 MFS852048:MFS852050 LVW852048:LVW852050 LMA852048:LMA852050 LCE852048:LCE852050 KSI852048:KSI852050 KIM852048:KIM852050 JYQ852048:JYQ852050 JOU852048:JOU852050 JEY852048:JEY852050 IVC852048:IVC852050 ILG852048:ILG852050 IBK852048:IBK852050 HRO852048:HRO852050 HHS852048:HHS852050 GXW852048:GXW852050 GOA852048:GOA852050 GEE852048:GEE852050 FUI852048:FUI852050 FKM852048:FKM852050 FAQ852048:FAQ852050 EQU852048:EQU852050 EGY852048:EGY852050 DXC852048:DXC852050 DNG852048:DNG852050 DDK852048:DDK852050 CTO852048:CTO852050 CJS852048:CJS852050 BZW852048:BZW852050 BQA852048:BQA852050 BGE852048:BGE852050 AWI852048:AWI852050 AMM852048:AMM852050 ACQ852048:ACQ852050 SU852048:SU852050 IY852048:IY852050 R852048:R852050 WVK786512:WVK786514 WLO786512:WLO786514 WBS786512:WBS786514 VRW786512:VRW786514 VIA786512:VIA786514 UYE786512:UYE786514 UOI786512:UOI786514 UEM786512:UEM786514 TUQ786512:TUQ786514 TKU786512:TKU786514 TAY786512:TAY786514 SRC786512:SRC786514 SHG786512:SHG786514 RXK786512:RXK786514 RNO786512:RNO786514 RDS786512:RDS786514 QTW786512:QTW786514 QKA786512:QKA786514 QAE786512:QAE786514 PQI786512:PQI786514 PGM786512:PGM786514 OWQ786512:OWQ786514 OMU786512:OMU786514 OCY786512:OCY786514 NTC786512:NTC786514 NJG786512:NJG786514 MZK786512:MZK786514 MPO786512:MPO786514 MFS786512:MFS786514 LVW786512:LVW786514 LMA786512:LMA786514 LCE786512:LCE786514 KSI786512:KSI786514 KIM786512:KIM786514 JYQ786512:JYQ786514 JOU786512:JOU786514 JEY786512:JEY786514 IVC786512:IVC786514 ILG786512:ILG786514 IBK786512:IBK786514 HRO786512:HRO786514 HHS786512:HHS786514 GXW786512:GXW786514 GOA786512:GOA786514 GEE786512:GEE786514 FUI786512:FUI786514 FKM786512:FKM786514 FAQ786512:FAQ786514 EQU786512:EQU786514 EGY786512:EGY786514 DXC786512:DXC786514 DNG786512:DNG786514 DDK786512:DDK786514 CTO786512:CTO786514 CJS786512:CJS786514 BZW786512:BZW786514 BQA786512:BQA786514 BGE786512:BGE786514 AWI786512:AWI786514 AMM786512:AMM786514 ACQ786512:ACQ786514 SU786512:SU786514 IY786512:IY786514 R786512:R786514 WVK720976:WVK720978 WLO720976:WLO720978 WBS720976:WBS720978 VRW720976:VRW720978 VIA720976:VIA720978 UYE720976:UYE720978 UOI720976:UOI720978 UEM720976:UEM720978 TUQ720976:TUQ720978 TKU720976:TKU720978 TAY720976:TAY720978 SRC720976:SRC720978 SHG720976:SHG720978 RXK720976:RXK720978 RNO720976:RNO720978 RDS720976:RDS720978 QTW720976:QTW720978 QKA720976:QKA720978 QAE720976:QAE720978 PQI720976:PQI720978 PGM720976:PGM720978 OWQ720976:OWQ720978 OMU720976:OMU720978 OCY720976:OCY720978 NTC720976:NTC720978 NJG720976:NJG720978 MZK720976:MZK720978 MPO720976:MPO720978 MFS720976:MFS720978 LVW720976:LVW720978 LMA720976:LMA720978 LCE720976:LCE720978 KSI720976:KSI720978 KIM720976:KIM720978 JYQ720976:JYQ720978 JOU720976:JOU720978 JEY720976:JEY720978 IVC720976:IVC720978 ILG720976:ILG720978 IBK720976:IBK720978 HRO720976:HRO720978 HHS720976:HHS720978 GXW720976:GXW720978 GOA720976:GOA720978 GEE720976:GEE720978 FUI720976:FUI720978 FKM720976:FKM720978 FAQ720976:FAQ720978 EQU720976:EQU720978 EGY720976:EGY720978 DXC720976:DXC720978 DNG720976:DNG720978 DDK720976:DDK720978 CTO720976:CTO720978 CJS720976:CJS720978 BZW720976:BZW720978 BQA720976:BQA720978 BGE720976:BGE720978 AWI720976:AWI720978 AMM720976:AMM720978 ACQ720976:ACQ720978 SU720976:SU720978 IY720976:IY720978 R720976:R720978 WVK655440:WVK655442 WLO655440:WLO655442 WBS655440:WBS655442 VRW655440:VRW655442 VIA655440:VIA655442 UYE655440:UYE655442 UOI655440:UOI655442 UEM655440:UEM655442 TUQ655440:TUQ655442 TKU655440:TKU655442 TAY655440:TAY655442 SRC655440:SRC655442 SHG655440:SHG655442 RXK655440:RXK655442 RNO655440:RNO655442 RDS655440:RDS655442 QTW655440:QTW655442 QKA655440:QKA655442 QAE655440:QAE655442 PQI655440:PQI655442 PGM655440:PGM655442 OWQ655440:OWQ655442 OMU655440:OMU655442 OCY655440:OCY655442 NTC655440:NTC655442 NJG655440:NJG655442 MZK655440:MZK655442 MPO655440:MPO655442 MFS655440:MFS655442 LVW655440:LVW655442 LMA655440:LMA655442 LCE655440:LCE655442 KSI655440:KSI655442 KIM655440:KIM655442 JYQ655440:JYQ655442 JOU655440:JOU655442 JEY655440:JEY655442 IVC655440:IVC655442 ILG655440:ILG655442 IBK655440:IBK655442 HRO655440:HRO655442 HHS655440:HHS655442 GXW655440:GXW655442 GOA655440:GOA655442 GEE655440:GEE655442 FUI655440:FUI655442 FKM655440:FKM655442 FAQ655440:FAQ655442 EQU655440:EQU655442 EGY655440:EGY655442 DXC655440:DXC655442 DNG655440:DNG655442 DDK655440:DDK655442 CTO655440:CTO655442 CJS655440:CJS655442 BZW655440:BZW655442 BQA655440:BQA655442 BGE655440:BGE655442 AWI655440:AWI655442 AMM655440:AMM655442 ACQ655440:ACQ655442 SU655440:SU655442 IY655440:IY655442 R655440:R655442 WVK589904:WVK589906 WLO589904:WLO589906 WBS589904:WBS589906 VRW589904:VRW589906 VIA589904:VIA589906 UYE589904:UYE589906 UOI589904:UOI589906 UEM589904:UEM589906 TUQ589904:TUQ589906 TKU589904:TKU589906 TAY589904:TAY589906 SRC589904:SRC589906 SHG589904:SHG589906 RXK589904:RXK589906 RNO589904:RNO589906 RDS589904:RDS589906 QTW589904:QTW589906 QKA589904:QKA589906 QAE589904:QAE589906 PQI589904:PQI589906 PGM589904:PGM589906 OWQ589904:OWQ589906 OMU589904:OMU589906 OCY589904:OCY589906 NTC589904:NTC589906 NJG589904:NJG589906 MZK589904:MZK589906 MPO589904:MPO589906 MFS589904:MFS589906 LVW589904:LVW589906 LMA589904:LMA589906 LCE589904:LCE589906 KSI589904:KSI589906 KIM589904:KIM589906 JYQ589904:JYQ589906 JOU589904:JOU589906 JEY589904:JEY589906 IVC589904:IVC589906 ILG589904:ILG589906 IBK589904:IBK589906 HRO589904:HRO589906 HHS589904:HHS589906 GXW589904:GXW589906 GOA589904:GOA589906 GEE589904:GEE589906 FUI589904:FUI589906 FKM589904:FKM589906 FAQ589904:FAQ589906 EQU589904:EQU589906 EGY589904:EGY589906 DXC589904:DXC589906 DNG589904:DNG589906 DDK589904:DDK589906 CTO589904:CTO589906 CJS589904:CJS589906 BZW589904:BZW589906 BQA589904:BQA589906 BGE589904:BGE589906 AWI589904:AWI589906 AMM589904:AMM589906 ACQ589904:ACQ589906 SU589904:SU589906 IY589904:IY589906 R589904:R589906 WVK524368:WVK524370 WLO524368:WLO524370 WBS524368:WBS524370 VRW524368:VRW524370 VIA524368:VIA524370 UYE524368:UYE524370 UOI524368:UOI524370 UEM524368:UEM524370 TUQ524368:TUQ524370 TKU524368:TKU524370 TAY524368:TAY524370 SRC524368:SRC524370 SHG524368:SHG524370 RXK524368:RXK524370 RNO524368:RNO524370 RDS524368:RDS524370 QTW524368:QTW524370 QKA524368:QKA524370 QAE524368:QAE524370 PQI524368:PQI524370 PGM524368:PGM524370 OWQ524368:OWQ524370 OMU524368:OMU524370 OCY524368:OCY524370 NTC524368:NTC524370 NJG524368:NJG524370 MZK524368:MZK524370 MPO524368:MPO524370 MFS524368:MFS524370 LVW524368:LVW524370 LMA524368:LMA524370 LCE524368:LCE524370 KSI524368:KSI524370 KIM524368:KIM524370 JYQ524368:JYQ524370 JOU524368:JOU524370 JEY524368:JEY524370 IVC524368:IVC524370 ILG524368:ILG524370 IBK524368:IBK524370 HRO524368:HRO524370 HHS524368:HHS524370 GXW524368:GXW524370 GOA524368:GOA524370 GEE524368:GEE524370 FUI524368:FUI524370 FKM524368:FKM524370 FAQ524368:FAQ524370 EQU524368:EQU524370 EGY524368:EGY524370 DXC524368:DXC524370 DNG524368:DNG524370 DDK524368:DDK524370 CTO524368:CTO524370 CJS524368:CJS524370 BZW524368:BZW524370 BQA524368:BQA524370 BGE524368:BGE524370 AWI524368:AWI524370 AMM524368:AMM524370 ACQ524368:ACQ524370 SU524368:SU524370 IY524368:IY524370 R524368:R524370 WVK458832:WVK458834 WLO458832:WLO458834 WBS458832:WBS458834 VRW458832:VRW458834 VIA458832:VIA458834 UYE458832:UYE458834 UOI458832:UOI458834 UEM458832:UEM458834 TUQ458832:TUQ458834 TKU458832:TKU458834 TAY458832:TAY458834 SRC458832:SRC458834 SHG458832:SHG458834 RXK458832:RXK458834 RNO458832:RNO458834 RDS458832:RDS458834 QTW458832:QTW458834 QKA458832:QKA458834 QAE458832:QAE458834 PQI458832:PQI458834 PGM458832:PGM458834 OWQ458832:OWQ458834 OMU458832:OMU458834 OCY458832:OCY458834 NTC458832:NTC458834 NJG458832:NJG458834 MZK458832:MZK458834 MPO458832:MPO458834 MFS458832:MFS458834 LVW458832:LVW458834 LMA458832:LMA458834 LCE458832:LCE458834 KSI458832:KSI458834 KIM458832:KIM458834 JYQ458832:JYQ458834 JOU458832:JOU458834 JEY458832:JEY458834 IVC458832:IVC458834 ILG458832:ILG458834 IBK458832:IBK458834 HRO458832:HRO458834 HHS458832:HHS458834 GXW458832:GXW458834 GOA458832:GOA458834 GEE458832:GEE458834 FUI458832:FUI458834 FKM458832:FKM458834 FAQ458832:FAQ458834 EQU458832:EQU458834 EGY458832:EGY458834 DXC458832:DXC458834 DNG458832:DNG458834 DDK458832:DDK458834 CTO458832:CTO458834 CJS458832:CJS458834 BZW458832:BZW458834 BQA458832:BQA458834 BGE458832:BGE458834 AWI458832:AWI458834 AMM458832:AMM458834 ACQ458832:ACQ458834 SU458832:SU458834 IY458832:IY458834 R458832:R458834 WVK393296:WVK393298 WLO393296:WLO393298 WBS393296:WBS393298 VRW393296:VRW393298 VIA393296:VIA393298 UYE393296:UYE393298 UOI393296:UOI393298 UEM393296:UEM393298 TUQ393296:TUQ393298 TKU393296:TKU393298 TAY393296:TAY393298 SRC393296:SRC393298 SHG393296:SHG393298 RXK393296:RXK393298 RNO393296:RNO393298 RDS393296:RDS393298 QTW393296:QTW393298 QKA393296:QKA393298 QAE393296:QAE393298 PQI393296:PQI393298 PGM393296:PGM393298 OWQ393296:OWQ393298 OMU393296:OMU393298 OCY393296:OCY393298 NTC393296:NTC393298 NJG393296:NJG393298 MZK393296:MZK393298 MPO393296:MPO393298 MFS393296:MFS393298 LVW393296:LVW393298 LMA393296:LMA393298 LCE393296:LCE393298 KSI393296:KSI393298 KIM393296:KIM393298 JYQ393296:JYQ393298 JOU393296:JOU393298 JEY393296:JEY393298 IVC393296:IVC393298 ILG393296:ILG393298 IBK393296:IBK393298 HRO393296:HRO393298 HHS393296:HHS393298 GXW393296:GXW393298 GOA393296:GOA393298 GEE393296:GEE393298 FUI393296:FUI393298 FKM393296:FKM393298 FAQ393296:FAQ393298 EQU393296:EQU393298 EGY393296:EGY393298 DXC393296:DXC393298 DNG393296:DNG393298 DDK393296:DDK393298 CTO393296:CTO393298 CJS393296:CJS393298 BZW393296:BZW393298 BQA393296:BQA393298 BGE393296:BGE393298 AWI393296:AWI393298 AMM393296:AMM393298 ACQ393296:ACQ393298 SU393296:SU393298 IY393296:IY393298 R393296:R393298 WVK327760:WVK327762 WLO327760:WLO327762 WBS327760:WBS327762 VRW327760:VRW327762 VIA327760:VIA327762 UYE327760:UYE327762 UOI327760:UOI327762 UEM327760:UEM327762 TUQ327760:TUQ327762 TKU327760:TKU327762 TAY327760:TAY327762 SRC327760:SRC327762 SHG327760:SHG327762 RXK327760:RXK327762 RNO327760:RNO327762 RDS327760:RDS327762 QTW327760:QTW327762 QKA327760:QKA327762 QAE327760:QAE327762 PQI327760:PQI327762 PGM327760:PGM327762 OWQ327760:OWQ327762 OMU327760:OMU327762 OCY327760:OCY327762 NTC327760:NTC327762 NJG327760:NJG327762 MZK327760:MZK327762 MPO327760:MPO327762 MFS327760:MFS327762 LVW327760:LVW327762 LMA327760:LMA327762 LCE327760:LCE327762 KSI327760:KSI327762 KIM327760:KIM327762 JYQ327760:JYQ327762 JOU327760:JOU327762 JEY327760:JEY327762 IVC327760:IVC327762 ILG327760:ILG327762 IBK327760:IBK327762 HRO327760:HRO327762 HHS327760:HHS327762 GXW327760:GXW327762 GOA327760:GOA327762 GEE327760:GEE327762 FUI327760:FUI327762 FKM327760:FKM327762 FAQ327760:FAQ327762 EQU327760:EQU327762 EGY327760:EGY327762 DXC327760:DXC327762 DNG327760:DNG327762 DDK327760:DDK327762 CTO327760:CTO327762 CJS327760:CJS327762 BZW327760:BZW327762 BQA327760:BQA327762 BGE327760:BGE327762 AWI327760:AWI327762 AMM327760:AMM327762 ACQ327760:ACQ327762 SU327760:SU327762 IY327760:IY327762 R327760:R327762 WVK262224:WVK262226 WLO262224:WLO262226 WBS262224:WBS262226 VRW262224:VRW262226 VIA262224:VIA262226 UYE262224:UYE262226 UOI262224:UOI262226 UEM262224:UEM262226 TUQ262224:TUQ262226 TKU262224:TKU262226 TAY262224:TAY262226 SRC262224:SRC262226 SHG262224:SHG262226 RXK262224:RXK262226 RNO262224:RNO262226 RDS262224:RDS262226 QTW262224:QTW262226 QKA262224:QKA262226 QAE262224:QAE262226 PQI262224:PQI262226 PGM262224:PGM262226 OWQ262224:OWQ262226 OMU262224:OMU262226 OCY262224:OCY262226 NTC262224:NTC262226 NJG262224:NJG262226 MZK262224:MZK262226 MPO262224:MPO262226 MFS262224:MFS262226 LVW262224:LVW262226 LMA262224:LMA262226 LCE262224:LCE262226 KSI262224:KSI262226 KIM262224:KIM262226 JYQ262224:JYQ262226 JOU262224:JOU262226 JEY262224:JEY262226 IVC262224:IVC262226 ILG262224:ILG262226 IBK262224:IBK262226 HRO262224:HRO262226 HHS262224:HHS262226 GXW262224:GXW262226 GOA262224:GOA262226 GEE262224:GEE262226 FUI262224:FUI262226 FKM262224:FKM262226 FAQ262224:FAQ262226 EQU262224:EQU262226 EGY262224:EGY262226 DXC262224:DXC262226 DNG262224:DNG262226 DDK262224:DDK262226 CTO262224:CTO262226 CJS262224:CJS262226 BZW262224:BZW262226 BQA262224:BQA262226 BGE262224:BGE262226 AWI262224:AWI262226 AMM262224:AMM262226 ACQ262224:ACQ262226 SU262224:SU262226 IY262224:IY262226 R262224:R262226 WVK196688:WVK196690 WLO196688:WLO196690 WBS196688:WBS196690 VRW196688:VRW196690 VIA196688:VIA196690 UYE196688:UYE196690 UOI196688:UOI196690 UEM196688:UEM196690 TUQ196688:TUQ196690 TKU196688:TKU196690 TAY196688:TAY196690 SRC196688:SRC196690 SHG196688:SHG196690 RXK196688:RXK196690 RNO196688:RNO196690 RDS196688:RDS196690 QTW196688:QTW196690 QKA196688:QKA196690 QAE196688:QAE196690 PQI196688:PQI196690 PGM196688:PGM196690 OWQ196688:OWQ196690 OMU196688:OMU196690 OCY196688:OCY196690 NTC196688:NTC196690 NJG196688:NJG196690 MZK196688:MZK196690 MPO196688:MPO196690 MFS196688:MFS196690 LVW196688:LVW196690 LMA196688:LMA196690 LCE196688:LCE196690 KSI196688:KSI196690 KIM196688:KIM196690 JYQ196688:JYQ196690 JOU196688:JOU196690 JEY196688:JEY196690 IVC196688:IVC196690 ILG196688:ILG196690 IBK196688:IBK196690 HRO196688:HRO196690 HHS196688:HHS196690 GXW196688:GXW196690 GOA196688:GOA196690 GEE196688:GEE196690 FUI196688:FUI196690 FKM196688:FKM196690 FAQ196688:FAQ196690 EQU196688:EQU196690 EGY196688:EGY196690 DXC196688:DXC196690 DNG196688:DNG196690 DDK196688:DDK196690 CTO196688:CTO196690 CJS196688:CJS196690 BZW196688:BZW196690 BQA196688:BQA196690 BGE196688:BGE196690 AWI196688:AWI196690 AMM196688:AMM196690 ACQ196688:ACQ196690 SU196688:SU196690 IY196688:IY196690 R196688:R196690 WVK131152:WVK131154 WLO131152:WLO131154 WBS131152:WBS131154 VRW131152:VRW131154 VIA131152:VIA131154 UYE131152:UYE131154 UOI131152:UOI131154 UEM131152:UEM131154 TUQ131152:TUQ131154 TKU131152:TKU131154 TAY131152:TAY131154 SRC131152:SRC131154 SHG131152:SHG131154 RXK131152:RXK131154 RNO131152:RNO131154 RDS131152:RDS131154 QTW131152:QTW131154 QKA131152:QKA131154 QAE131152:QAE131154 PQI131152:PQI131154 PGM131152:PGM131154 OWQ131152:OWQ131154 OMU131152:OMU131154 OCY131152:OCY131154 NTC131152:NTC131154 NJG131152:NJG131154 MZK131152:MZK131154 MPO131152:MPO131154 MFS131152:MFS131154 LVW131152:LVW131154 LMA131152:LMA131154 LCE131152:LCE131154 KSI131152:KSI131154 KIM131152:KIM131154 JYQ131152:JYQ131154 JOU131152:JOU131154 JEY131152:JEY131154 IVC131152:IVC131154 ILG131152:ILG131154 IBK131152:IBK131154 HRO131152:HRO131154 HHS131152:HHS131154 GXW131152:GXW131154 GOA131152:GOA131154 GEE131152:GEE131154 FUI131152:FUI131154 FKM131152:FKM131154 FAQ131152:FAQ131154 EQU131152:EQU131154 EGY131152:EGY131154 DXC131152:DXC131154 DNG131152:DNG131154 DDK131152:DDK131154 CTO131152:CTO131154 CJS131152:CJS131154 BZW131152:BZW131154 BQA131152:BQA131154 BGE131152:BGE131154 AWI131152:AWI131154 AMM131152:AMM131154 ACQ131152:ACQ131154 SU131152:SU131154 IY131152:IY131154 R131152:R131154 WVK65616:WVK65618 WLO65616:WLO65618 WBS65616:WBS65618 VRW65616:VRW65618 VIA65616:VIA65618 UYE65616:UYE65618 UOI65616:UOI65618 UEM65616:UEM65618 TUQ65616:TUQ65618 TKU65616:TKU65618 TAY65616:TAY65618 SRC65616:SRC65618 SHG65616:SHG65618 RXK65616:RXK65618 RNO65616:RNO65618 RDS65616:RDS65618 QTW65616:QTW65618 QKA65616:QKA65618 QAE65616:QAE65618 PQI65616:PQI65618 PGM65616:PGM65618 OWQ65616:OWQ65618 OMU65616:OMU65618 OCY65616:OCY65618 NTC65616:NTC65618 NJG65616:NJG65618 MZK65616:MZK65618 MPO65616:MPO65618 MFS65616:MFS65618 LVW65616:LVW65618 LMA65616:LMA65618 LCE65616:LCE65618 KSI65616:KSI65618 KIM65616:KIM65618 JYQ65616:JYQ65618 JOU65616:JOU65618 JEY65616:JEY65618 IVC65616:IVC65618 ILG65616:ILG65618 IBK65616:IBK65618 HRO65616:HRO65618 HHS65616:HHS65618 GXW65616:GXW65618 GOA65616:GOA65618 GEE65616:GEE65618 FUI65616:FUI65618 FKM65616:FKM65618 FAQ65616:FAQ65618 EQU65616:EQU65618 EGY65616:EGY65618 DXC65616:DXC65618 DNG65616:DNG65618 DDK65616:DDK65618 CTO65616:CTO65618 CJS65616:CJS65618 BZW65616:BZW65618 BQA65616:BQA65618 BGE65616:BGE65618 AWI65616:AWI65618 AMM65616:AMM65618 ACQ65616:ACQ65618 SU65616:SU65618 IY65616:IY65618 R65616:R65618 WVK91:WVK93 WLO91:WLO93 WBS91:WBS93 VRW91:VRW93 VIA91:VIA93 UYE91:UYE93 UOI91:UOI93 UEM91:UEM93 TUQ91:TUQ93 TKU91:TKU93 TAY91:TAY93 SRC91:SRC93 SHG91:SHG93 RXK91:RXK93 RNO91:RNO93 RDS91:RDS93 QTW91:QTW93 QKA91:QKA93 QAE91:QAE93 PQI91:PQI93 PGM91:PGM93 OWQ91:OWQ93 OMU91:OMU93 OCY91:OCY93 NTC91:NTC93 NJG91:NJG93 MZK91:MZK93 MPO91:MPO93 MFS91:MFS93 LVW91:LVW93 LMA91:LMA93 LCE91:LCE93 KSI91:KSI93 KIM91:KIM93 JYQ91:JYQ93 JOU91:JOU93 JEY91:JEY93 IVC91:IVC93 ILG91:ILG93 IBK91:IBK93 HRO91:HRO93 HHS91:HHS93 GXW91:GXW93 GOA91:GOA93 GEE91:GEE93 FUI91:FUI93 FKM91:FKM93 FAQ91:FAQ93 EQU91:EQU93 EGY91:EGY93 DXC91:DXC93 DNG91:DNG93 DDK91:DDK93 CTO91:CTO93 CJS91:CJS93 BZW91:BZW93 BQA91:BQA93 BGE91:BGE93 AWI91:AWI93 AMM91:AMM93 ACQ91:ACQ93 SU91:SU93 R91:R93"/>
    <dataValidation allowBlank="1" showErrorMessage="1" prompt="Alineado con PGS Regionales" sqref="WVK983124:WVK983126 R94:R102 WLO983124:WLO983126 WBS983124:WBS983126 VRW983124:VRW983126 VIA983124:VIA983126 UYE983124:UYE983126 UOI983124:UOI983126 UEM983124:UEM983126 TUQ983124:TUQ983126 TKU983124:TKU983126 TAY983124:TAY983126 SRC983124:SRC983126 SHG983124:SHG983126 RXK983124:RXK983126 RNO983124:RNO983126 RDS983124:RDS983126 QTW983124:QTW983126 QKA983124:QKA983126 QAE983124:QAE983126 PQI983124:PQI983126 PGM983124:PGM983126 OWQ983124:OWQ983126 OMU983124:OMU983126 OCY983124:OCY983126 NTC983124:NTC983126 NJG983124:NJG983126 MZK983124:MZK983126 MPO983124:MPO983126 MFS983124:MFS983126 LVW983124:LVW983126 LMA983124:LMA983126 LCE983124:LCE983126 KSI983124:KSI983126 KIM983124:KIM983126 JYQ983124:JYQ983126 JOU983124:JOU983126 JEY983124:JEY983126 IVC983124:IVC983126 ILG983124:ILG983126 IBK983124:IBK983126 HRO983124:HRO983126 HHS983124:HHS983126 GXW983124:GXW983126 GOA983124:GOA983126 GEE983124:GEE983126 FUI983124:FUI983126 FKM983124:FKM983126 FAQ983124:FAQ983126 EQU983124:EQU983126 EGY983124:EGY983126 DXC983124:DXC983126 DNG983124:DNG983126 DDK983124:DDK983126 CTO983124:CTO983126 CJS983124:CJS983126 BZW983124:BZW983126 BQA983124:BQA983126 BGE983124:BGE983126 AWI983124:AWI983126 AMM983124:AMM983126 ACQ983124:ACQ983126 SU983124:SU983126 IY983124:IY983126 R983124:R983126 WVK917588:WVK917590 WLO917588:WLO917590 WBS917588:WBS917590 VRW917588:VRW917590 VIA917588:VIA917590 UYE917588:UYE917590 UOI917588:UOI917590 UEM917588:UEM917590 TUQ917588:TUQ917590 TKU917588:TKU917590 TAY917588:TAY917590 SRC917588:SRC917590 SHG917588:SHG917590 RXK917588:RXK917590 RNO917588:RNO917590 RDS917588:RDS917590 QTW917588:QTW917590 QKA917588:QKA917590 QAE917588:QAE917590 PQI917588:PQI917590 PGM917588:PGM917590 OWQ917588:OWQ917590 OMU917588:OMU917590 OCY917588:OCY917590 NTC917588:NTC917590 NJG917588:NJG917590 MZK917588:MZK917590 MPO917588:MPO917590 MFS917588:MFS917590 LVW917588:LVW917590 LMA917588:LMA917590 LCE917588:LCE917590 KSI917588:KSI917590 KIM917588:KIM917590 JYQ917588:JYQ917590 JOU917588:JOU917590 JEY917588:JEY917590 IVC917588:IVC917590 ILG917588:ILG917590 IBK917588:IBK917590 HRO917588:HRO917590 HHS917588:HHS917590 GXW917588:GXW917590 GOA917588:GOA917590 GEE917588:GEE917590 FUI917588:FUI917590 FKM917588:FKM917590 FAQ917588:FAQ917590 EQU917588:EQU917590 EGY917588:EGY917590 DXC917588:DXC917590 DNG917588:DNG917590 DDK917588:DDK917590 CTO917588:CTO917590 CJS917588:CJS917590 BZW917588:BZW917590 BQA917588:BQA917590 BGE917588:BGE917590 AWI917588:AWI917590 AMM917588:AMM917590 ACQ917588:ACQ917590 SU917588:SU917590 IY917588:IY917590 R917588:R917590 WVK852052:WVK852054 WLO852052:WLO852054 WBS852052:WBS852054 VRW852052:VRW852054 VIA852052:VIA852054 UYE852052:UYE852054 UOI852052:UOI852054 UEM852052:UEM852054 TUQ852052:TUQ852054 TKU852052:TKU852054 TAY852052:TAY852054 SRC852052:SRC852054 SHG852052:SHG852054 RXK852052:RXK852054 RNO852052:RNO852054 RDS852052:RDS852054 QTW852052:QTW852054 QKA852052:QKA852054 QAE852052:QAE852054 PQI852052:PQI852054 PGM852052:PGM852054 OWQ852052:OWQ852054 OMU852052:OMU852054 OCY852052:OCY852054 NTC852052:NTC852054 NJG852052:NJG852054 MZK852052:MZK852054 MPO852052:MPO852054 MFS852052:MFS852054 LVW852052:LVW852054 LMA852052:LMA852054 LCE852052:LCE852054 KSI852052:KSI852054 KIM852052:KIM852054 JYQ852052:JYQ852054 JOU852052:JOU852054 JEY852052:JEY852054 IVC852052:IVC852054 ILG852052:ILG852054 IBK852052:IBK852054 HRO852052:HRO852054 HHS852052:HHS852054 GXW852052:GXW852054 GOA852052:GOA852054 GEE852052:GEE852054 FUI852052:FUI852054 FKM852052:FKM852054 FAQ852052:FAQ852054 EQU852052:EQU852054 EGY852052:EGY852054 DXC852052:DXC852054 DNG852052:DNG852054 DDK852052:DDK852054 CTO852052:CTO852054 CJS852052:CJS852054 BZW852052:BZW852054 BQA852052:BQA852054 BGE852052:BGE852054 AWI852052:AWI852054 AMM852052:AMM852054 ACQ852052:ACQ852054 SU852052:SU852054 IY852052:IY852054 R852052:R852054 WVK786516:WVK786518 WLO786516:WLO786518 WBS786516:WBS786518 VRW786516:VRW786518 VIA786516:VIA786518 UYE786516:UYE786518 UOI786516:UOI786518 UEM786516:UEM786518 TUQ786516:TUQ786518 TKU786516:TKU786518 TAY786516:TAY786518 SRC786516:SRC786518 SHG786516:SHG786518 RXK786516:RXK786518 RNO786516:RNO786518 RDS786516:RDS786518 QTW786516:QTW786518 QKA786516:QKA786518 QAE786516:QAE786518 PQI786516:PQI786518 PGM786516:PGM786518 OWQ786516:OWQ786518 OMU786516:OMU786518 OCY786516:OCY786518 NTC786516:NTC786518 NJG786516:NJG786518 MZK786516:MZK786518 MPO786516:MPO786518 MFS786516:MFS786518 LVW786516:LVW786518 LMA786516:LMA786518 LCE786516:LCE786518 KSI786516:KSI786518 KIM786516:KIM786518 JYQ786516:JYQ786518 JOU786516:JOU786518 JEY786516:JEY786518 IVC786516:IVC786518 ILG786516:ILG786518 IBK786516:IBK786518 HRO786516:HRO786518 HHS786516:HHS786518 GXW786516:GXW786518 GOA786516:GOA786518 GEE786516:GEE786518 FUI786516:FUI786518 FKM786516:FKM786518 FAQ786516:FAQ786518 EQU786516:EQU786518 EGY786516:EGY786518 DXC786516:DXC786518 DNG786516:DNG786518 DDK786516:DDK786518 CTO786516:CTO786518 CJS786516:CJS786518 BZW786516:BZW786518 BQA786516:BQA786518 BGE786516:BGE786518 AWI786516:AWI786518 AMM786516:AMM786518 ACQ786516:ACQ786518 SU786516:SU786518 IY786516:IY786518 R786516:R786518 WVK720980:WVK720982 WLO720980:WLO720982 WBS720980:WBS720982 VRW720980:VRW720982 VIA720980:VIA720982 UYE720980:UYE720982 UOI720980:UOI720982 UEM720980:UEM720982 TUQ720980:TUQ720982 TKU720980:TKU720982 TAY720980:TAY720982 SRC720980:SRC720982 SHG720980:SHG720982 RXK720980:RXK720982 RNO720980:RNO720982 RDS720980:RDS720982 QTW720980:QTW720982 QKA720980:QKA720982 QAE720980:QAE720982 PQI720980:PQI720982 PGM720980:PGM720982 OWQ720980:OWQ720982 OMU720980:OMU720982 OCY720980:OCY720982 NTC720980:NTC720982 NJG720980:NJG720982 MZK720980:MZK720982 MPO720980:MPO720982 MFS720980:MFS720982 LVW720980:LVW720982 LMA720980:LMA720982 LCE720980:LCE720982 KSI720980:KSI720982 KIM720980:KIM720982 JYQ720980:JYQ720982 JOU720980:JOU720982 JEY720980:JEY720982 IVC720980:IVC720982 ILG720980:ILG720982 IBK720980:IBK720982 HRO720980:HRO720982 HHS720980:HHS720982 GXW720980:GXW720982 GOA720980:GOA720982 GEE720980:GEE720982 FUI720980:FUI720982 FKM720980:FKM720982 FAQ720980:FAQ720982 EQU720980:EQU720982 EGY720980:EGY720982 DXC720980:DXC720982 DNG720980:DNG720982 DDK720980:DDK720982 CTO720980:CTO720982 CJS720980:CJS720982 BZW720980:BZW720982 BQA720980:BQA720982 BGE720980:BGE720982 AWI720980:AWI720982 AMM720980:AMM720982 ACQ720980:ACQ720982 SU720980:SU720982 IY720980:IY720982 R720980:R720982 WVK655444:WVK655446 WLO655444:WLO655446 WBS655444:WBS655446 VRW655444:VRW655446 VIA655444:VIA655446 UYE655444:UYE655446 UOI655444:UOI655446 UEM655444:UEM655446 TUQ655444:TUQ655446 TKU655444:TKU655446 TAY655444:TAY655446 SRC655444:SRC655446 SHG655444:SHG655446 RXK655444:RXK655446 RNO655444:RNO655446 RDS655444:RDS655446 QTW655444:QTW655446 QKA655444:QKA655446 QAE655444:QAE655446 PQI655444:PQI655446 PGM655444:PGM655446 OWQ655444:OWQ655446 OMU655444:OMU655446 OCY655444:OCY655446 NTC655444:NTC655446 NJG655444:NJG655446 MZK655444:MZK655446 MPO655444:MPO655446 MFS655444:MFS655446 LVW655444:LVW655446 LMA655444:LMA655446 LCE655444:LCE655446 KSI655444:KSI655446 KIM655444:KIM655446 JYQ655444:JYQ655446 JOU655444:JOU655446 JEY655444:JEY655446 IVC655444:IVC655446 ILG655444:ILG655446 IBK655444:IBK655446 HRO655444:HRO655446 HHS655444:HHS655446 GXW655444:GXW655446 GOA655444:GOA655446 GEE655444:GEE655446 FUI655444:FUI655446 FKM655444:FKM655446 FAQ655444:FAQ655446 EQU655444:EQU655446 EGY655444:EGY655446 DXC655444:DXC655446 DNG655444:DNG655446 DDK655444:DDK655446 CTO655444:CTO655446 CJS655444:CJS655446 BZW655444:BZW655446 BQA655444:BQA655446 BGE655444:BGE655446 AWI655444:AWI655446 AMM655444:AMM655446 ACQ655444:ACQ655446 SU655444:SU655446 IY655444:IY655446 R655444:R655446 WVK589908:WVK589910 WLO589908:WLO589910 WBS589908:WBS589910 VRW589908:VRW589910 VIA589908:VIA589910 UYE589908:UYE589910 UOI589908:UOI589910 UEM589908:UEM589910 TUQ589908:TUQ589910 TKU589908:TKU589910 TAY589908:TAY589910 SRC589908:SRC589910 SHG589908:SHG589910 RXK589908:RXK589910 RNO589908:RNO589910 RDS589908:RDS589910 QTW589908:QTW589910 QKA589908:QKA589910 QAE589908:QAE589910 PQI589908:PQI589910 PGM589908:PGM589910 OWQ589908:OWQ589910 OMU589908:OMU589910 OCY589908:OCY589910 NTC589908:NTC589910 NJG589908:NJG589910 MZK589908:MZK589910 MPO589908:MPO589910 MFS589908:MFS589910 LVW589908:LVW589910 LMA589908:LMA589910 LCE589908:LCE589910 KSI589908:KSI589910 KIM589908:KIM589910 JYQ589908:JYQ589910 JOU589908:JOU589910 JEY589908:JEY589910 IVC589908:IVC589910 ILG589908:ILG589910 IBK589908:IBK589910 HRO589908:HRO589910 HHS589908:HHS589910 GXW589908:GXW589910 GOA589908:GOA589910 GEE589908:GEE589910 FUI589908:FUI589910 FKM589908:FKM589910 FAQ589908:FAQ589910 EQU589908:EQU589910 EGY589908:EGY589910 DXC589908:DXC589910 DNG589908:DNG589910 DDK589908:DDK589910 CTO589908:CTO589910 CJS589908:CJS589910 BZW589908:BZW589910 BQA589908:BQA589910 BGE589908:BGE589910 AWI589908:AWI589910 AMM589908:AMM589910 ACQ589908:ACQ589910 SU589908:SU589910 IY589908:IY589910 R589908:R589910 WVK524372:WVK524374 WLO524372:WLO524374 WBS524372:WBS524374 VRW524372:VRW524374 VIA524372:VIA524374 UYE524372:UYE524374 UOI524372:UOI524374 UEM524372:UEM524374 TUQ524372:TUQ524374 TKU524372:TKU524374 TAY524372:TAY524374 SRC524372:SRC524374 SHG524372:SHG524374 RXK524372:RXK524374 RNO524372:RNO524374 RDS524372:RDS524374 QTW524372:QTW524374 QKA524372:QKA524374 QAE524372:QAE524374 PQI524372:PQI524374 PGM524372:PGM524374 OWQ524372:OWQ524374 OMU524372:OMU524374 OCY524372:OCY524374 NTC524372:NTC524374 NJG524372:NJG524374 MZK524372:MZK524374 MPO524372:MPO524374 MFS524372:MFS524374 LVW524372:LVW524374 LMA524372:LMA524374 LCE524372:LCE524374 KSI524372:KSI524374 KIM524372:KIM524374 JYQ524372:JYQ524374 JOU524372:JOU524374 JEY524372:JEY524374 IVC524372:IVC524374 ILG524372:ILG524374 IBK524372:IBK524374 HRO524372:HRO524374 HHS524372:HHS524374 GXW524372:GXW524374 GOA524372:GOA524374 GEE524372:GEE524374 FUI524372:FUI524374 FKM524372:FKM524374 FAQ524372:FAQ524374 EQU524372:EQU524374 EGY524372:EGY524374 DXC524372:DXC524374 DNG524372:DNG524374 DDK524372:DDK524374 CTO524372:CTO524374 CJS524372:CJS524374 BZW524372:BZW524374 BQA524372:BQA524374 BGE524372:BGE524374 AWI524372:AWI524374 AMM524372:AMM524374 ACQ524372:ACQ524374 SU524372:SU524374 IY524372:IY524374 R524372:R524374 WVK458836:WVK458838 WLO458836:WLO458838 WBS458836:WBS458838 VRW458836:VRW458838 VIA458836:VIA458838 UYE458836:UYE458838 UOI458836:UOI458838 UEM458836:UEM458838 TUQ458836:TUQ458838 TKU458836:TKU458838 TAY458836:TAY458838 SRC458836:SRC458838 SHG458836:SHG458838 RXK458836:RXK458838 RNO458836:RNO458838 RDS458836:RDS458838 QTW458836:QTW458838 QKA458836:QKA458838 QAE458836:QAE458838 PQI458836:PQI458838 PGM458836:PGM458838 OWQ458836:OWQ458838 OMU458836:OMU458838 OCY458836:OCY458838 NTC458836:NTC458838 NJG458836:NJG458838 MZK458836:MZK458838 MPO458836:MPO458838 MFS458836:MFS458838 LVW458836:LVW458838 LMA458836:LMA458838 LCE458836:LCE458838 KSI458836:KSI458838 KIM458836:KIM458838 JYQ458836:JYQ458838 JOU458836:JOU458838 JEY458836:JEY458838 IVC458836:IVC458838 ILG458836:ILG458838 IBK458836:IBK458838 HRO458836:HRO458838 HHS458836:HHS458838 GXW458836:GXW458838 GOA458836:GOA458838 GEE458836:GEE458838 FUI458836:FUI458838 FKM458836:FKM458838 FAQ458836:FAQ458838 EQU458836:EQU458838 EGY458836:EGY458838 DXC458836:DXC458838 DNG458836:DNG458838 DDK458836:DDK458838 CTO458836:CTO458838 CJS458836:CJS458838 BZW458836:BZW458838 BQA458836:BQA458838 BGE458836:BGE458838 AWI458836:AWI458838 AMM458836:AMM458838 ACQ458836:ACQ458838 SU458836:SU458838 IY458836:IY458838 R458836:R458838 WVK393300:WVK393302 WLO393300:WLO393302 WBS393300:WBS393302 VRW393300:VRW393302 VIA393300:VIA393302 UYE393300:UYE393302 UOI393300:UOI393302 UEM393300:UEM393302 TUQ393300:TUQ393302 TKU393300:TKU393302 TAY393300:TAY393302 SRC393300:SRC393302 SHG393300:SHG393302 RXK393300:RXK393302 RNO393300:RNO393302 RDS393300:RDS393302 QTW393300:QTW393302 QKA393300:QKA393302 QAE393300:QAE393302 PQI393300:PQI393302 PGM393300:PGM393302 OWQ393300:OWQ393302 OMU393300:OMU393302 OCY393300:OCY393302 NTC393300:NTC393302 NJG393300:NJG393302 MZK393300:MZK393302 MPO393300:MPO393302 MFS393300:MFS393302 LVW393300:LVW393302 LMA393300:LMA393302 LCE393300:LCE393302 KSI393300:KSI393302 KIM393300:KIM393302 JYQ393300:JYQ393302 JOU393300:JOU393302 JEY393300:JEY393302 IVC393300:IVC393302 ILG393300:ILG393302 IBK393300:IBK393302 HRO393300:HRO393302 HHS393300:HHS393302 GXW393300:GXW393302 GOA393300:GOA393302 GEE393300:GEE393302 FUI393300:FUI393302 FKM393300:FKM393302 FAQ393300:FAQ393302 EQU393300:EQU393302 EGY393300:EGY393302 DXC393300:DXC393302 DNG393300:DNG393302 DDK393300:DDK393302 CTO393300:CTO393302 CJS393300:CJS393302 BZW393300:BZW393302 BQA393300:BQA393302 BGE393300:BGE393302 AWI393300:AWI393302 AMM393300:AMM393302 ACQ393300:ACQ393302 SU393300:SU393302 IY393300:IY393302 R393300:R393302 WVK327764:WVK327766 WLO327764:WLO327766 WBS327764:WBS327766 VRW327764:VRW327766 VIA327764:VIA327766 UYE327764:UYE327766 UOI327764:UOI327766 UEM327764:UEM327766 TUQ327764:TUQ327766 TKU327764:TKU327766 TAY327764:TAY327766 SRC327764:SRC327766 SHG327764:SHG327766 RXK327764:RXK327766 RNO327764:RNO327766 RDS327764:RDS327766 QTW327764:QTW327766 QKA327764:QKA327766 QAE327764:QAE327766 PQI327764:PQI327766 PGM327764:PGM327766 OWQ327764:OWQ327766 OMU327764:OMU327766 OCY327764:OCY327766 NTC327764:NTC327766 NJG327764:NJG327766 MZK327764:MZK327766 MPO327764:MPO327766 MFS327764:MFS327766 LVW327764:LVW327766 LMA327764:LMA327766 LCE327764:LCE327766 KSI327764:KSI327766 KIM327764:KIM327766 JYQ327764:JYQ327766 JOU327764:JOU327766 JEY327764:JEY327766 IVC327764:IVC327766 ILG327764:ILG327766 IBK327764:IBK327766 HRO327764:HRO327766 HHS327764:HHS327766 GXW327764:GXW327766 GOA327764:GOA327766 GEE327764:GEE327766 FUI327764:FUI327766 FKM327764:FKM327766 FAQ327764:FAQ327766 EQU327764:EQU327766 EGY327764:EGY327766 DXC327764:DXC327766 DNG327764:DNG327766 DDK327764:DDK327766 CTO327764:CTO327766 CJS327764:CJS327766 BZW327764:BZW327766 BQA327764:BQA327766 BGE327764:BGE327766 AWI327764:AWI327766 AMM327764:AMM327766 ACQ327764:ACQ327766 SU327764:SU327766 IY327764:IY327766 R327764:R327766 WVK262228:WVK262230 WLO262228:WLO262230 WBS262228:WBS262230 VRW262228:VRW262230 VIA262228:VIA262230 UYE262228:UYE262230 UOI262228:UOI262230 UEM262228:UEM262230 TUQ262228:TUQ262230 TKU262228:TKU262230 TAY262228:TAY262230 SRC262228:SRC262230 SHG262228:SHG262230 RXK262228:RXK262230 RNO262228:RNO262230 RDS262228:RDS262230 QTW262228:QTW262230 QKA262228:QKA262230 QAE262228:QAE262230 PQI262228:PQI262230 PGM262228:PGM262230 OWQ262228:OWQ262230 OMU262228:OMU262230 OCY262228:OCY262230 NTC262228:NTC262230 NJG262228:NJG262230 MZK262228:MZK262230 MPO262228:MPO262230 MFS262228:MFS262230 LVW262228:LVW262230 LMA262228:LMA262230 LCE262228:LCE262230 KSI262228:KSI262230 KIM262228:KIM262230 JYQ262228:JYQ262230 JOU262228:JOU262230 JEY262228:JEY262230 IVC262228:IVC262230 ILG262228:ILG262230 IBK262228:IBK262230 HRO262228:HRO262230 HHS262228:HHS262230 GXW262228:GXW262230 GOA262228:GOA262230 GEE262228:GEE262230 FUI262228:FUI262230 FKM262228:FKM262230 FAQ262228:FAQ262230 EQU262228:EQU262230 EGY262228:EGY262230 DXC262228:DXC262230 DNG262228:DNG262230 DDK262228:DDK262230 CTO262228:CTO262230 CJS262228:CJS262230 BZW262228:BZW262230 BQA262228:BQA262230 BGE262228:BGE262230 AWI262228:AWI262230 AMM262228:AMM262230 ACQ262228:ACQ262230 SU262228:SU262230 IY262228:IY262230 R262228:R262230 WVK196692:WVK196694 WLO196692:WLO196694 WBS196692:WBS196694 VRW196692:VRW196694 VIA196692:VIA196694 UYE196692:UYE196694 UOI196692:UOI196694 UEM196692:UEM196694 TUQ196692:TUQ196694 TKU196692:TKU196694 TAY196692:TAY196694 SRC196692:SRC196694 SHG196692:SHG196694 RXK196692:RXK196694 RNO196692:RNO196694 RDS196692:RDS196694 QTW196692:QTW196694 QKA196692:QKA196694 QAE196692:QAE196694 PQI196692:PQI196694 PGM196692:PGM196694 OWQ196692:OWQ196694 OMU196692:OMU196694 OCY196692:OCY196694 NTC196692:NTC196694 NJG196692:NJG196694 MZK196692:MZK196694 MPO196692:MPO196694 MFS196692:MFS196694 LVW196692:LVW196694 LMA196692:LMA196694 LCE196692:LCE196694 KSI196692:KSI196694 KIM196692:KIM196694 JYQ196692:JYQ196694 JOU196692:JOU196694 JEY196692:JEY196694 IVC196692:IVC196694 ILG196692:ILG196694 IBK196692:IBK196694 HRO196692:HRO196694 HHS196692:HHS196694 GXW196692:GXW196694 GOA196692:GOA196694 GEE196692:GEE196694 FUI196692:FUI196694 FKM196692:FKM196694 FAQ196692:FAQ196694 EQU196692:EQU196694 EGY196692:EGY196694 DXC196692:DXC196694 DNG196692:DNG196694 DDK196692:DDK196694 CTO196692:CTO196694 CJS196692:CJS196694 BZW196692:BZW196694 BQA196692:BQA196694 BGE196692:BGE196694 AWI196692:AWI196694 AMM196692:AMM196694 ACQ196692:ACQ196694 SU196692:SU196694 IY196692:IY196694 R196692:R196694 WVK131156:WVK131158 WLO131156:WLO131158 WBS131156:WBS131158 VRW131156:VRW131158 VIA131156:VIA131158 UYE131156:UYE131158 UOI131156:UOI131158 UEM131156:UEM131158 TUQ131156:TUQ131158 TKU131156:TKU131158 TAY131156:TAY131158 SRC131156:SRC131158 SHG131156:SHG131158 RXK131156:RXK131158 RNO131156:RNO131158 RDS131156:RDS131158 QTW131156:QTW131158 QKA131156:QKA131158 QAE131156:QAE131158 PQI131156:PQI131158 PGM131156:PGM131158 OWQ131156:OWQ131158 OMU131156:OMU131158 OCY131156:OCY131158 NTC131156:NTC131158 NJG131156:NJG131158 MZK131156:MZK131158 MPO131156:MPO131158 MFS131156:MFS131158 LVW131156:LVW131158 LMA131156:LMA131158 LCE131156:LCE131158 KSI131156:KSI131158 KIM131156:KIM131158 JYQ131156:JYQ131158 JOU131156:JOU131158 JEY131156:JEY131158 IVC131156:IVC131158 ILG131156:ILG131158 IBK131156:IBK131158 HRO131156:HRO131158 HHS131156:HHS131158 GXW131156:GXW131158 GOA131156:GOA131158 GEE131156:GEE131158 FUI131156:FUI131158 FKM131156:FKM131158 FAQ131156:FAQ131158 EQU131156:EQU131158 EGY131156:EGY131158 DXC131156:DXC131158 DNG131156:DNG131158 DDK131156:DDK131158 CTO131156:CTO131158 CJS131156:CJS131158 BZW131156:BZW131158 BQA131156:BQA131158 BGE131156:BGE131158 AWI131156:AWI131158 AMM131156:AMM131158 ACQ131156:ACQ131158 SU131156:SU131158 IY131156:IY131158 R131156:R131158 WVK65620:WVK65622 WLO65620:WLO65622 WBS65620:WBS65622 VRW65620:VRW65622 VIA65620:VIA65622 UYE65620:UYE65622 UOI65620:UOI65622 UEM65620:UEM65622 TUQ65620:TUQ65622 TKU65620:TKU65622 TAY65620:TAY65622 SRC65620:SRC65622 SHG65620:SHG65622 RXK65620:RXK65622 RNO65620:RNO65622 RDS65620:RDS65622 QTW65620:QTW65622 QKA65620:QKA65622 QAE65620:QAE65622 PQI65620:PQI65622 PGM65620:PGM65622 OWQ65620:OWQ65622 OMU65620:OMU65622 OCY65620:OCY65622 NTC65620:NTC65622 NJG65620:NJG65622 MZK65620:MZK65622 MPO65620:MPO65622 MFS65620:MFS65622 LVW65620:LVW65622 LMA65620:LMA65622 LCE65620:LCE65622 KSI65620:KSI65622 KIM65620:KIM65622 JYQ65620:JYQ65622 JOU65620:JOU65622 JEY65620:JEY65622 IVC65620:IVC65622 ILG65620:ILG65622 IBK65620:IBK65622 HRO65620:HRO65622 HHS65620:HHS65622 GXW65620:GXW65622 GOA65620:GOA65622 GEE65620:GEE65622 FUI65620:FUI65622 FKM65620:FKM65622 FAQ65620:FAQ65622 EQU65620:EQU65622 EGY65620:EGY65622 DXC65620:DXC65622 DNG65620:DNG65622 DDK65620:DDK65622 CTO65620:CTO65622 CJS65620:CJS65622 BZW65620:BZW65622 BQA65620:BQA65622 BGE65620:BGE65622 AWI65620:AWI65622 AMM65620:AMM65622 ACQ65620:ACQ65622 SU65620:SU65622 IY65620:IY65622 R65620:R65622 WVK94:WVK102 WLO94:WLO102 WBS94:WBS102 VRW94:VRW102 VIA94:VIA102 UYE94:UYE102 UOI94:UOI102 UEM94:UEM102 TUQ94:TUQ102 TKU94:TKU102 TAY94:TAY102 SRC94:SRC102 SHG94:SHG102 RXK94:RXK102 RNO94:RNO102 RDS94:RDS102 QTW94:QTW102 QKA94:QKA102 QAE94:QAE102 PQI94:PQI102 PGM94:PGM102 OWQ94:OWQ102 OMU94:OMU102 OCY94:OCY102 NTC94:NTC102 NJG94:NJG102 MZK94:MZK102 MPO94:MPO102 MFS94:MFS102 LVW94:LVW102 LMA94:LMA102 LCE94:LCE102 KSI94:KSI102 KIM94:KIM102 JYQ94:JYQ102 JOU94:JOU102 JEY94:JEY102 IVC94:IVC102 ILG94:ILG102 IBK94:IBK102 HRO94:HRO102 HHS94:HHS102 GXW94:GXW102 GOA94:GOA102 GEE94:GEE102 FUI94:FUI102 FKM94:FKM102 FAQ94:FAQ102 EQU94:EQU102 EGY94:EGY102 DXC94:DXC102 DNG94:DNG102 DDK94:DDK102 CTO94:CTO102 CJS94:CJS102 BZW94:BZW102 BQA94:BQA102 BGE94:BGE102 AWI94:AWI102 AMM94:AMM102 ACQ94:ACQ102 SU94:SU102 IY94:IY102"/>
    <dataValidation allowBlank="1" showErrorMessage="1" prompt="La meta establecida es para cada Delegada" sqref="WVK983069:WVK983077 WLO983069:WLO983077 WBS983069:WBS983077 VRW983069:VRW983077 VIA983069:VIA983077 UYE983069:UYE983077 UOI983069:UOI983077 UEM983069:UEM983077 TUQ983069:TUQ983077 TKU983069:TKU983077 TAY983069:TAY983077 SRC983069:SRC983077 SHG983069:SHG983077 RXK983069:RXK983077 RNO983069:RNO983077 RDS983069:RDS983077 QTW983069:QTW983077 QKA983069:QKA983077 QAE983069:QAE983077 PQI983069:PQI983077 PGM983069:PGM983077 OWQ983069:OWQ983077 OMU983069:OMU983077 OCY983069:OCY983077 NTC983069:NTC983077 NJG983069:NJG983077 MZK983069:MZK983077 MPO983069:MPO983077 MFS983069:MFS983077 LVW983069:LVW983077 LMA983069:LMA983077 LCE983069:LCE983077 KSI983069:KSI983077 KIM983069:KIM983077 JYQ983069:JYQ983077 JOU983069:JOU983077 JEY983069:JEY983077 IVC983069:IVC983077 ILG983069:ILG983077 IBK983069:IBK983077 HRO983069:HRO983077 HHS983069:HHS983077 GXW983069:GXW983077 GOA983069:GOA983077 GEE983069:GEE983077 FUI983069:FUI983077 FKM983069:FKM983077 FAQ983069:FAQ983077 EQU983069:EQU983077 EGY983069:EGY983077 DXC983069:DXC983077 DNG983069:DNG983077 DDK983069:DDK983077 CTO983069:CTO983077 CJS983069:CJS983077 BZW983069:BZW983077 BQA983069:BQA983077 BGE983069:BGE983077 AWI983069:AWI983077 AMM983069:AMM983077 ACQ983069:ACQ983077 SU983069:SU983077 IY983069:IY983077 R983069:R983077 WVK917533:WVK917541 WLO917533:WLO917541 WBS917533:WBS917541 VRW917533:VRW917541 VIA917533:VIA917541 UYE917533:UYE917541 UOI917533:UOI917541 UEM917533:UEM917541 TUQ917533:TUQ917541 TKU917533:TKU917541 TAY917533:TAY917541 SRC917533:SRC917541 SHG917533:SHG917541 RXK917533:RXK917541 RNO917533:RNO917541 RDS917533:RDS917541 QTW917533:QTW917541 QKA917533:QKA917541 QAE917533:QAE917541 PQI917533:PQI917541 PGM917533:PGM917541 OWQ917533:OWQ917541 OMU917533:OMU917541 OCY917533:OCY917541 NTC917533:NTC917541 NJG917533:NJG917541 MZK917533:MZK917541 MPO917533:MPO917541 MFS917533:MFS917541 LVW917533:LVW917541 LMA917533:LMA917541 LCE917533:LCE917541 KSI917533:KSI917541 KIM917533:KIM917541 JYQ917533:JYQ917541 JOU917533:JOU917541 JEY917533:JEY917541 IVC917533:IVC917541 ILG917533:ILG917541 IBK917533:IBK917541 HRO917533:HRO917541 HHS917533:HHS917541 GXW917533:GXW917541 GOA917533:GOA917541 GEE917533:GEE917541 FUI917533:FUI917541 FKM917533:FKM917541 FAQ917533:FAQ917541 EQU917533:EQU917541 EGY917533:EGY917541 DXC917533:DXC917541 DNG917533:DNG917541 DDK917533:DDK917541 CTO917533:CTO917541 CJS917533:CJS917541 BZW917533:BZW917541 BQA917533:BQA917541 BGE917533:BGE917541 AWI917533:AWI917541 AMM917533:AMM917541 ACQ917533:ACQ917541 SU917533:SU917541 IY917533:IY917541 R917533:R917541 WVK851997:WVK852005 WLO851997:WLO852005 WBS851997:WBS852005 VRW851997:VRW852005 VIA851997:VIA852005 UYE851997:UYE852005 UOI851997:UOI852005 UEM851997:UEM852005 TUQ851997:TUQ852005 TKU851997:TKU852005 TAY851997:TAY852005 SRC851997:SRC852005 SHG851997:SHG852005 RXK851997:RXK852005 RNO851997:RNO852005 RDS851997:RDS852005 QTW851997:QTW852005 QKA851997:QKA852005 QAE851997:QAE852005 PQI851997:PQI852005 PGM851997:PGM852005 OWQ851997:OWQ852005 OMU851997:OMU852005 OCY851997:OCY852005 NTC851997:NTC852005 NJG851997:NJG852005 MZK851997:MZK852005 MPO851997:MPO852005 MFS851997:MFS852005 LVW851997:LVW852005 LMA851997:LMA852005 LCE851997:LCE852005 KSI851997:KSI852005 KIM851997:KIM852005 JYQ851997:JYQ852005 JOU851997:JOU852005 JEY851997:JEY852005 IVC851997:IVC852005 ILG851997:ILG852005 IBK851997:IBK852005 HRO851997:HRO852005 HHS851997:HHS852005 GXW851997:GXW852005 GOA851997:GOA852005 GEE851997:GEE852005 FUI851997:FUI852005 FKM851997:FKM852005 FAQ851997:FAQ852005 EQU851997:EQU852005 EGY851997:EGY852005 DXC851997:DXC852005 DNG851997:DNG852005 DDK851997:DDK852005 CTO851997:CTO852005 CJS851997:CJS852005 BZW851997:BZW852005 BQA851997:BQA852005 BGE851997:BGE852005 AWI851997:AWI852005 AMM851997:AMM852005 ACQ851997:ACQ852005 SU851997:SU852005 IY851997:IY852005 R851997:R852005 WVK786461:WVK786469 WLO786461:WLO786469 WBS786461:WBS786469 VRW786461:VRW786469 VIA786461:VIA786469 UYE786461:UYE786469 UOI786461:UOI786469 UEM786461:UEM786469 TUQ786461:TUQ786469 TKU786461:TKU786469 TAY786461:TAY786469 SRC786461:SRC786469 SHG786461:SHG786469 RXK786461:RXK786469 RNO786461:RNO786469 RDS786461:RDS786469 QTW786461:QTW786469 QKA786461:QKA786469 QAE786461:QAE786469 PQI786461:PQI786469 PGM786461:PGM786469 OWQ786461:OWQ786469 OMU786461:OMU786469 OCY786461:OCY786469 NTC786461:NTC786469 NJG786461:NJG786469 MZK786461:MZK786469 MPO786461:MPO786469 MFS786461:MFS786469 LVW786461:LVW786469 LMA786461:LMA786469 LCE786461:LCE786469 KSI786461:KSI786469 KIM786461:KIM786469 JYQ786461:JYQ786469 JOU786461:JOU786469 JEY786461:JEY786469 IVC786461:IVC786469 ILG786461:ILG786469 IBK786461:IBK786469 HRO786461:HRO786469 HHS786461:HHS786469 GXW786461:GXW786469 GOA786461:GOA786469 GEE786461:GEE786469 FUI786461:FUI786469 FKM786461:FKM786469 FAQ786461:FAQ786469 EQU786461:EQU786469 EGY786461:EGY786469 DXC786461:DXC786469 DNG786461:DNG786469 DDK786461:DDK786469 CTO786461:CTO786469 CJS786461:CJS786469 BZW786461:BZW786469 BQA786461:BQA786469 BGE786461:BGE786469 AWI786461:AWI786469 AMM786461:AMM786469 ACQ786461:ACQ786469 SU786461:SU786469 IY786461:IY786469 R786461:R786469 WVK720925:WVK720933 WLO720925:WLO720933 WBS720925:WBS720933 VRW720925:VRW720933 VIA720925:VIA720933 UYE720925:UYE720933 UOI720925:UOI720933 UEM720925:UEM720933 TUQ720925:TUQ720933 TKU720925:TKU720933 TAY720925:TAY720933 SRC720925:SRC720933 SHG720925:SHG720933 RXK720925:RXK720933 RNO720925:RNO720933 RDS720925:RDS720933 QTW720925:QTW720933 QKA720925:QKA720933 QAE720925:QAE720933 PQI720925:PQI720933 PGM720925:PGM720933 OWQ720925:OWQ720933 OMU720925:OMU720933 OCY720925:OCY720933 NTC720925:NTC720933 NJG720925:NJG720933 MZK720925:MZK720933 MPO720925:MPO720933 MFS720925:MFS720933 LVW720925:LVW720933 LMA720925:LMA720933 LCE720925:LCE720933 KSI720925:KSI720933 KIM720925:KIM720933 JYQ720925:JYQ720933 JOU720925:JOU720933 JEY720925:JEY720933 IVC720925:IVC720933 ILG720925:ILG720933 IBK720925:IBK720933 HRO720925:HRO720933 HHS720925:HHS720933 GXW720925:GXW720933 GOA720925:GOA720933 GEE720925:GEE720933 FUI720925:FUI720933 FKM720925:FKM720933 FAQ720925:FAQ720933 EQU720925:EQU720933 EGY720925:EGY720933 DXC720925:DXC720933 DNG720925:DNG720933 DDK720925:DDK720933 CTO720925:CTO720933 CJS720925:CJS720933 BZW720925:BZW720933 BQA720925:BQA720933 BGE720925:BGE720933 AWI720925:AWI720933 AMM720925:AMM720933 ACQ720925:ACQ720933 SU720925:SU720933 IY720925:IY720933 R720925:R720933 WVK655389:WVK655397 WLO655389:WLO655397 WBS655389:WBS655397 VRW655389:VRW655397 VIA655389:VIA655397 UYE655389:UYE655397 UOI655389:UOI655397 UEM655389:UEM655397 TUQ655389:TUQ655397 TKU655389:TKU655397 TAY655389:TAY655397 SRC655389:SRC655397 SHG655389:SHG655397 RXK655389:RXK655397 RNO655389:RNO655397 RDS655389:RDS655397 QTW655389:QTW655397 QKA655389:QKA655397 QAE655389:QAE655397 PQI655389:PQI655397 PGM655389:PGM655397 OWQ655389:OWQ655397 OMU655389:OMU655397 OCY655389:OCY655397 NTC655389:NTC655397 NJG655389:NJG655397 MZK655389:MZK655397 MPO655389:MPO655397 MFS655389:MFS655397 LVW655389:LVW655397 LMA655389:LMA655397 LCE655389:LCE655397 KSI655389:KSI655397 KIM655389:KIM655397 JYQ655389:JYQ655397 JOU655389:JOU655397 JEY655389:JEY655397 IVC655389:IVC655397 ILG655389:ILG655397 IBK655389:IBK655397 HRO655389:HRO655397 HHS655389:HHS655397 GXW655389:GXW655397 GOA655389:GOA655397 GEE655389:GEE655397 FUI655389:FUI655397 FKM655389:FKM655397 FAQ655389:FAQ655397 EQU655389:EQU655397 EGY655389:EGY655397 DXC655389:DXC655397 DNG655389:DNG655397 DDK655389:DDK655397 CTO655389:CTO655397 CJS655389:CJS655397 BZW655389:BZW655397 BQA655389:BQA655397 BGE655389:BGE655397 AWI655389:AWI655397 AMM655389:AMM655397 ACQ655389:ACQ655397 SU655389:SU655397 IY655389:IY655397 R655389:R655397 WVK589853:WVK589861 WLO589853:WLO589861 WBS589853:WBS589861 VRW589853:VRW589861 VIA589853:VIA589861 UYE589853:UYE589861 UOI589853:UOI589861 UEM589853:UEM589861 TUQ589853:TUQ589861 TKU589853:TKU589861 TAY589853:TAY589861 SRC589853:SRC589861 SHG589853:SHG589861 RXK589853:RXK589861 RNO589853:RNO589861 RDS589853:RDS589861 QTW589853:QTW589861 QKA589853:QKA589861 QAE589853:QAE589861 PQI589853:PQI589861 PGM589853:PGM589861 OWQ589853:OWQ589861 OMU589853:OMU589861 OCY589853:OCY589861 NTC589853:NTC589861 NJG589853:NJG589861 MZK589853:MZK589861 MPO589853:MPO589861 MFS589853:MFS589861 LVW589853:LVW589861 LMA589853:LMA589861 LCE589853:LCE589861 KSI589853:KSI589861 KIM589853:KIM589861 JYQ589853:JYQ589861 JOU589853:JOU589861 JEY589853:JEY589861 IVC589853:IVC589861 ILG589853:ILG589861 IBK589853:IBK589861 HRO589853:HRO589861 HHS589853:HHS589861 GXW589853:GXW589861 GOA589853:GOA589861 GEE589853:GEE589861 FUI589853:FUI589861 FKM589853:FKM589861 FAQ589853:FAQ589861 EQU589853:EQU589861 EGY589853:EGY589861 DXC589853:DXC589861 DNG589853:DNG589861 DDK589853:DDK589861 CTO589853:CTO589861 CJS589853:CJS589861 BZW589853:BZW589861 BQA589853:BQA589861 BGE589853:BGE589861 AWI589853:AWI589861 AMM589853:AMM589861 ACQ589853:ACQ589861 SU589853:SU589861 IY589853:IY589861 R589853:R589861 WVK524317:WVK524325 WLO524317:WLO524325 WBS524317:WBS524325 VRW524317:VRW524325 VIA524317:VIA524325 UYE524317:UYE524325 UOI524317:UOI524325 UEM524317:UEM524325 TUQ524317:TUQ524325 TKU524317:TKU524325 TAY524317:TAY524325 SRC524317:SRC524325 SHG524317:SHG524325 RXK524317:RXK524325 RNO524317:RNO524325 RDS524317:RDS524325 QTW524317:QTW524325 QKA524317:QKA524325 QAE524317:QAE524325 PQI524317:PQI524325 PGM524317:PGM524325 OWQ524317:OWQ524325 OMU524317:OMU524325 OCY524317:OCY524325 NTC524317:NTC524325 NJG524317:NJG524325 MZK524317:MZK524325 MPO524317:MPO524325 MFS524317:MFS524325 LVW524317:LVW524325 LMA524317:LMA524325 LCE524317:LCE524325 KSI524317:KSI524325 KIM524317:KIM524325 JYQ524317:JYQ524325 JOU524317:JOU524325 JEY524317:JEY524325 IVC524317:IVC524325 ILG524317:ILG524325 IBK524317:IBK524325 HRO524317:HRO524325 HHS524317:HHS524325 GXW524317:GXW524325 GOA524317:GOA524325 GEE524317:GEE524325 FUI524317:FUI524325 FKM524317:FKM524325 FAQ524317:FAQ524325 EQU524317:EQU524325 EGY524317:EGY524325 DXC524317:DXC524325 DNG524317:DNG524325 DDK524317:DDK524325 CTO524317:CTO524325 CJS524317:CJS524325 BZW524317:BZW524325 BQA524317:BQA524325 BGE524317:BGE524325 AWI524317:AWI524325 AMM524317:AMM524325 ACQ524317:ACQ524325 SU524317:SU524325 IY524317:IY524325 R524317:R524325 WVK458781:WVK458789 WLO458781:WLO458789 WBS458781:WBS458789 VRW458781:VRW458789 VIA458781:VIA458789 UYE458781:UYE458789 UOI458781:UOI458789 UEM458781:UEM458789 TUQ458781:TUQ458789 TKU458781:TKU458789 TAY458781:TAY458789 SRC458781:SRC458789 SHG458781:SHG458789 RXK458781:RXK458789 RNO458781:RNO458789 RDS458781:RDS458789 QTW458781:QTW458789 QKA458781:QKA458789 QAE458781:QAE458789 PQI458781:PQI458789 PGM458781:PGM458789 OWQ458781:OWQ458789 OMU458781:OMU458789 OCY458781:OCY458789 NTC458781:NTC458789 NJG458781:NJG458789 MZK458781:MZK458789 MPO458781:MPO458789 MFS458781:MFS458789 LVW458781:LVW458789 LMA458781:LMA458789 LCE458781:LCE458789 KSI458781:KSI458789 KIM458781:KIM458789 JYQ458781:JYQ458789 JOU458781:JOU458789 JEY458781:JEY458789 IVC458781:IVC458789 ILG458781:ILG458789 IBK458781:IBK458789 HRO458781:HRO458789 HHS458781:HHS458789 GXW458781:GXW458789 GOA458781:GOA458789 GEE458781:GEE458789 FUI458781:FUI458789 FKM458781:FKM458789 FAQ458781:FAQ458789 EQU458781:EQU458789 EGY458781:EGY458789 DXC458781:DXC458789 DNG458781:DNG458789 DDK458781:DDK458789 CTO458781:CTO458789 CJS458781:CJS458789 BZW458781:BZW458789 BQA458781:BQA458789 BGE458781:BGE458789 AWI458781:AWI458789 AMM458781:AMM458789 ACQ458781:ACQ458789 SU458781:SU458789 IY458781:IY458789 R458781:R458789 WVK393245:WVK393253 WLO393245:WLO393253 WBS393245:WBS393253 VRW393245:VRW393253 VIA393245:VIA393253 UYE393245:UYE393253 UOI393245:UOI393253 UEM393245:UEM393253 TUQ393245:TUQ393253 TKU393245:TKU393253 TAY393245:TAY393253 SRC393245:SRC393253 SHG393245:SHG393253 RXK393245:RXK393253 RNO393245:RNO393253 RDS393245:RDS393253 QTW393245:QTW393253 QKA393245:QKA393253 QAE393245:QAE393253 PQI393245:PQI393253 PGM393245:PGM393253 OWQ393245:OWQ393253 OMU393245:OMU393253 OCY393245:OCY393253 NTC393245:NTC393253 NJG393245:NJG393253 MZK393245:MZK393253 MPO393245:MPO393253 MFS393245:MFS393253 LVW393245:LVW393253 LMA393245:LMA393253 LCE393245:LCE393253 KSI393245:KSI393253 KIM393245:KIM393253 JYQ393245:JYQ393253 JOU393245:JOU393253 JEY393245:JEY393253 IVC393245:IVC393253 ILG393245:ILG393253 IBK393245:IBK393253 HRO393245:HRO393253 HHS393245:HHS393253 GXW393245:GXW393253 GOA393245:GOA393253 GEE393245:GEE393253 FUI393245:FUI393253 FKM393245:FKM393253 FAQ393245:FAQ393253 EQU393245:EQU393253 EGY393245:EGY393253 DXC393245:DXC393253 DNG393245:DNG393253 DDK393245:DDK393253 CTO393245:CTO393253 CJS393245:CJS393253 BZW393245:BZW393253 BQA393245:BQA393253 BGE393245:BGE393253 AWI393245:AWI393253 AMM393245:AMM393253 ACQ393245:ACQ393253 SU393245:SU393253 IY393245:IY393253 R393245:R393253 WVK327709:WVK327717 WLO327709:WLO327717 WBS327709:WBS327717 VRW327709:VRW327717 VIA327709:VIA327717 UYE327709:UYE327717 UOI327709:UOI327717 UEM327709:UEM327717 TUQ327709:TUQ327717 TKU327709:TKU327717 TAY327709:TAY327717 SRC327709:SRC327717 SHG327709:SHG327717 RXK327709:RXK327717 RNO327709:RNO327717 RDS327709:RDS327717 QTW327709:QTW327717 QKA327709:QKA327717 QAE327709:QAE327717 PQI327709:PQI327717 PGM327709:PGM327717 OWQ327709:OWQ327717 OMU327709:OMU327717 OCY327709:OCY327717 NTC327709:NTC327717 NJG327709:NJG327717 MZK327709:MZK327717 MPO327709:MPO327717 MFS327709:MFS327717 LVW327709:LVW327717 LMA327709:LMA327717 LCE327709:LCE327717 KSI327709:KSI327717 KIM327709:KIM327717 JYQ327709:JYQ327717 JOU327709:JOU327717 JEY327709:JEY327717 IVC327709:IVC327717 ILG327709:ILG327717 IBK327709:IBK327717 HRO327709:HRO327717 HHS327709:HHS327717 GXW327709:GXW327717 GOA327709:GOA327717 GEE327709:GEE327717 FUI327709:FUI327717 FKM327709:FKM327717 FAQ327709:FAQ327717 EQU327709:EQU327717 EGY327709:EGY327717 DXC327709:DXC327717 DNG327709:DNG327717 DDK327709:DDK327717 CTO327709:CTO327717 CJS327709:CJS327717 BZW327709:BZW327717 BQA327709:BQA327717 BGE327709:BGE327717 AWI327709:AWI327717 AMM327709:AMM327717 ACQ327709:ACQ327717 SU327709:SU327717 IY327709:IY327717 R327709:R327717 WVK262173:WVK262181 WLO262173:WLO262181 WBS262173:WBS262181 VRW262173:VRW262181 VIA262173:VIA262181 UYE262173:UYE262181 UOI262173:UOI262181 UEM262173:UEM262181 TUQ262173:TUQ262181 TKU262173:TKU262181 TAY262173:TAY262181 SRC262173:SRC262181 SHG262173:SHG262181 RXK262173:RXK262181 RNO262173:RNO262181 RDS262173:RDS262181 QTW262173:QTW262181 QKA262173:QKA262181 QAE262173:QAE262181 PQI262173:PQI262181 PGM262173:PGM262181 OWQ262173:OWQ262181 OMU262173:OMU262181 OCY262173:OCY262181 NTC262173:NTC262181 NJG262173:NJG262181 MZK262173:MZK262181 MPO262173:MPO262181 MFS262173:MFS262181 LVW262173:LVW262181 LMA262173:LMA262181 LCE262173:LCE262181 KSI262173:KSI262181 KIM262173:KIM262181 JYQ262173:JYQ262181 JOU262173:JOU262181 JEY262173:JEY262181 IVC262173:IVC262181 ILG262173:ILG262181 IBK262173:IBK262181 HRO262173:HRO262181 HHS262173:HHS262181 GXW262173:GXW262181 GOA262173:GOA262181 GEE262173:GEE262181 FUI262173:FUI262181 FKM262173:FKM262181 FAQ262173:FAQ262181 EQU262173:EQU262181 EGY262173:EGY262181 DXC262173:DXC262181 DNG262173:DNG262181 DDK262173:DDK262181 CTO262173:CTO262181 CJS262173:CJS262181 BZW262173:BZW262181 BQA262173:BQA262181 BGE262173:BGE262181 AWI262173:AWI262181 AMM262173:AMM262181 ACQ262173:ACQ262181 SU262173:SU262181 IY262173:IY262181 R262173:R262181 WVK196637:WVK196645 WLO196637:WLO196645 WBS196637:WBS196645 VRW196637:VRW196645 VIA196637:VIA196645 UYE196637:UYE196645 UOI196637:UOI196645 UEM196637:UEM196645 TUQ196637:TUQ196645 TKU196637:TKU196645 TAY196637:TAY196645 SRC196637:SRC196645 SHG196637:SHG196645 RXK196637:RXK196645 RNO196637:RNO196645 RDS196637:RDS196645 QTW196637:QTW196645 QKA196637:QKA196645 QAE196637:QAE196645 PQI196637:PQI196645 PGM196637:PGM196645 OWQ196637:OWQ196645 OMU196637:OMU196645 OCY196637:OCY196645 NTC196637:NTC196645 NJG196637:NJG196645 MZK196637:MZK196645 MPO196637:MPO196645 MFS196637:MFS196645 LVW196637:LVW196645 LMA196637:LMA196645 LCE196637:LCE196645 KSI196637:KSI196645 KIM196637:KIM196645 JYQ196637:JYQ196645 JOU196637:JOU196645 JEY196637:JEY196645 IVC196637:IVC196645 ILG196637:ILG196645 IBK196637:IBK196645 HRO196637:HRO196645 HHS196637:HHS196645 GXW196637:GXW196645 GOA196637:GOA196645 GEE196637:GEE196645 FUI196637:FUI196645 FKM196637:FKM196645 FAQ196637:FAQ196645 EQU196637:EQU196645 EGY196637:EGY196645 DXC196637:DXC196645 DNG196637:DNG196645 DDK196637:DDK196645 CTO196637:CTO196645 CJS196637:CJS196645 BZW196637:BZW196645 BQA196637:BQA196645 BGE196637:BGE196645 AWI196637:AWI196645 AMM196637:AMM196645 ACQ196637:ACQ196645 SU196637:SU196645 IY196637:IY196645 R196637:R196645 WVK131101:WVK131109 WLO131101:WLO131109 WBS131101:WBS131109 VRW131101:VRW131109 VIA131101:VIA131109 UYE131101:UYE131109 UOI131101:UOI131109 UEM131101:UEM131109 TUQ131101:TUQ131109 TKU131101:TKU131109 TAY131101:TAY131109 SRC131101:SRC131109 SHG131101:SHG131109 RXK131101:RXK131109 RNO131101:RNO131109 RDS131101:RDS131109 QTW131101:QTW131109 QKA131101:QKA131109 QAE131101:QAE131109 PQI131101:PQI131109 PGM131101:PGM131109 OWQ131101:OWQ131109 OMU131101:OMU131109 OCY131101:OCY131109 NTC131101:NTC131109 NJG131101:NJG131109 MZK131101:MZK131109 MPO131101:MPO131109 MFS131101:MFS131109 LVW131101:LVW131109 LMA131101:LMA131109 LCE131101:LCE131109 KSI131101:KSI131109 KIM131101:KIM131109 JYQ131101:JYQ131109 JOU131101:JOU131109 JEY131101:JEY131109 IVC131101:IVC131109 ILG131101:ILG131109 IBK131101:IBK131109 HRO131101:HRO131109 HHS131101:HHS131109 GXW131101:GXW131109 GOA131101:GOA131109 GEE131101:GEE131109 FUI131101:FUI131109 FKM131101:FKM131109 FAQ131101:FAQ131109 EQU131101:EQU131109 EGY131101:EGY131109 DXC131101:DXC131109 DNG131101:DNG131109 DDK131101:DDK131109 CTO131101:CTO131109 CJS131101:CJS131109 BZW131101:BZW131109 BQA131101:BQA131109 BGE131101:BGE131109 AWI131101:AWI131109 AMM131101:AMM131109 ACQ131101:ACQ131109 SU131101:SU131109 IY131101:IY131109 R131101:R131109 WVK65565:WVK65573 WLO65565:WLO65573 WBS65565:WBS65573 VRW65565:VRW65573 VIA65565:VIA65573 UYE65565:UYE65573 UOI65565:UOI65573 UEM65565:UEM65573 TUQ65565:TUQ65573 TKU65565:TKU65573 TAY65565:TAY65573 SRC65565:SRC65573 SHG65565:SHG65573 RXK65565:RXK65573 RNO65565:RNO65573 RDS65565:RDS65573 QTW65565:QTW65573 QKA65565:QKA65573 QAE65565:QAE65573 PQI65565:PQI65573 PGM65565:PGM65573 OWQ65565:OWQ65573 OMU65565:OMU65573 OCY65565:OCY65573 NTC65565:NTC65573 NJG65565:NJG65573 MZK65565:MZK65573 MPO65565:MPO65573 MFS65565:MFS65573 LVW65565:LVW65573 LMA65565:LMA65573 LCE65565:LCE65573 KSI65565:KSI65573 KIM65565:KIM65573 JYQ65565:JYQ65573 JOU65565:JOU65573 JEY65565:JEY65573 IVC65565:IVC65573 ILG65565:ILG65573 IBK65565:IBK65573 HRO65565:HRO65573 HHS65565:HHS65573 GXW65565:GXW65573 GOA65565:GOA65573 GEE65565:GEE65573 FUI65565:FUI65573 FKM65565:FKM65573 FAQ65565:FAQ65573 EQU65565:EQU65573 EGY65565:EGY65573 DXC65565:DXC65573 DNG65565:DNG65573 DDK65565:DDK65573 CTO65565:CTO65573 CJS65565:CJS65573 BZW65565:BZW65573 BQA65565:BQA65573 BGE65565:BGE65573 AWI65565:AWI65573 AMM65565:AMM65573 ACQ65565:ACQ65573 SU65565:SU65573 IY65565:IY65573 R65565:R65573 R19:R27 SU19:SU27 ACQ19:ACQ27 AMM19:AMM27 AWI19:AWI27 BGE19:BGE27 BQA19:BQA27 BZW19:BZW27 CJS19:CJS27 CTO19:CTO27 DDK19:DDK27 DNG19:DNG27 DXC19:DXC27 EGY19:EGY27 EQU19:EQU27 FAQ19:FAQ27 FKM19:FKM27 FUI19:FUI27 GEE19:GEE27 GOA19:GOA27 GXW19:GXW27 HHS19:HHS27 HRO19:HRO27 IBK19:IBK27 ILG19:ILG27 IVC19:IVC27 JEY19:JEY27 JOU19:JOU27 JYQ19:JYQ27 KIM19:KIM27 KSI19:KSI27 LCE19:LCE27 LMA19:LMA27 LVW19:LVW27 MFS19:MFS27 MPO19:MPO27 MZK19:MZK27 NJG19:NJG27 NTC19:NTC27 OCY19:OCY27 OMU19:OMU27 OWQ19:OWQ27 PGM19:PGM27 PQI19:PQI27 QAE19:QAE27 QKA19:QKA27 QTW19:QTW27 RDS19:RDS27 RNO19:RNO27 RXK19:RXK27 SHG19:SHG27 SRC19:SRC27 TAY19:TAY27 TKU19:TKU27 TUQ19:TUQ27 UEM19:UEM27 UOI19:UOI27 UYE19:UYE27 VIA19:VIA27 VRW19:VRW27 WBS19:WBS27 WLO19:WLO27 WVK19:WVK27 IY19:IY27"/>
    <dataValidation allowBlank="1" showErrorMessage="1" prompt="La base son las capacitaciones o socializaciones que se tengan planeadas para cada mes y la cantidad de supervisados que se tenga planeado cubrir con dichas socializaciones" sqref="WVK983059:WVK983067 WLO983059:WLO983067 WBS983059:WBS983067 VRW983059:VRW983067 VIA983059:VIA983067 UYE983059:UYE983067 UOI983059:UOI983067 UEM983059:UEM983067 TUQ983059:TUQ983067 TKU983059:TKU983067 TAY983059:TAY983067 SRC983059:SRC983067 SHG983059:SHG983067 RXK983059:RXK983067 RNO983059:RNO983067 RDS983059:RDS983067 QTW983059:QTW983067 QKA983059:QKA983067 QAE983059:QAE983067 PQI983059:PQI983067 PGM983059:PGM983067 OWQ983059:OWQ983067 OMU983059:OMU983067 OCY983059:OCY983067 NTC983059:NTC983067 NJG983059:NJG983067 MZK983059:MZK983067 MPO983059:MPO983067 MFS983059:MFS983067 LVW983059:LVW983067 LMA983059:LMA983067 LCE983059:LCE983067 KSI983059:KSI983067 KIM983059:KIM983067 JYQ983059:JYQ983067 JOU983059:JOU983067 JEY983059:JEY983067 IVC983059:IVC983067 ILG983059:ILG983067 IBK983059:IBK983067 HRO983059:HRO983067 HHS983059:HHS983067 GXW983059:GXW983067 GOA983059:GOA983067 GEE983059:GEE983067 FUI983059:FUI983067 FKM983059:FKM983067 FAQ983059:FAQ983067 EQU983059:EQU983067 EGY983059:EGY983067 DXC983059:DXC983067 DNG983059:DNG983067 DDK983059:DDK983067 CTO983059:CTO983067 CJS983059:CJS983067 BZW983059:BZW983067 BQA983059:BQA983067 BGE983059:BGE983067 AWI983059:AWI983067 AMM983059:AMM983067 ACQ983059:ACQ983067 SU983059:SU983067 IY983059:IY983067 R983059:R983067 WVK917523:WVK917531 WLO917523:WLO917531 WBS917523:WBS917531 VRW917523:VRW917531 VIA917523:VIA917531 UYE917523:UYE917531 UOI917523:UOI917531 UEM917523:UEM917531 TUQ917523:TUQ917531 TKU917523:TKU917531 TAY917523:TAY917531 SRC917523:SRC917531 SHG917523:SHG917531 RXK917523:RXK917531 RNO917523:RNO917531 RDS917523:RDS917531 QTW917523:QTW917531 QKA917523:QKA917531 QAE917523:QAE917531 PQI917523:PQI917531 PGM917523:PGM917531 OWQ917523:OWQ917531 OMU917523:OMU917531 OCY917523:OCY917531 NTC917523:NTC917531 NJG917523:NJG917531 MZK917523:MZK917531 MPO917523:MPO917531 MFS917523:MFS917531 LVW917523:LVW917531 LMA917523:LMA917531 LCE917523:LCE917531 KSI917523:KSI917531 KIM917523:KIM917531 JYQ917523:JYQ917531 JOU917523:JOU917531 JEY917523:JEY917531 IVC917523:IVC917531 ILG917523:ILG917531 IBK917523:IBK917531 HRO917523:HRO917531 HHS917523:HHS917531 GXW917523:GXW917531 GOA917523:GOA917531 GEE917523:GEE917531 FUI917523:FUI917531 FKM917523:FKM917531 FAQ917523:FAQ917531 EQU917523:EQU917531 EGY917523:EGY917531 DXC917523:DXC917531 DNG917523:DNG917531 DDK917523:DDK917531 CTO917523:CTO917531 CJS917523:CJS917531 BZW917523:BZW917531 BQA917523:BQA917531 BGE917523:BGE917531 AWI917523:AWI917531 AMM917523:AMM917531 ACQ917523:ACQ917531 SU917523:SU917531 IY917523:IY917531 R917523:R917531 WVK851987:WVK851995 WLO851987:WLO851995 WBS851987:WBS851995 VRW851987:VRW851995 VIA851987:VIA851995 UYE851987:UYE851995 UOI851987:UOI851995 UEM851987:UEM851995 TUQ851987:TUQ851995 TKU851987:TKU851995 TAY851987:TAY851995 SRC851987:SRC851995 SHG851987:SHG851995 RXK851987:RXK851995 RNO851987:RNO851995 RDS851987:RDS851995 QTW851987:QTW851995 QKA851987:QKA851995 QAE851987:QAE851995 PQI851987:PQI851995 PGM851987:PGM851995 OWQ851987:OWQ851995 OMU851987:OMU851995 OCY851987:OCY851995 NTC851987:NTC851995 NJG851987:NJG851995 MZK851987:MZK851995 MPO851987:MPO851995 MFS851987:MFS851995 LVW851987:LVW851995 LMA851987:LMA851995 LCE851987:LCE851995 KSI851987:KSI851995 KIM851987:KIM851995 JYQ851987:JYQ851995 JOU851987:JOU851995 JEY851987:JEY851995 IVC851987:IVC851995 ILG851987:ILG851995 IBK851987:IBK851995 HRO851987:HRO851995 HHS851987:HHS851995 GXW851987:GXW851995 GOA851987:GOA851995 GEE851987:GEE851995 FUI851987:FUI851995 FKM851987:FKM851995 FAQ851987:FAQ851995 EQU851987:EQU851995 EGY851987:EGY851995 DXC851987:DXC851995 DNG851987:DNG851995 DDK851987:DDK851995 CTO851987:CTO851995 CJS851987:CJS851995 BZW851987:BZW851995 BQA851987:BQA851995 BGE851987:BGE851995 AWI851987:AWI851995 AMM851987:AMM851995 ACQ851987:ACQ851995 SU851987:SU851995 IY851987:IY851995 R851987:R851995 WVK786451:WVK786459 WLO786451:WLO786459 WBS786451:WBS786459 VRW786451:VRW786459 VIA786451:VIA786459 UYE786451:UYE786459 UOI786451:UOI786459 UEM786451:UEM786459 TUQ786451:TUQ786459 TKU786451:TKU786459 TAY786451:TAY786459 SRC786451:SRC786459 SHG786451:SHG786459 RXK786451:RXK786459 RNO786451:RNO786459 RDS786451:RDS786459 QTW786451:QTW786459 QKA786451:QKA786459 QAE786451:QAE786459 PQI786451:PQI786459 PGM786451:PGM786459 OWQ786451:OWQ786459 OMU786451:OMU786459 OCY786451:OCY786459 NTC786451:NTC786459 NJG786451:NJG786459 MZK786451:MZK786459 MPO786451:MPO786459 MFS786451:MFS786459 LVW786451:LVW786459 LMA786451:LMA786459 LCE786451:LCE786459 KSI786451:KSI786459 KIM786451:KIM786459 JYQ786451:JYQ786459 JOU786451:JOU786459 JEY786451:JEY786459 IVC786451:IVC786459 ILG786451:ILG786459 IBK786451:IBK786459 HRO786451:HRO786459 HHS786451:HHS786459 GXW786451:GXW786459 GOA786451:GOA786459 GEE786451:GEE786459 FUI786451:FUI786459 FKM786451:FKM786459 FAQ786451:FAQ786459 EQU786451:EQU786459 EGY786451:EGY786459 DXC786451:DXC786459 DNG786451:DNG786459 DDK786451:DDK786459 CTO786451:CTO786459 CJS786451:CJS786459 BZW786451:BZW786459 BQA786451:BQA786459 BGE786451:BGE786459 AWI786451:AWI786459 AMM786451:AMM786459 ACQ786451:ACQ786459 SU786451:SU786459 IY786451:IY786459 R786451:R786459 WVK720915:WVK720923 WLO720915:WLO720923 WBS720915:WBS720923 VRW720915:VRW720923 VIA720915:VIA720923 UYE720915:UYE720923 UOI720915:UOI720923 UEM720915:UEM720923 TUQ720915:TUQ720923 TKU720915:TKU720923 TAY720915:TAY720923 SRC720915:SRC720923 SHG720915:SHG720923 RXK720915:RXK720923 RNO720915:RNO720923 RDS720915:RDS720923 QTW720915:QTW720923 QKA720915:QKA720923 QAE720915:QAE720923 PQI720915:PQI720923 PGM720915:PGM720923 OWQ720915:OWQ720923 OMU720915:OMU720923 OCY720915:OCY720923 NTC720915:NTC720923 NJG720915:NJG720923 MZK720915:MZK720923 MPO720915:MPO720923 MFS720915:MFS720923 LVW720915:LVW720923 LMA720915:LMA720923 LCE720915:LCE720923 KSI720915:KSI720923 KIM720915:KIM720923 JYQ720915:JYQ720923 JOU720915:JOU720923 JEY720915:JEY720923 IVC720915:IVC720923 ILG720915:ILG720923 IBK720915:IBK720923 HRO720915:HRO720923 HHS720915:HHS720923 GXW720915:GXW720923 GOA720915:GOA720923 GEE720915:GEE720923 FUI720915:FUI720923 FKM720915:FKM720923 FAQ720915:FAQ720923 EQU720915:EQU720923 EGY720915:EGY720923 DXC720915:DXC720923 DNG720915:DNG720923 DDK720915:DDK720923 CTO720915:CTO720923 CJS720915:CJS720923 BZW720915:BZW720923 BQA720915:BQA720923 BGE720915:BGE720923 AWI720915:AWI720923 AMM720915:AMM720923 ACQ720915:ACQ720923 SU720915:SU720923 IY720915:IY720923 R720915:R720923 WVK655379:WVK655387 WLO655379:WLO655387 WBS655379:WBS655387 VRW655379:VRW655387 VIA655379:VIA655387 UYE655379:UYE655387 UOI655379:UOI655387 UEM655379:UEM655387 TUQ655379:TUQ655387 TKU655379:TKU655387 TAY655379:TAY655387 SRC655379:SRC655387 SHG655379:SHG655387 RXK655379:RXK655387 RNO655379:RNO655387 RDS655379:RDS655387 QTW655379:QTW655387 QKA655379:QKA655387 QAE655379:QAE655387 PQI655379:PQI655387 PGM655379:PGM655387 OWQ655379:OWQ655387 OMU655379:OMU655387 OCY655379:OCY655387 NTC655379:NTC655387 NJG655379:NJG655387 MZK655379:MZK655387 MPO655379:MPO655387 MFS655379:MFS655387 LVW655379:LVW655387 LMA655379:LMA655387 LCE655379:LCE655387 KSI655379:KSI655387 KIM655379:KIM655387 JYQ655379:JYQ655387 JOU655379:JOU655387 JEY655379:JEY655387 IVC655379:IVC655387 ILG655379:ILG655387 IBK655379:IBK655387 HRO655379:HRO655387 HHS655379:HHS655387 GXW655379:GXW655387 GOA655379:GOA655387 GEE655379:GEE655387 FUI655379:FUI655387 FKM655379:FKM655387 FAQ655379:FAQ655387 EQU655379:EQU655387 EGY655379:EGY655387 DXC655379:DXC655387 DNG655379:DNG655387 DDK655379:DDK655387 CTO655379:CTO655387 CJS655379:CJS655387 BZW655379:BZW655387 BQA655379:BQA655387 BGE655379:BGE655387 AWI655379:AWI655387 AMM655379:AMM655387 ACQ655379:ACQ655387 SU655379:SU655387 IY655379:IY655387 R655379:R655387 WVK589843:WVK589851 WLO589843:WLO589851 WBS589843:WBS589851 VRW589843:VRW589851 VIA589843:VIA589851 UYE589843:UYE589851 UOI589843:UOI589851 UEM589843:UEM589851 TUQ589843:TUQ589851 TKU589843:TKU589851 TAY589843:TAY589851 SRC589843:SRC589851 SHG589843:SHG589851 RXK589843:RXK589851 RNO589843:RNO589851 RDS589843:RDS589851 QTW589843:QTW589851 QKA589843:QKA589851 QAE589843:QAE589851 PQI589843:PQI589851 PGM589843:PGM589851 OWQ589843:OWQ589851 OMU589843:OMU589851 OCY589843:OCY589851 NTC589843:NTC589851 NJG589843:NJG589851 MZK589843:MZK589851 MPO589843:MPO589851 MFS589843:MFS589851 LVW589843:LVW589851 LMA589843:LMA589851 LCE589843:LCE589851 KSI589843:KSI589851 KIM589843:KIM589851 JYQ589843:JYQ589851 JOU589843:JOU589851 JEY589843:JEY589851 IVC589843:IVC589851 ILG589843:ILG589851 IBK589843:IBK589851 HRO589843:HRO589851 HHS589843:HHS589851 GXW589843:GXW589851 GOA589843:GOA589851 GEE589843:GEE589851 FUI589843:FUI589851 FKM589843:FKM589851 FAQ589843:FAQ589851 EQU589843:EQU589851 EGY589843:EGY589851 DXC589843:DXC589851 DNG589843:DNG589851 DDK589843:DDK589851 CTO589843:CTO589851 CJS589843:CJS589851 BZW589843:BZW589851 BQA589843:BQA589851 BGE589843:BGE589851 AWI589843:AWI589851 AMM589843:AMM589851 ACQ589843:ACQ589851 SU589843:SU589851 IY589843:IY589851 R589843:R589851 WVK524307:WVK524315 WLO524307:WLO524315 WBS524307:WBS524315 VRW524307:VRW524315 VIA524307:VIA524315 UYE524307:UYE524315 UOI524307:UOI524315 UEM524307:UEM524315 TUQ524307:TUQ524315 TKU524307:TKU524315 TAY524307:TAY524315 SRC524307:SRC524315 SHG524307:SHG524315 RXK524307:RXK524315 RNO524307:RNO524315 RDS524307:RDS524315 QTW524307:QTW524315 QKA524307:QKA524315 QAE524307:QAE524315 PQI524307:PQI524315 PGM524307:PGM524315 OWQ524307:OWQ524315 OMU524307:OMU524315 OCY524307:OCY524315 NTC524307:NTC524315 NJG524307:NJG524315 MZK524307:MZK524315 MPO524307:MPO524315 MFS524307:MFS524315 LVW524307:LVW524315 LMA524307:LMA524315 LCE524307:LCE524315 KSI524307:KSI524315 KIM524307:KIM524315 JYQ524307:JYQ524315 JOU524307:JOU524315 JEY524307:JEY524315 IVC524307:IVC524315 ILG524307:ILG524315 IBK524307:IBK524315 HRO524307:HRO524315 HHS524307:HHS524315 GXW524307:GXW524315 GOA524307:GOA524315 GEE524307:GEE524315 FUI524307:FUI524315 FKM524307:FKM524315 FAQ524307:FAQ524315 EQU524307:EQU524315 EGY524307:EGY524315 DXC524307:DXC524315 DNG524307:DNG524315 DDK524307:DDK524315 CTO524307:CTO524315 CJS524307:CJS524315 BZW524307:BZW524315 BQA524307:BQA524315 BGE524307:BGE524315 AWI524307:AWI524315 AMM524307:AMM524315 ACQ524307:ACQ524315 SU524307:SU524315 IY524307:IY524315 R524307:R524315 WVK458771:WVK458779 WLO458771:WLO458779 WBS458771:WBS458779 VRW458771:VRW458779 VIA458771:VIA458779 UYE458771:UYE458779 UOI458771:UOI458779 UEM458771:UEM458779 TUQ458771:TUQ458779 TKU458771:TKU458779 TAY458771:TAY458779 SRC458771:SRC458779 SHG458771:SHG458779 RXK458771:RXK458779 RNO458771:RNO458779 RDS458771:RDS458779 QTW458771:QTW458779 QKA458771:QKA458779 QAE458771:QAE458779 PQI458771:PQI458779 PGM458771:PGM458779 OWQ458771:OWQ458779 OMU458771:OMU458779 OCY458771:OCY458779 NTC458771:NTC458779 NJG458771:NJG458779 MZK458771:MZK458779 MPO458771:MPO458779 MFS458771:MFS458779 LVW458771:LVW458779 LMA458771:LMA458779 LCE458771:LCE458779 KSI458771:KSI458779 KIM458771:KIM458779 JYQ458771:JYQ458779 JOU458771:JOU458779 JEY458771:JEY458779 IVC458771:IVC458779 ILG458771:ILG458779 IBK458771:IBK458779 HRO458771:HRO458779 HHS458771:HHS458779 GXW458771:GXW458779 GOA458771:GOA458779 GEE458771:GEE458779 FUI458771:FUI458779 FKM458771:FKM458779 FAQ458771:FAQ458779 EQU458771:EQU458779 EGY458771:EGY458779 DXC458771:DXC458779 DNG458771:DNG458779 DDK458771:DDK458779 CTO458771:CTO458779 CJS458771:CJS458779 BZW458771:BZW458779 BQA458771:BQA458779 BGE458771:BGE458779 AWI458771:AWI458779 AMM458771:AMM458779 ACQ458771:ACQ458779 SU458771:SU458779 IY458771:IY458779 R458771:R458779 WVK393235:WVK393243 WLO393235:WLO393243 WBS393235:WBS393243 VRW393235:VRW393243 VIA393235:VIA393243 UYE393235:UYE393243 UOI393235:UOI393243 UEM393235:UEM393243 TUQ393235:TUQ393243 TKU393235:TKU393243 TAY393235:TAY393243 SRC393235:SRC393243 SHG393235:SHG393243 RXK393235:RXK393243 RNO393235:RNO393243 RDS393235:RDS393243 QTW393235:QTW393243 QKA393235:QKA393243 QAE393235:QAE393243 PQI393235:PQI393243 PGM393235:PGM393243 OWQ393235:OWQ393243 OMU393235:OMU393243 OCY393235:OCY393243 NTC393235:NTC393243 NJG393235:NJG393243 MZK393235:MZK393243 MPO393235:MPO393243 MFS393235:MFS393243 LVW393235:LVW393243 LMA393235:LMA393243 LCE393235:LCE393243 KSI393235:KSI393243 KIM393235:KIM393243 JYQ393235:JYQ393243 JOU393235:JOU393243 JEY393235:JEY393243 IVC393235:IVC393243 ILG393235:ILG393243 IBK393235:IBK393243 HRO393235:HRO393243 HHS393235:HHS393243 GXW393235:GXW393243 GOA393235:GOA393243 GEE393235:GEE393243 FUI393235:FUI393243 FKM393235:FKM393243 FAQ393235:FAQ393243 EQU393235:EQU393243 EGY393235:EGY393243 DXC393235:DXC393243 DNG393235:DNG393243 DDK393235:DDK393243 CTO393235:CTO393243 CJS393235:CJS393243 BZW393235:BZW393243 BQA393235:BQA393243 BGE393235:BGE393243 AWI393235:AWI393243 AMM393235:AMM393243 ACQ393235:ACQ393243 SU393235:SU393243 IY393235:IY393243 R393235:R393243 WVK327699:WVK327707 WLO327699:WLO327707 WBS327699:WBS327707 VRW327699:VRW327707 VIA327699:VIA327707 UYE327699:UYE327707 UOI327699:UOI327707 UEM327699:UEM327707 TUQ327699:TUQ327707 TKU327699:TKU327707 TAY327699:TAY327707 SRC327699:SRC327707 SHG327699:SHG327707 RXK327699:RXK327707 RNO327699:RNO327707 RDS327699:RDS327707 QTW327699:QTW327707 QKA327699:QKA327707 QAE327699:QAE327707 PQI327699:PQI327707 PGM327699:PGM327707 OWQ327699:OWQ327707 OMU327699:OMU327707 OCY327699:OCY327707 NTC327699:NTC327707 NJG327699:NJG327707 MZK327699:MZK327707 MPO327699:MPO327707 MFS327699:MFS327707 LVW327699:LVW327707 LMA327699:LMA327707 LCE327699:LCE327707 KSI327699:KSI327707 KIM327699:KIM327707 JYQ327699:JYQ327707 JOU327699:JOU327707 JEY327699:JEY327707 IVC327699:IVC327707 ILG327699:ILG327707 IBK327699:IBK327707 HRO327699:HRO327707 HHS327699:HHS327707 GXW327699:GXW327707 GOA327699:GOA327707 GEE327699:GEE327707 FUI327699:FUI327707 FKM327699:FKM327707 FAQ327699:FAQ327707 EQU327699:EQU327707 EGY327699:EGY327707 DXC327699:DXC327707 DNG327699:DNG327707 DDK327699:DDK327707 CTO327699:CTO327707 CJS327699:CJS327707 BZW327699:BZW327707 BQA327699:BQA327707 BGE327699:BGE327707 AWI327699:AWI327707 AMM327699:AMM327707 ACQ327699:ACQ327707 SU327699:SU327707 IY327699:IY327707 R327699:R327707 WVK262163:WVK262171 WLO262163:WLO262171 WBS262163:WBS262171 VRW262163:VRW262171 VIA262163:VIA262171 UYE262163:UYE262171 UOI262163:UOI262171 UEM262163:UEM262171 TUQ262163:TUQ262171 TKU262163:TKU262171 TAY262163:TAY262171 SRC262163:SRC262171 SHG262163:SHG262171 RXK262163:RXK262171 RNO262163:RNO262171 RDS262163:RDS262171 QTW262163:QTW262171 QKA262163:QKA262171 QAE262163:QAE262171 PQI262163:PQI262171 PGM262163:PGM262171 OWQ262163:OWQ262171 OMU262163:OMU262171 OCY262163:OCY262171 NTC262163:NTC262171 NJG262163:NJG262171 MZK262163:MZK262171 MPO262163:MPO262171 MFS262163:MFS262171 LVW262163:LVW262171 LMA262163:LMA262171 LCE262163:LCE262171 KSI262163:KSI262171 KIM262163:KIM262171 JYQ262163:JYQ262171 JOU262163:JOU262171 JEY262163:JEY262171 IVC262163:IVC262171 ILG262163:ILG262171 IBK262163:IBK262171 HRO262163:HRO262171 HHS262163:HHS262171 GXW262163:GXW262171 GOA262163:GOA262171 GEE262163:GEE262171 FUI262163:FUI262171 FKM262163:FKM262171 FAQ262163:FAQ262171 EQU262163:EQU262171 EGY262163:EGY262171 DXC262163:DXC262171 DNG262163:DNG262171 DDK262163:DDK262171 CTO262163:CTO262171 CJS262163:CJS262171 BZW262163:BZW262171 BQA262163:BQA262171 BGE262163:BGE262171 AWI262163:AWI262171 AMM262163:AMM262171 ACQ262163:ACQ262171 SU262163:SU262171 IY262163:IY262171 R262163:R262171 WVK196627:WVK196635 WLO196627:WLO196635 WBS196627:WBS196635 VRW196627:VRW196635 VIA196627:VIA196635 UYE196627:UYE196635 UOI196627:UOI196635 UEM196627:UEM196635 TUQ196627:TUQ196635 TKU196627:TKU196635 TAY196627:TAY196635 SRC196627:SRC196635 SHG196627:SHG196635 RXK196627:RXK196635 RNO196627:RNO196635 RDS196627:RDS196635 QTW196627:QTW196635 QKA196627:QKA196635 QAE196627:QAE196635 PQI196627:PQI196635 PGM196627:PGM196635 OWQ196627:OWQ196635 OMU196627:OMU196635 OCY196627:OCY196635 NTC196627:NTC196635 NJG196627:NJG196635 MZK196627:MZK196635 MPO196627:MPO196635 MFS196627:MFS196635 LVW196627:LVW196635 LMA196627:LMA196635 LCE196627:LCE196635 KSI196627:KSI196635 KIM196627:KIM196635 JYQ196627:JYQ196635 JOU196627:JOU196635 JEY196627:JEY196635 IVC196627:IVC196635 ILG196627:ILG196635 IBK196627:IBK196635 HRO196627:HRO196635 HHS196627:HHS196635 GXW196627:GXW196635 GOA196627:GOA196635 GEE196627:GEE196635 FUI196627:FUI196635 FKM196627:FKM196635 FAQ196627:FAQ196635 EQU196627:EQU196635 EGY196627:EGY196635 DXC196627:DXC196635 DNG196627:DNG196635 DDK196627:DDK196635 CTO196627:CTO196635 CJS196627:CJS196635 BZW196627:BZW196635 BQA196627:BQA196635 BGE196627:BGE196635 AWI196627:AWI196635 AMM196627:AMM196635 ACQ196627:ACQ196635 SU196627:SU196635 IY196627:IY196635 R196627:R196635 WVK131091:WVK131099 WLO131091:WLO131099 WBS131091:WBS131099 VRW131091:VRW131099 VIA131091:VIA131099 UYE131091:UYE131099 UOI131091:UOI131099 UEM131091:UEM131099 TUQ131091:TUQ131099 TKU131091:TKU131099 TAY131091:TAY131099 SRC131091:SRC131099 SHG131091:SHG131099 RXK131091:RXK131099 RNO131091:RNO131099 RDS131091:RDS131099 QTW131091:QTW131099 QKA131091:QKA131099 QAE131091:QAE131099 PQI131091:PQI131099 PGM131091:PGM131099 OWQ131091:OWQ131099 OMU131091:OMU131099 OCY131091:OCY131099 NTC131091:NTC131099 NJG131091:NJG131099 MZK131091:MZK131099 MPO131091:MPO131099 MFS131091:MFS131099 LVW131091:LVW131099 LMA131091:LMA131099 LCE131091:LCE131099 KSI131091:KSI131099 KIM131091:KIM131099 JYQ131091:JYQ131099 JOU131091:JOU131099 JEY131091:JEY131099 IVC131091:IVC131099 ILG131091:ILG131099 IBK131091:IBK131099 HRO131091:HRO131099 HHS131091:HHS131099 GXW131091:GXW131099 GOA131091:GOA131099 GEE131091:GEE131099 FUI131091:FUI131099 FKM131091:FKM131099 FAQ131091:FAQ131099 EQU131091:EQU131099 EGY131091:EGY131099 DXC131091:DXC131099 DNG131091:DNG131099 DDK131091:DDK131099 CTO131091:CTO131099 CJS131091:CJS131099 BZW131091:BZW131099 BQA131091:BQA131099 BGE131091:BGE131099 AWI131091:AWI131099 AMM131091:AMM131099 ACQ131091:ACQ131099 SU131091:SU131099 IY131091:IY131099 R131091:R131099 WVK65555:WVK65563 WLO65555:WLO65563 WBS65555:WBS65563 VRW65555:VRW65563 VIA65555:VIA65563 UYE65555:UYE65563 UOI65555:UOI65563 UEM65555:UEM65563 TUQ65555:TUQ65563 TKU65555:TKU65563 TAY65555:TAY65563 SRC65555:SRC65563 SHG65555:SHG65563 RXK65555:RXK65563 RNO65555:RNO65563 RDS65555:RDS65563 QTW65555:QTW65563 QKA65555:QKA65563 QAE65555:QAE65563 PQI65555:PQI65563 PGM65555:PGM65563 OWQ65555:OWQ65563 OMU65555:OMU65563 OCY65555:OCY65563 NTC65555:NTC65563 NJG65555:NJG65563 MZK65555:MZK65563 MPO65555:MPO65563 MFS65555:MFS65563 LVW65555:LVW65563 LMA65555:LMA65563 LCE65555:LCE65563 KSI65555:KSI65563 KIM65555:KIM65563 JYQ65555:JYQ65563 JOU65555:JOU65563 JEY65555:JEY65563 IVC65555:IVC65563 ILG65555:ILG65563 IBK65555:IBK65563 HRO65555:HRO65563 HHS65555:HHS65563 GXW65555:GXW65563 GOA65555:GOA65563 GEE65555:GEE65563 FUI65555:FUI65563 FKM65555:FKM65563 FAQ65555:FAQ65563 EQU65555:EQU65563 EGY65555:EGY65563 DXC65555:DXC65563 DNG65555:DNG65563 DDK65555:DDK65563 CTO65555:CTO65563 CJS65555:CJS65563 BZW65555:BZW65563 BQA65555:BQA65563 BGE65555:BGE65563 AWI65555:AWI65563 AMM65555:AMM65563 ACQ65555:ACQ65563 SU65555:SU65563 IY65555:IY65563 R65555:R65563 WVK983078:WVK983086 WLO983078:WLO983086 WBS983078:WBS983086 VRW983078:VRW983086 VIA983078:VIA983086 UYE983078:UYE983086 UOI983078:UOI983086 UEM983078:UEM983086 TUQ983078:TUQ983086 TKU983078:TKU983086 TAY983078:TAY983086 SRC983078:SRC983086 SHG983078:SHG983086 RXK983078:RXK983086 RNO983078:RNO983086 RDS983078:RDS983086 QTW983078:QTW983086 QKA983078:QKA983086 QAE983078:QAE983086 PQI983078:PQI983086 PGM983078:PGM983086 OWQ983078:OWQ983086 OMU983078:OMU983086 OCY983078:OCY983086 NTC983078:NTC983086 NJG983078:NJG983086 MZK983078:MZK983086 MPO983078:MPO983086 MFS983078:MFS983086 LVW983078:LVW983086 LMA983078:LMA983086 LCE983078:LCE983086 KSI983078:KSI983086 KIM983078:KIM983086 JYQ983078:JYQ983086 JOU983078:JOU983086 JEY983078:JEY983086 IVC983078:IVC983086 ILG983078:ILG983086 IBK983078:IBK983086 HRO983078:HRO983086 HHS983078:HHS983086 GXW983078:GXW983086 GOA983078:GOA983086 GEE983078:GEE983086 FUI983078:FUI983086 FKM983078:FKM983086 FAQ983078:FAQ983086 EQU983078:EQU983086 EGY983078:EGY983086 DXC983078:DXC983086 DNG983078:DNG983086 DDK983078:DDK983086 CTO983078:CTO983086 CJS983078:CJS983086 BZW983078:BZW983086 BQA983078:BQA983086 BGE983078:BGE983086 AWI983078:AWI983086 AMM983078:AMM983086 ACQ983078:ACQ983086 SU983078:SU983086 IY983078:IY983086 R983078:R983086 WVK917542:WVK917550 WLO917542:WLO917550 WBS917542:WBS917550 VRW917542:VRW917550 VIA917542:VIA917550 UYE917542:UYE917550 UOI917542:UOI917550 UEM917542:UEM917550 TUQ917542:TUQ917550 TKU917542:TKU917550 TAY917542:TAY917550 SRC917542:SRC917550 SHG917542:SHG917550 RXK917542:RXK917550 RNO917542:RNO917550 RDS917542:RDS917550 QTW917542:QTW917550 QKA917542:QKA917550 QAE917542:QAE917550 PQI917542:PQI917550 PGM917542:PGM917550 OWQ917542:OWQ917550 OMU917542:OMU917550 OCY917542:OCY917550 NTC917542:NTC917550 NJG917542:NJG917550 MZK917542:MZK917550 MPO917542:MPO917550 MFS917542:MFS917550 LVW917542:LVW917550 LMA917542:LMA917550 LCE917542:LCE917550 KSI917542:KSI917550 KIM917542:KIM917550 JYQ917542:JYQ917550 JOU917542:JOU917550 JEY917542:JEY917550 IVC917542:IVC917550 ILG917542:ILG917550 IBK917542:IBK917550 HRO917542:HRO917550 HHS917542:HHS917550 GXW917542:GXW917550 GOA917542:GOA917550 GEE917542:GEE917550 FUI917542:FUI917550 FKM917542:FKM917550 FAQ917542:FAQ917550 EQU917542:EQU917550 EGY917542:EGY917550 DXC917542:DXC917550 DNG917542:DNG917550 DDK917542:DDK917550 CTO917542:CTO917550 CJS917542:CJS917550 BZW917542:BZW917550 BQA917542:BQA917550 BGE917542:BGE917550 AWI917542:AWI917550 AMM917542:AMM917550 ACQ917542:ACQ917550 SU917542:SU917550 IY917542:IY917550 R917542:R917550 WVK852006:WVK852014 WLO852006:WLO852014 WBS852006:WBS852014 VRW852006:VRW852014 VIA852006:VIA852014 UYE852006:UYE852014 UOI852006:UOI852014 UEM852006:UEM852014 TUQ852006:TUQ852014 TKU852006:TKU852014 TAY852006:TAY852014 SRC852006:SRC852014 SHG852006:SHG852014 RXK852006:RXK852014 RNO852006:RNO852014 RDS852006:RDS852014 QTW852006:QTW852014 QKA852006:QKA852014 QAE852006:QAE852014 PQI852006:PQI852014 PGM852006:PGM852014 OWQ852006:OWQ852014 OMU852006:OMU852014 OCY852006:OCY852014 NTC852006:NTC852014 NJG852006:NJG852014 MZK852006:MZK852014 MPO852006:MPO852014 MFS852006:MFS852014 LVW852006:LVW852014 LMA852006:LMA852014 LCE852006:LCE852014 KSI852006:KSI852014 KIM852006:KIM852014 JYQ852006:JYQ852014 JOU852006:JOU852014 JEY852006:JEY852014 IVC852006:IVC852014 ILG852006:ILG852014 IBK852006:IBK852014 HRO852006:HRO852014 HHS852006:HHS852014 GXW852006:GXW852014 GOA852006:GOA852014 GEE852006:GEE852014 FUI852006:FUI852014 FKM852006:FKM852014 FAQ852006:FAQ852014 EQU852006:EQU852014 EGY852006:EGY852014 DXC852006:DXC852014 DNG852006:DNG852014 DDK852006:DDK852014 CTO852006:CTO852014 CJS852006:CJS852014 BZW852006:BZW852014 BQA852006:BQA852014 BGE852006:BGE852014 AWI852006:AWI852014 AMM852006:AMM852014 ACQ852006:ACQ852014 SU852006:SU852014 IY852006:IY852014 R852006:R852014 WVK786470:WVK786478 WLO786470:WLO786478 WBS786470:WBS786478 VRW786470:VRW786478 VIA786470:VIA786478 UYE786470:UYE786478 UOI786470:UOI786478 UEM786470:UEM786478 TUQ786470:TUQ786478 TKU786470:TKU786478 TAY786470:TAY786478 SRC786470:SRC786478 SHG786470:SHG786478 RXK786470:RXK786478 RNO786470:RNO786478 RDS786470:RDS786478 QTW786470:QTW786478 QKA786470:QKA786478 QAE786470:QAE786478 PQI786470:PQI786478 PGM786470:PGM786478 OWQ786470:OWQ786478 OMU786470:OMU786478 OCY786470:OCY786478 NTC786470:NTC786478 NJG786470:NJG786478 MZK786470:MZK786478 MPO786470:MPO786478 MFS786470:MFS786478 LVW786470:LVW786478 LMA786470:LMA786478 LCE786470:LCE786478 KSI786470:KSI786478 KIM786470:KIM786478 JYQ786470:JYQ786478 JOU786470:JOU786478 JEY786470:JEY786478 IVC786470:IVC786478 ILG786470:ILG786478 IBK786470:IBK786478 HRO786470:HRO786478 HHS786470:HHS786478 GXW786470:GXW786478 GOA786470:GOA786478 GEE786470:GEE786478 FUI786470:FUI786478 FKM786470:FKM786478 FAQ786470:FAQ786478 EQU786470:EQU786478 EGY786470:EGY786478 DXC786470:DXC786478 DNG786470:DNG786478 DDK786470:DDK786478 CTO786470:CTO786478 CJS786470:CJS786478 BZW786470:BZW786478 BQA786470:BQA786478 BGE786470:BGE786478 AWI786470:AWI786478 AMM786470:AMM786478 ACQ786470:ACQ786478 SU786470:SU786478 IY786470:IY786478 R786470:R786478 WVK720934:WVK720942 WLO720934:WLO720942 WBS720934:WBS720942 VRW720934:VRW720942 VIA720934:VIA720942 UYE720934:UYE720942 UOI720934:UOI720942 UEM720934:UEM720942 TUQ720934:TUQ720942 TKU720934:TKU720942 TAY720934:TAY720942 SRC720934:SRC720942 SHG720934:SHG720942 RXK720934:RXK720942 RNO720934:RNO720942 RDS720934:RDS720942 QTW720934:QTW720942 QKA720934:QKA720942 QAE720934:QAE720942 PQI720934:PQI720942 PGM720934:PGM720942 OWQ720934:OWQ720942 OMU720934:OMU720942 OCY720934:OCY720942 NTC720934:NTC720942 NJG720934:NJG720942 MZK720934:MZK720942 MPO720934:MPO720942 MFS720934:MFS720942 LVW720934:LVW720942 LMA720934:LMA720942 LCE720934:LCE720942 KSI720934:KSI720942 KIM720934:KIM720942 JYQ720934:JYQ720942 JOU720934:JOU720942 JEY720934:JEY720942 IVC720934:IVC720942 ILG720934:ILG720942 IBK720934:IBK720942 HRO720934:HRO720942 HHS720934:HHS720942 GXW720934:GXW720942 GOA720934:GOA720942 GEE720934:GEE720942 FUI720934:FUI720942 FKM720934:FKM720942 FAQ720934:FAQ720942 EQU720934:EQU720942 EGY720934:EGY720942 DXC720934:DXC720942 DNG720934:DNG720942 DDK720934:DDK720942 CTO720934:CTO720942 CJS720934:CJS720942 BZW720934:BZW720942 BQA720934:BQA720942 BGE720934:BGE720942 AWI720934:AWI720942 AMM720934:AMM720942 ACQ720934:ACQ720942 SU720934:SU720942 IY720934:IY720942 R720934:R720942 WVK655398:WVK655406 WLO655398:WLO655406 WBS655398:WBS655406 VRW655398:VRW655406 VIA655398:VIA655406 UYE655398:UYE655406 UOI655398:UOI655406 UEM655398:UEM655406 TUQ655398:TUQ655406 TKU655398:TKU655406 TAY655398:TAY655406 SRC655398:SRC655406 SHG655398:SHG655406 RXK655398:RXK655406 RNO655398:RNO655406 RDS655398:RDS655406 QTW655398:QTW655406 QKA655398:QKA655406 QAE655398:QAE655406 PQI655398:PQI655406 PGM655398:PGM655406 OWQ655398:OWQ655406 OMU655398:OMU655406 OCY655398:OCY655406 NTC655398:NTC655406 NJG655398:NJG655406 MZK655398:MZK655406 MPO655398:MPO655406 MFS655398:MFS655406 LVW655398:LVW655406 LMA655398:LMA655406 LCE655398:LCE655406 KSI655398:KSI655406 KIM655398:KIM655406 JYQ655398:JYQ655406 JOU655398:JOU655406 JEY655398:JEY655406 IVC655398:IVC655406 ILG655398:ILG655406 IBK655398:IBK655406 HRO655398:HRO655406 HHS655398:HHS655406 GXW655398:GXW655406 GOA655398:GOA655406 GEE655398:GEE655406 FUI655398:FUI655406 FKM655398:FKM655406 FAQ655398:FAQ655406 EQU655398:EQU655406 EGY655398:EGY655406 DXC655398:DXC655406 DNG655398:DNG655406 DDK655398:DDK655406 CTO655398:CTO655406 CJS655398:CJS655406 BZW655398:BZW655406 BQA655398:BQA655406 BGE655398:BGE655406 AWI655398:AWI655406 AMM655398:AMM655406 ACQ655398:ACQ655406 SU655398:SU655406 IY655398:IY655406 R655398:R655406 WVK589862:WVK589870 WLO589862:WLO589870 WBS589862:WBS589870 VRW589862:VRW589870 VIA589862:VIA589870 UYE589862:UYE589870 UOI589862:UOI589870 UEM589862:UEM589870 TUQ589862:TUQ589870 TKU589862:TKU589870 TAY589862:TAY589870 SRC589862:SRC589870 SHG589862:SHG589870 RXK589862:RXK589870 RNO589862:RNO589870 RDS589862:RDS589870 QTW589862:QTW589870 QKA589862:QKA589870 QAE589862:QAE589870 PQI589862:PQI589870 PGM589862:PGM589870 OWQ589862:OWQ589870 OMU589862:OMU589870 OCY589862:OCY589870 NTC589862:NTC589870 NJG589862:NJG589870 MZK589862:MZK589870 MPO589862:MPO589870 MFS589862:MFS589870 LVW589862:LVW589870 LMA589862:LMA589870 LCE589862:LCE589870 KSI589862:KSI589870 KIM589862:KIM589870 JYQ589862:JYQ589870 JOU589862:JOU589870 JEY589862:JEY589870 IVC589862:IVC589870 ILG589862:ILG589870 IBK589862:IBK589870 HRO589862:HRO589870 HHS589862:HHS589870 GXW589862:GXW589870 GOA589862:GOA589870 GEE589862:GEE589870 FUI589862:FUI589870 FKM589862:FKM589870 FAQ589862:FAQ589870 EQU589862:EQU589870 EGY589862:EGY589870 DXC589862:DXC589870 DNG589862:DNG589870 DDK589862:DDK589870 CTO589862:CTO589870 CJS589862:CJS589870 BZW589862:BZW589870 BQA589862:BQA589870 BGE589862:BGE589870 AWI589862:AWI589870 AMM589862:AMM589870 ACQ589862:ACQ589870 SU589862:SU589870 IY589862:IY589870 R589862:R589870 WVK524326:WVK524334 WLO524326:WLO524334 WBS524326:WBS524334 VRW524326:VRW524334 VIA524326:VIA524334 UYE524326:UYE524334 UOI524326:UOI524334 UEM524326:UEM524334 TUQ524326:TUQ524334 TKU524326:TKU524334 TAY524326:TAY524334 SRC524326:SRC524334 SHG524326:SHG524334 RXK524326:RXK524334 RNO524326:RNO524334 RDS524326:RDS524334 QTW524326:QTW524334 QKA524326:QKA524334 QAE524326:QAE524334 PQI524326:PQI524334 PGM524326:PGM524334 OWQ524326:OWQ524334 OMU524326:OMU524334 OCY524326:OCY524334 NTC524326:NTC524334 NJG524326:NJG524334 MZK524326:MZK524334 MPO524326:MPO524334 MFS524326:MFS524334 LVW524326:LVW524334 LMA524326:LMA524334 LCE524326:LCE524334 KSI524326:KSI524334 KIM524326:KIM524334 JYQ524326:JYQ524334 JOU524326:JOU524334 JEY524326:JEY524334 IVC524326:IVC524334 ILG524326:ILG524334 IBK524326:IBK524334 HRO524326:HRO524334 HHS524326:HHS524334 GXW524326:GXW524334 GOA524326:GOA524334 GEE524326:GEE524334 FUI524326:FUI524334 FKM524326:FKM524334 FAQ524326:FAQ524334 EQU524326:EQU524334 EGY524326:EGY524334 DXC524326:DXC524334 DNG524326:DNG524334 DDK524326:DDK524334 CTO524326:CTO524334 CJS524326:CJS524334 BZW524326:BZW524334 BQA524326:BQA524334 BGE524326:BGE524334 AWI524326:AWI524334 AMM524326:AMM524334 ACQ524326:ACQ524334 SU524326:SU524334 IY524326:IY524334 R524326:R524334 WVK458790:WVK458798 WLO458790:WLO458798 WBS458790:WBS458798 VRW458790:VRW458798 VIA458790:VIA458798 UYE458790:UYE458798 UOI458790:UOI458798 UEM458790:UEM458798 TUQ458790:TUQ458798 TKU458790:TKU458798 TAY458790:TAY458798 SRC458790:SRC458798 SHG458790:SHG458798 RXK458790:RXK458798 RNO458790:RNO458798 RDS458790:RDS458798 QTW458790:QTW458798 QKA458790:QKA458798 QAE458790:QAE458798 PQI458790:PQI458798 PGM458790:PGM458798 OWQ458790:OWQ458798 OMU458790:OMU458798 OCY458790:OCY458798 NTC458790:NTC458798 NJG458790:NJG458798 MZK458790:MZK458798 MPO458790:MPO458798 MFS458790:MFS458798 LVW458790:LVW458798 LMA458790:LMA458798 LCE458790:LCE458798 KSI458790:KSI458798 KIM458790:KIM458798 JYQ458790:JYQ458798 JOU458790:JOU458798 JEY458790:JEY458798 IVC458790:IVC458798 ILG458790:ILG458798 IBK458790:IBK458798 HRO458790:HRO458798 HHS458790:HHS458798 GXW458790:GXW458798 GOA458790:GOA458798 GEE458790:GEE458798 FUI458790:FUI458798 FKM458790:FKM458798 FAQ458790:FAQ458798 EQU458790:EQU458798 EGY458790:EGY458798 DXC458790:DXC458798 DNG458790:DNG458798 DDK458790:DDK458798 CTO458790:CTO458798 CJS458790:CJS458798 BZW458790:BZW458798 BQA458790:BQA458798 BGE458790:BGE458798 AWI458790:AWI458798 AMM458790:AMM458798 ACQ458790:ACQ458798 SU458790:SU458798 IY458790:IY458798 R458790:R458798 WVK393254:WVK393262 WLO393254:WLO393262 WBS393254:WBS393262 VRW393254:VRW393262 VIA393254:VIA393262 UYE393254:UYE393262 UOI393254:UOI393262 UEM393254:UEM393262 TUQ393254:TUQ393262 TKU393254:TKU393262 TAY393254:TAY393262 SRC393254:SRC393262 SHG393254:SHG393262 RXK393254:RXK393262 RNO393254:RNO393262 RDS393254:RDS393262 QTW393254:QTW393262 QKA393254:QKA393262 QAE393254:QAE393262 PQI393254:PQI393262 PGM393254:PGM393262 OWQ393254:OWQ393262 OMU393254:OMU393262 OCY393254:OCY393262 NTC393254:NTC393262 NJG393254:NJG393262 MZK393254:MZK393262 MPO393254:MPO393262 MFS393254:MFS393262 LVW393254:LVW393262 LMA393254:LMA393262 LCE393254:LCE393262 KSI393254:KSI393262 KIM393254:KIM393262 JYQ393254:JYQ393262 JOU393254:JOU393262 JEY393254:JEY393262 IVC393254:IVC393262 ILG393254:ILG393262 IBK393254:IBK393262 HRO393254:HRO393262 HHS393254:HHS393262 GXW393254:GXW393262 GOA393254:GOA393262 GEE393254:GEE393262 FUI393254:FUI393262 FKM393254:FKM393262 FAQ393254:FAQ393262 EQU393254:EQU393262 EGY393254:EGY393262 DXC393254:DXC393262 DNG393254:DNG393262 DDK393254:DDK393262 CTO393254:CTO393262 CJS393254:CJS393262 BZW393254:BZW393262 BQA393254:BQA393262 BGE393254:BGE393262 AWI393254:AWI393262 AMM393254:AMM393262 ACQ393254:ACQ393262 SU393254:SU393262 IY393254:IY393262 R393254:R393262 WVK327718:WVK327726 WLO327718:WLO327726 WBS327718:WBS327726 VRW327718:VRW327726 VIA327718:VIA327726 UYE327718:UYE327726 UOI327718:UOI327726 UEM327718:UEM327726 TUQ327718:TUQ327726 TKU327718:TKU327726 TAY327718:TAY327726 SRC327718:SRC327726 SHG327718:SHG327726 RXK327718:RXK327726 RNO327718:RNO327726 RDS327718:RDS327726 QTW327718:QTW327726 QKA327718:QKA327726 QAE327718:QAE327726 PQI327718:PQI327726 PGM327718:PGM327726 OWQ327718:OWQ327726 OMU327718:OMU327726 OCY327718:OCY327726 NTC327718:NTC327726 NJG327718:NJG327726 MZK327718:MZK327726 MPO327718:MPO327726 MFS327718:MFS327726 LVW327718:LVW327726 LMA327718:LMA327726 LCE327718:LCE327726 KSI327718:KSI327726 KIM327718:KIM327726 JYQ327718:JYQ327726 JOU327718:JOU327726 JEY327718:JEY327726 IVC327718:IVC327726 ILG327718:ILG327726 IBK327718:IBK327726 HRO327718:HRO327726 HHS327718:HHS327726 GXW327718:GXW327726 GOA327718:GOA327726 GEE327718:GEE327726 FUI327718:FUI327726 FKM327718:FKM327726 FAQ327718:FAQ327726 EQU327718:EQU327726 EGY327718:EGY327726 DXC327718:DXC327726 DNG327718:DNG327726 DDK327718:DDK327726 CTO327718:CTO327726 CJS327718:CJS327726 BZW327718:BZW327726 BQA327718:BQA327726 BGE327718:BGE327726 AWI327718:AWI327726 AMM327718:AMM327726 ACQ327718:ACQ327726 SU327718:SU327726 IY327718:IY327726 R327718:R327726 WVK262182:WVK262190 WLO262182:WLO262190 WBS262182:WBS262190 VRW262182:VRW262190 VIA262182:VIA262190 UYE262182:UYE262190 UOI262182:UOI262190 UEM262182:UEM262190 TUQ262182:TUQ262190 TKU262182:TKU262190 TAY262182:TAY262190 SRC262182:SRC262190 SHG262182:SHG262190 RXK262182:RXK262190 RNO262182:RNO262190 RDS262182:RDS262190 QTW262182:QTW262190 QKA262182:QKA262190 QAE262182:QAE262190 PQI262182:PQI262190 PGM262182:PGM262190 OWQ262182:OWQ262190 OMU262182:OMU262190 OCY262182:OCY262190 NTC262182:NTC262190 NJG262182:NJG262190 MZK262182:MZK262190 MPO262182:MPO262190 MFS262182:MFS262190 LVW262182:LVW262190 LMA262182:LMA262190 LCE262182:LCE262190 KSI262182:KSI262190 KIM262182:KIM262190 JYQ262182:JYQ262190 JOU262182:JOU262190 JEY262182:JEY262190 IVC262182:IVC262190 ILG262182:ILG262190 IBK262182:IBK262190 HRO262182:HRO262190 HHS262182:HHS262190 GXW262182:GXW262190 GOA262182:GOA262190 GEE262182:GEE262190 FUI262182:FUI262190 FKM262182:FKM262190 FAQ262182:FAQ262190 EQU262182:EQU262190 EGY262182:EGY262190 DXC262182:DXC262190 DNG262182:DNG262190 DDK262182:DDK262190 CTO262182:CTO262190 CJS262182:CJS262190 BZW262182:BZW262190 BQA262182:BQA262190 BGE262182:BGE262190 AWI262182:AWI262190 AMM262182:AMM262190 ACQ262182:ACQ262190 SU262182:SU262190 IY262182:IY262190 R262182:R262190 WVK196646:WVK196654 WLO196646:WLO196654 WBS196646:WBS196654 VRW196646:VRW196654 VIA196646:VIA196654 UYE196646:UYE196654 UOI196646:UOI196654 UEM196646:UEM196654 TUQ196646:TUQ196654 TKU196646:TKU196654 TAY196646:TAY196654 SRC196646:SRC196654 SHG196646:SHG196654 RXK196646:RXK196654 RNO196646:RNO196654 RDS196646:RDS196654 QTW196646:QTW196654 QKA196646:QKA196654 QAE196646:QAE196654 PQI196646:PQI196654 PGM196646:PGM196654 OWQ196646:OWQ196654 OMU196646:OMU196654 OCY196646:OCY196654 NTC196646:NTC196654 NJG196646:NJG196654 MZK196646:MZK196654 MPO196646:MPO196654 MFS196646:MFS196654 LVW196646:LVW196654 LMA196646:LMA196654 LCE196646:LCE196654 KSI196646:KSI196654 KIM196646:KIM196654 JYQ196646:JYQ196654 JOU196646:JOU196654 JEY196646:JEY196654 IVC196646:IVC196654 ILG196646:ILG196654 IBK196646:IBK196654 HRO196646:HRO196654 HHS196646:HHS196654 GXW196646:GXW196654 GOA196646:GOA196654 GEE196646:GEE196654 FUI196646:FUI196654 FKM196646:FKM196654 FAQ196646:FAQ196654 EQU196646:EQU196654 EGY196646:EGY196654 DXC196646:DXC196654 DNG196646:DNG196654 DDK196646:DDK196654 CTO196646:CTO196654 CJS196646:CJS196654 BZW196646:BZW196654 BQA196646:BQA196654 BGE196646:BGE196654 AWI196646:AWI196654 AMM196646:AMM196654 ACQ196646:ACQ196654 SU196646:SU196654 IY196646:IY196654 R196646:R196654 WVK131110:WVK131118 WLO131110:WLO131118 WBS131110:WBS131118 VRW131110:VRW131118 VIA131110:VIA131118 UYE131110:UYE131118 UOI131110:UOI131118 UEM131110:UEM131118 TUQ131110:TUQ131118 TKU131110:TKU131118 TAY131110:TAY131118 SRC131110:SRC131118 SHG131110:SHG131118 RXK131110:RXK131118 RNO131110:RNO131118 RDS131110:RDS131118 QTW131110:QTW131118 QKA131110:QKA131118 QAE131110:QAE131118 PQI131110:PQI131118 PGM131110:PGM131118 OWQ131110:OWQ131118 OMU131110:OMU131118 OCY131110:OCY131118 NTC131110:NTC131118 NJG131110:NJG131118 MZK131110:MZK131118 MPO131110:MPO131118 MFS131110:MFS131118 LVW131110:LVW131118 LMA131110:LMA131118 LCE131110:LCE131118 KSI131110:KSI131118 KIM131110:KIM131118 JYQ131110:JYQ131118 JOU131110:JOU131118 JEY131110:JEY131118 IVC131110:IVC131118 ILG131110:ILG131118 IBK131110:IBK131118 HRO131110:HRO131118 HHS131110:HHS131118 GXW131110:GXW131118 GOA131110:GOA131118 GEE131110:GEE131118 FUI131110:FUI131118 FKM131110:FKM131118 FAQ131110:FAQ131118 EQU131110:EQU131118 EGY131110:EGY131118 DXC131110:DXC131118 DNG131110:DNG131118 DDK131110:DDK131118 CTO131110:CTO131118 CJS131110:CJS131118 BZW131110:BZW131118 BQA131110:BQA131118 BGE131110:BGE131118 AWI131110:AWI131118 AMM131110:AMM131118 ACQ131110:ACQ131118 SU131110:SU131118 IY131110:IY131118 R131110:R131118 WVK65574:WVK65582 WLO65574:WLO65582 WBS65574:WBS65582 VRW65574:VRW65582 VIA65574:VIA65582 UYE65574:UYE65582 UOI65574:UOI65582 UEM65574:UEM65582 TUQ65574:TUQ65582 TKU65574:TKU65582 TAY65574:TAY65582 SRC65574:SRC65582 SHG65574:SHG65582 RXK65574:RXK65582 RNO65574:RNO65582 RDS65574:RDS65582 QTW65574:QTW65582 QKA65574:QKA65582 QAE65574:QAE65582 PQI65574:PQI65582 PGM65574:PGM65582 OWQ65574:OWQ65582 OMU65574:OMU65582 OCY65574:OCY65582 NTC65574:NTC65582 NJG65574:NJG65582 MZK65574:MZK65582 MPO65574:MPO65582 MFS65574:MFS65582 LVW65574:LVW65582 LMA65574:LMA65582 LCE65574:LCE65582 KSI65574:KSI65582 KIM65574:KIM65582 JYQ65574:JYQ65582 JOU65574:JOU65582 JEY65574:JEY65582 IVC65574:IVC65582 ILG65574:ILG65582 IBK65574:IBK65582 HRO65574:HRO65582 HHS65574:HHS65582 GXW65574:GXW65582 GOA65574:GOA65582 GEE65574:GEE65582 FUI65574:FUI65582 FKM65574:FKM65582 FAQ65574:FAQ65582 EQU65574:EQU65582 EGY65574:EGY65582 DXC65574:DXC65582 DNG65574:DNG65582 DDK65574:DDK65582 CTO65574:CTO65582 CJS65574:CJS65582 BZW65574:BZW65582 BQA65574:BQA65582 BGE65574:BGE65582 AWI65574:AWI65582 AMM65574:AMM65582 ACQ65574:ACQ65582 SU65574:SU65582 IY65574:IY65582 R65574:R65582 R28:R45 R10:R18 SU28:SU45 SU10:SU18 ACQ28:ACQ45 ACQ10:ACQ18 AMM28:AMM45 AMM10:AMM18 AWI28:AWI45 AWI10:AWI18 BGE28:BGE45 BGE10:BGE18 BQA28:BQA45 BQA10:BQA18 BZW28:BZW45 BZW10:BZW18 CJS28:CJS45 CJS10:CJS18 CTO28:CTO45 CTO10:CTO18 DDK28:DDK45 DDK10:DDK18 DNG28:DNG45 DNG10:DNG18 DXC28:DXC45 DXC10:DXC18 EGY28:EGY45 EGY10:EGY18 EQU28:EQU45 EQU10:EQU18 FAQ28:FAQ45 FAQ10:FAQ18 FKM28:FKM45 FKM10:FKM18 FUI28:FUI45 FUI10:FUI18 GEE28:GEE45 GEE10:GEE18 GOA28:GOA45 GOA10:GOA18 GXW28:GXW45 GXW10:GXW18 HHS28:HHS45 HHS10:HHS18 HRO28:HRO45 HRO10:HRO18 IBK28:IBK45 IBK10:IBK18 ILG28:ILG45 ILG10:ILG18 IVC28:IVC45 IVC10:IVC18 JEY28:JEY45 JEY10:JEY18 JOU28:JOU45 JOU10:JOU18 JYQ28:JYQ45 JYQ10:JYQ18 KIM28:KIM45 KIM10:KIM18 KSI28:KSI45 KSI10:KSI18 LCE28:LCE45 LCE10:LCE18 LMA28:LMA45 LMA10:LMA18 LVW28:LVW45 LVW10:LVW18 MFS28:MFS45 MFS10:MFS18 MPO28:MPO45 MPO10:MPO18 MZK28:MZK45 MZK10:MZK18 NJG28:NJG45 NJG10:NJG18 NTC28:NTC45 NTC10:NTC18 OCY28:OCY45 OCY10:OCY18 OMU28:OMU45 OMU10:OMU18 OWQ28:OWQ45 OWQ10:OWQ18 PGM28:PGM45 PGM10:PGM18 PQI28:PQI45 PQI10:PQI18 QAE28:QAE45 QAE10:QAE18 QKA28:QKA45 QKA10:QKA18 QTW28:QTW45 QTW10:QTW18 RDS28:RDS45 RDS10:RDS18 RNO28:RNO45 RNO10:RNO18 RXK28:RXK45 RXK10:RXK18 SHG28:SHG45 SHG10:SHG18 SRC28:SRC45 SRC10:SRC18 TAY28:TAY45 TAY10:TAY18 TKU28:TKU45 TKU10:TKU18 TUQ28:TUQ45 TUQ10:TUQ18 UEM28:UEM45 UEM10:UEM18 UOI28:UOI45 UOI10:UOI18 UYE28:UYE45 UYE10:UYE18 VIA28:VIA45 VIA10:VIA18 VRW28:VRW45 VRW10:VRW18 WBS28:WBS45 WBS10:WBS18 WLO28:WLO45 WLO10:WLO18 WVK28:WVK45 WVK10:WVK18 IY28:IY45 IY10:IY18"/>
    <dataValidation allowBlank="1" showErrorMessage="1" prompt="Divulgación Plan Operativo, procesos misionales y de gestión documental; tramites administrativos. Dirigido a funcionarios de planta y contratistas." sqref="V50 WVP983091 WLT983091 WBX983091 VSB983091 VIF983091 UYJ983091 UON983091 UER983091 TUV983091 TKZ983091 TBD983091 SRH983091 SHL983091 RXP983091 RNT983091 RDX983091 QUB983091 QKF983091 QAJ983091 PQN983091 PGR983091 OWV983091 OMZ983091 ODD983091 NTH983091 NJL983091 MZP983091 MPT983091 MFX983091 LWB983091 LMF983091 LCJ983091 KSN983091 KIR983091 JYV983091 JOZ983091 JFD983091 IVH983091 ILL983091 IBP983091 HRT983091 HHX983091 GYB983091 GOF983091 GEJ983091 FUN983091 FKR983091 FAV983091 EQZ983091 EHD983091 DXH983091 DNL983091 DDP983091 CTT983091 CJX983091 CAB983091 BQF983091 BGJ983091 AWN983091 AMR983091 ACV983091 SZ983091 JD983091 V983091 WVP917555 WLT917555 WBX917555 VSB917555 VIF917555 UYJ917555 UON917555 UER917555 TUV917555 TKZ917555 TBD917555 SRH917555 SHL917555 RXP917555 RNT917555 RDX917555 QUB917555 QKF917555 QAJ917555 PQN917555 PGR917555 OWV917555 OMZ917555 ODD917555 NTH917555 NJL917555 MZP917555 MPT917555 MFX917555 LWB917555 LMF917555 LCJ917555 KSN917555 KIR917555 JYV917555 JOZ917555 JFD917555 IVH917555 ILL917555 IBP917555 HRT917555 HHX917555 GYB917555 GOF917555 GEJ917555 FUN917555 FKR917555 FAV917555 EQZ917555 EHD917555 DXH917555 DNL917555 DDP917555 CTT917555 CJX917555 CAB917555 BQF917555 BGJ917555 AWN917555 AMR917555 ACV917555 SZ917555 JD917555 V917555 WVP852019 WLT852019 WBX852019 VSB852019 VIF852019 UYJ852019 UON852019 UER852019 TUV852019 TKZ852019 TBD852019 SRH852019 SHL852019 RXP852019 RNT852019 RDX852019 QUB852019 QKF852019 QAJ852019 PQN852019 PGR852019 OWV852019 OMZ852019 ODD852019 NTH852019 NJL852019 MZP852019 MPT852019 MFX852019 LWB852019 LMF852019 LCJ852019 KSN852019 KIR852019 JYV852019 JOZ852019 JFD852019 IVH852019 ILL852019 IBP852019 HRT852019 HHX852019 GYB852019 GOF852019 GEJ852019 FUN852019 FKR852019 FAV852019 EQZ852019 EHD852019 DXH852019 DNL852019 DDP852019 CTT852019 CJX852019 CAB852019 BQF852019 BGJ852019 AWN852019 AMR852019 ACV852019 SZ852019 JD852019 V852019 WVP786483 WLT786483 WBX786483 VSB786483 VIF786483 UYJ786483 UON786483 UER786483 TUV786483 TKZ786483 TBD786483 SRH786483 SHL786483 RXP786483 RNT786483 RDX786483 QUB786483 QKF786483 QAJ786483 PQN786483 PGR786483 OWV786483 OMZ786483 ODD786483 NTH786483 NJL786483 MZP786483 MPT786483 MFX786483 LWB786483 LMF786483 LCJ786483 KSN786483 KIR786483 JYV786483 JOZ786483 JFD786483 IVH786483 ILL786483 IBP786483 HRT786483 HHX786483 GYB786483 GOF786483 GEJ786483 FUN786483 FKR786483 FAV786483 EQZ786483 EHD786483 DXH786483 DNL786483 DDP786483 CTT786483 CJX786483 CAB786483 BQF786483 BGJ786483 AWN786483 AMR786483 ACV786483 SZ786483 JD786483 V786483 WVP720947 WLT720947 WBX720947 VSB720947 VIF720947 UYJ720947 UON720947 UER720947 TUV720947 TKZ720947 TBD720947 SRH720947 SHL720947 RXP720947 RNT720947 RDX720947 QUB720947 QKF720947 QAJ720947 PQN720947 PGR720947 OWV720947 OMZ720947 ODD720947 NTH720947 NJL720947 MZP720947 MPT720947 MFX720947 LWB720947 LMF720947 LCJ720947 KSN720947 KIR720947 JYV720947 JOZ720947 JFD720947 IVH720947 ILL720947 IBP720947 HRT720947 HHX720947 GYB720947 GOF720947 GEJ720947 FUN720947 FKR720947 FAV720947 EQZ720947 EHD720947 DXH720947 DNL720947 DDP720947 CTT720947 CJX720947 CAB720947 BQF720947 BGJ720947 AWN720947 AMR720947 ACV720947 SZ720947 JD720947 V720947 WVP655411 WLT655411 WBX655411 VSB655411 VIF655411 UYJ655411 UON655411 UER655411 TUV655411 TKZ655411 TBD655411 SRH655411 SHL655411 RXP655411 RNT655411 RDX655411 QUB655411 QKF655411 QAJ655411 PQN655411 PGR655411 OWV655411 OMZ655411 ODD655411 NTH655411 NJL655411 MZP655411 MPT655411 MFX655411 LWB655411 LMF655411 LCJ655411 KSN655411 KIR655411 JYV655411 JOZ655411 JFD655411 IVH655411 ILL655411 IBP655411 HRT655411 HHX655411 GYB655411 GOF655411 GEJ655411 FUN655411 FKR655411 FAV655411 EQZ655411 EHD655411 DXH655411 DNL655411 DDP655411 CTT655411 CJX655411 CAB655411 BQF655411 BGJ655411 AWN655411 AMR655411 ACV655411 SZ655411 JD655411 V655411 WVP589875 WLT589875 WBX589875 VSB589875 VIF589875 UYJ589875 UON589875 UER589875 TUV589875 TKZ589875 TBD589875 SRH589875 SHL589875 RXP589875 RNT589875 RDX589875 QUB589875 QKF589875 QAJ589875 PQN589875 PGR589875 OWV589875 OMZ589875 ODD589875 NTH589875 NJL589875 MZP589875 MPT589875 MFX589875 LWB589875 LMF589875 LCJ589875 KSN589875 KIR589875 JYV589875 JOZ589875 JFD589875 IVH589875 ILL589875 IBP589875 HRT589875 HHX589875 GYB589875 GOF589875 GEJ589875 FUN589875 FKR589875 FAV589875 EQZ589875 EHD589875 DXH589875 DNL589875 DDP589875 CTT589875 CJX589875 CAB589875 BQF589875 BGJ589875 AWN589875 AMR589875 ACV589875 SZ589875 JD589875 V589875 WVP524339 WLT524339 WBX524339 VSB524339 VIF524339 UYJ524339 UON524339 UER524339 TUV524339 TKZ524339 TBD524339 SRH524339 SHL524339 RXP524339 RNT524339 RDX524339 QUB524339 QKF524339 QAJ524339 PQN524339 PGR524339 OWV524339 OMZ524339 ODD524339 NTH524339 NJL524339 MZP524339 MPT524339 MFX524339 LWB524339 LMF524339 LCJ524339 KSN524339 KIR524339 JYV524339 JOZ524339 JFD524339 IVH524339 ILL524339 IBP524339 HRT524339 HHX524339 GYB524339 GOF524339 GEJ524339 FUN524339 FKR524339 FAV524339 EQZ524339 EHD524339 DXH524339 DNL524339 DDP524339 CTT524339 CJX524339 CAB524339 BQF524339 BGJ524339 AWN524339 AMR524339 ACV524339 SZ524339 JD524339 V524339 WVP458803 WLT458803 WBX458803 VSB458803 VIF458803 UYJ458803 UON458803 UER458803 TUV458803 TKZ458803 TBD458803 SRH458803 SHL458803 RXP458803 RNT458803 RDX458803 QUB458803 QKF458803 QAJ458803 PQN458803 PGR458803 OWV458803 OMZ458803 ODD458803 NTH458803 NJL458803 MZP458803 MPT458803 MFX458803 LWB458803 LMF458803 LCJ458803 KSN458803 KIR458803 JYV458803 JOZ458803 JFD458803 IVH458803 ILL458803 IBP458803 HRT458803 HHX458803 GYB458803 GOF458803 GEJ458803 FUN458803 FKR458803 FAV458803 EQZ458803 EHD458803 DXH458803 DNL458803 DDP458803 CTT458803 CJX458803 CAB458803 BQF458803 BGJ458803 AWN458803 AMR458803 ACV458803 SZ458803 JD458803 V458803 WVP393267 WLT393267 WBX393267 VSB393267 VIF393267 UYJ393267 UON393267 UER393267 TUV393267 TKZ393267 TBD393267 SRH393267 SHL393267 RXP393267 RNT393267 RDX393267 QUB393267 QKF393267 QAJ393267 PQN393267 PGR393267 OWV393267 OMZ393267 ODD393267 NTH393267 NJL393267 MZP393267 MPT393267 MFX393267 LWB393267 LMF393267 LCJ393267 KSN393267 KIR393267 JYV393267 JOZ393267 JFD393267 IVH393267 ILL393267 IBP393267 HRT393267 HHX393267 GYB393267 GOF393267 GEJ393267 FUN393267 FKR393267 FAV393267 EQZ393267 EHD393267 DXH393267 DNL393267 DDP393267 CTT393267 CJX393267 CAB393267 BQF393267 BGJ393267 AWN393267 AMR393267 ACV393267 SZ393267 JD393267 V393267 WVP327731 WLT327731 WBX327731 VSB327731 VIF327731 UYJ327731 UON327731 UER327731 TUV327731 TKZ327731 TBD327731 SRH327731 SHL327731 RXP327731 RNT327731 RDX327731 QUB327731 QKF327731 QAJ327731 PQN327731 PGR327731 OWV327731 OMZ327731 ODD327731 NTH327731 NJL327731 MZP327731 MPT327731 MFX327731 LWB327731 LMF327731 LCJ327731 KSN327731 KIR327731 JYV327731 JOZ327731 JFD327731 IVH327731 ILL327731 IBP327731 HRT327731 HHX327731 GYB327731 GOF327731 GEJ327731 FUN327731 FKR327731 FAV327731 EQZ327731 EHD327731 DXH327731 DNL327731 DDP327731 CTT327731 CJX327731 CAB327731 BQF327731 BGJ327731 AWN327731 AMR327731 ACV327731 SZ327731 JD327731 V327731 WVP262195 WLT262195 WBX262195 VSB262195 VIF262195 UYJ262195 UON262195 UER262195 TUV262195 TKZ262195 TBD262195 SRH262195 SHL262195 RXP262195 RNT262195 RDX262195 QUB262195 QKF262195 QAJ262195 PQN262195 PGR262195 OWV262195 OMZ262195 ODD262195 NTH262195 NJL262195 MZP262195 MPT262195 MFX262195 LWB262195 LMF262195 LCJ262195 KSN262195 KIR262195 JYV262195 JOZ262195 JFD262195 IVH262195 ILL262195 IBP262195 HRT262195 HHX262195 GYB262195 GOF262195 GEJ262195 FUN262195 FKR262195 FAV262195 EQZ262195 EHD262195 DXH262195 DNL262195 DDP262195 CTT262195 CJX262195 CAB262195 BQF262195 BGJ262195 AWN262195 AMR262195 ACV262195 SZ262195 JD262195 V262195 WVP196659 WLT196659 WBX196659 VSB196659 VIF196659 UYJ196659 UON196659 UER196659 TUV196659 TKZ196659 TBD196659 SRH196659 SHL196659 RXP196659 RNT196659 RDX196659 QUB196659 QKF196659 QAJ196659 PQN196659 PGR196659 OWV196659 OMZ196659 ODD196659 NTH196659 NJL196659 MZP196659 MPT196659 MFX196659 LWB196659 LMF196659 LCJ196659 KSN196659 KIR196659 JYV196659 JOZ196659 JFD196659 IVH196659 ILL196659 IBP196659 HRT196659 HHX196659 GYB196659 GOF196659 GEJ196659 FUN196659 FKR196659 FAV196659 EQZ196659 EHD196659 DXH196659 DNL196659 DDP196659 CTT196659 CJX196659 CAB196659 BQF196659 BGJ196659 AWN196659 AMR196659 ACV196659 SZ196659 JD196659 V196659 WVP131123 WLT131123 WBX131123 VSB131123 VIF131123 UYJ131123 UON131123 UER131123 TUV131123 TKZ131123 TBD131123 SRH131123 SHL131123 RXP131123 RNT131123 RDX131123 QUB131123 QKF131123 QAJ131123 PQN131123 PGR131123 OWV131123 OMZ131123 ODD131123 NTH131123 NJL131123 MZP131123 MPT131123 MFX131123 LWB131123 LMF131123 LCJ131123 KSN131123 KIR131123 JYV131123 JOZ131123 JFD131123 IVH131123 ILL131123 IBP131123 HRT131123 HHX131123 GYB131123 GOF131123 GEJ131123 FUN131123 FKR131123 FAV131123 EQZ131123 EHD131123 DXH131123 DNL131123 DDP131123 CTT131123 CJX131123 CAB131123 BQF131123 BGJ131123 AWN131123 AMR131123 ACV131123 SZ131123 JD131123 V131123 WVP65587 WLT65587 WBX65587 VSB65587 VIF65587 UYJ65587 UON65587 UER65587 TUV65587 TKZ65587 TBD65587 SRH65587 SHL65587 RXP65587 RNT65587 RDX65587 QUB65587 QKF65587 QAJ65587 PQN65587 PGR65587 OWV65587 OMZ65587 ODD65587 NTH65587 NJL65587 MZP65587 MPT65587 MFX65587 LWB65587 LMF65587 LCJ65587 KSN65587 KIR65587 JYV65587 JOZ65587 JFD65587 IVH65587 ILL65587 IBP65587 HRT65587 HHX65587 GYB65587 GOF65587 GEJ65587 FUN65587 FKR65587 FAV65587 EQZ65587 EHD65587 DXH65587 DNL65587 DDP65587 CTT65587 CJX65587 CAB65587 BQF65587 BGJ65587 AWN65587 AMR65587 ACV65587 SZ65587 JD65587 V65587 WVP50 WLT50 WBX50 VSB50 VIF50 UYJ50 UON50 UER50 TUV50 TKZ50 TBD50 SRH50 SHL50 RXP50 RNT50 RDX50 QUB50 QKF50 QAJ50 PQN50 PGR50 OWV50 OMZ50 ODD50 NTH50 NJL50 MZP50 MPT50 MFX50 LWB50 LMF50 LCJ50 KSN50 KIR50 JYV50 JOZ50 JFD50 IVH50 ILL50 IBP50 HRT50 HHX50 GYB50 GOF50 GEJ50 FUN50 FKR50 FAV50 EQZ50 EHD50 DXH50 DNL50 DDP50 CTT50 CJX50 CAB50 BQF50 BGJ50 AWN50 AMR50 ACV50 SZ50 JD50"/>
    <dataValidation allowBlank="1" showErrorMessage="1" prompt="Se brindó capacitación en el Ministerio de Transporte a 52 empresas de Transporte en temas relacionados con SIPLAFT" sqref="WVP983085 WLT983085 WBX983085 VSB983085 VIF983085 UYJ983085 UON983085 UER983085 TUV983085 TKZ983085 TBD983085 SRH983085 SHL983085 RXP983085 RNT983085 RDX983085 QUB983085 QKF983085 QAJ983085 PQN983085 PGR983085 OWV983085 OMZ983085 ODD983085 NTH983085 NJL983085 MZP983085 MPT983085 MFX983085 LWB983085 LMF983085 LCJ983085 KSN983085 KIR983085 JYV983085 JOZ983085 JFD983085 IVH983085 ILL983085 IBP983085 HRT983085 HHX983085 GYB983085 GOF983085 GEJ983085 FUN983085 FKR983085 FAV983085 EQZ983085 EHD983085 DXH983085 DNL983085 DDP983085 CTT983085 CJX983085 CAB983085 BQF983085 BGJ983085 AWN983085 AMR983085 ACV983085 SZ983085 JD983085 V983085 WVP917549 WLT917549 WBX917549 VSB917549 VIF917549 UYJ917549 UON917549 UER917549 TUV917549 TKZ917549 TBD917549 SRH917549 SHL917549 RXP917549 RNT917549 RDX917549 QUB917549 QKF917549 QAJ917549 PQN917549 PGR917549 OWV917549 OMZ917549 ODD917549 NTH917549 NJL917549 MZP917549 MPT917549 MFX917549 LWB917549 LMF917549 LCJ917549 KSN917549 KIR917549 JYV917549 JOZ917549 JFD917549 IVH917549 ILL917549 IBP917549 HRT917549 HHX917549 GYB917549 GOF917549 GEJ917549 FUN917549 FKR917549 FAV917549 EQZ917549 EHD917549 DXH917549 DNL917549 DDP917549 CTT917549 CJX917549 CAB917549 BQF917549 BGJ917549 AWN917549 AMR917549 ACV917549 SZ917549 JD917549 V917549 WVP852013 WLT852013 WBX852013 VSB852013 VIF852013 UYJ852013 UON852013 UER852013 TUV852013 TKZ852013 TBD852013 SRH852013 SHL852013 RXP852013 RNT852013 RDX852013 QUB852013 QKF852013 QAJ852013 PQN852013 PGR852013 OWV852013 OMZ852013 ODD852013 NTH852013 NJL852013 MZP852013 MPT852013 MFX852013 LWB852013 LMF852013 LCJ852013 KSN852013 KIR852013 JYV852013 JOZ852013 JFD852013 IVH852013 ILL852013 IBP852013 HRT852013 HHX852013 GYB852013 GOF852013 GEJ852013 FUN852013 FKR852013 FAV852013 EQZ852013 EHD852013 DXH852013 DNL852013 DDP852013 CTT852013 CJX852013 CAB852013 BQF852013 BGJ852013 AWN852013 AMR852013 ACV852013 SZ852013 JD852013 V852013 WVP786477 WLT786477 WBX786477 VSB786477 VIF786477 UYJ786477 UON786477 UER786477 TUV786477 TKZ786477 TBD786477 SRH786477 SHL786477 RXP786477 RNT786477 RDX786477 QUB786477 QKF786477 QAJ786477 PQN786477 PGR786477 OWV786477 OMZ786477 ODD786477 NTH786477 NJL786477 MZP786477 MPT786477 MFX786477 LWB786477 LMF786477 LCJ786477 KSN786477 KIR786477 JYV786477 JOZ786477 JFD786477 IVH786477 ILL786477 IBP786477 HRT786477 HHX786477 GYB786477 GOF786477 GEJ786477 FUN786477 FKR786477 FAV786477 EQZ786477 EHD786477 DXH786477 DNL786477 DDP786477 CTT786477 CJX786477 CAB786477 BQF786477 BGJ786477 AWN786477 AMR786477 ACV786477 SZ786477 JD786477 V786477 WVP720941 WLT720941 WBX720941 VSB720941 VIF720941 UYJ720941 UON720941 UER720941 TUV720941 TKZ720941 TBD720941 SRH720941 SHL720941 RXP720941 RNT720941 RDX720941 QUB720941 QKF720941 QAJ720941 PQN720941 PGR720941 OWV720941 OMZ720941 ODD720941 NTH720941 NJL720941 MZP720941 MPT720941 MFX720941 LWB720941 LMF720941 LCJ720941 KSN720941 KIR720941 JYV720941 JOZ720941 JFD720941 IVH720941 ILL720941 IBP720941 HRT720941 HHX720941 GYB720941 GOF720941 GEJ720941 FUN720941 FKR720941 FAV720941 EQZ720941 EHD720941 DXH720941 DNL720941 DDP720941 CTT720941 CJX720941 CAB720941 BQF720941 BGJ720941 AWN720941 AMR720941 ACV720941 SZ720941 JD720941 V720941 WVP655405 WLT655405 WBX655405 VSB655405 VIF655405 UYJ655405 UON655405 UER655405 TUV655405 TKZ655405 TBD655405 SRH655405 SHL655405 RXP655405 RNT655405 RDX655405 QUB655405 QKF655405 QAJ655405 PQN655405 PGR655405 OWV655405 OMZ655405 ODD655405 NTH655405 NJL655405 MZP655405 MPT655405 MFX655405 LWB655405 LMF655405 LCJ655405 KSN655405 KIR655405 JYV655405 JOZ655405 JFD655405 IVH655405 ILL655405 IBP655405 HRT655405 HHX655405 GYB655405 GOF655405 GEJ655405 FUN655405 FKR655405 FAV655405 EQZ655405 EHD655405 DXH655405 DNL655405 DDP655405 CTT655405 CJX655405 CAB655405 BQF655405 BGJ655405 AWN655405 AMR655405 ACV655405 SZ655405 JD655405 V655405 WVP589869 WLT589869 WBX589869 VSB589869 VIF589869 UYJ589869 UON589869 UER589869 TUV589869 TKZ589869 TBD589869 SRH589869 SHL589869 RXP589869 RNT589869 RDX589869 QUB589869 QKF589869 QAJ589869 PQN589869 PGR589869 OWV589869 OMZ589869 ODD589869 NTH589869 NJL589869 MZP589869 MPT589869 MFX589869 LWB589869 LMF589869 LCJ589869 KSN589869 KIR589869 JYV589869 JOZ589869 JFD589869 IVH589869 ILL589869 IBP589869 HRT589869 HHX589869 GYB589869 GOF589869 GEJ589869 FUN589869 FKR589869 FAV589869 EQZ589869 EHD589869 DXH589869 DNL589869 DDP589869 CTT589869 CJX589869 CAB589869 BQF589869 BGJ589869 AWN589869 AMR589869 ACV589869 SZ589869 JD589869 V589869 WVP524333 WLT524333 WBX524333 VSB524333 VIF524333 UYJ524333 UON524333 UER524333 TUV524333 TKZ524333 TBD524333 SRH524333 SHL524333 RXP524333 RNT524333 RDX524333 QUB524333 QKF524333 QAJ524333 PQN524333 PGR524333 OWV524333 OMZ524333 ODD524333 NTH524333 NJL524333 MZP524333 MPT524333 MFX524333 LWB524333 LMF524333 LCJ524333 KSN524333 KIR524333 JYV524333 JOZ524333 JFD524333 IVH524333 ILL524333 IBP524333 HRT524333 HHX524333 GYB524333 GOF524333 GEJ524333 FUN524333 FKR524333 FAV524333 EQZ524333 EHD524333 DXH524333 DNL524333 DDP524333 CTT524333 CJX524333 CAB524333 BQF524333 BGJ524333 AWN524333 AMR524333 ACV524333 SZ524333 JD524333 V524333 WVP458797 WLT458797 WBX458797 VSB458797 VIF458797 UYJ458797 UON458797 UER458797 TUV458797 TKZ458797 TBD458797 SRH458797 SHL458797 RXP458797 RNT458797 RDX458797 QUB458797 QKF458797 QAJ458797 PQN458797 PGR458797 OWV458797 OMZ458797 ODD458797 NTH458797 NJL458797 MZP458797 MPT458797 MFX458797 LWB458797 LMF458797 LCJ458797 KSN458797 KIR458797 JYV458797 JOZ458797 JFD458797 IVH458797 ILL458797 IBP458797 HRT458797 HHX458797 GYB458797 GOF458797 GEJ458797 FUN458797 FKR458797 FAV458797 EQZ458797 EHD458797 DXH458797 DNL458797 DDP458797 CTT458797 CJX458797 CAB458797 BQF458797 BGJ458797 AWN458797 AMR458797 ACV458797 SZ458797 JD458797 V458797 WVP393261 WLT393261 WBX393261 VSB393261 VIF393261 UYJ393261 UON393261 UER393261 TUV393261 TKZ393261 TBD393261 SRH393261 SHL393261 RXP393261 RNT393261 RDX393261 QUB393261 QKF393261 QAJ393261 PQN393261 PGR393261 OWV393261 OMZ393261 ODD393261 NTH393261 NJL393261 MZP393261 MPT393261 MFX393261 LWB393261 LMF393261 LCJ393261 KSN393261 KIR393261 JYV393261 JOZ393261 JFD393261 IVH393261 ILL393261 IBP393261 HRT393261 HHX393261 GYB393261 GOF393261 GEJ393261 FUN393261 FKR393261 FAV393261 EQZ393261 EHD393261 DXH393261 DNL393261 DDP393261 CTT393261 CJX393261 CAB393261 BQF393261 BGJ393261 AWN393261 AMR393261 ACV393261 SZ393261 JD393261 V393261 WVP327725 WLT327725 WBX327725 VSB327725 VIF327725 UYJ327725 UON327725 UER327725 TUV327725 TKZ327725 TBD327725 SRH327725 SHL327725 RXP327725 RNT327725 RDX327725 QUB327725 QKF327725 QAJ327725 PQN327725 PGR327725 OWV327725 OMZ327725 ODD327725 NTH327725 NJL327725 MZP327725 MPT327725 MFX327725 LWB327725 LMF327725 LCJ327725 KSN327725 KIR327725 JYV327725 JOZ327725 JFD327725 IVH327725 ILL327725 IBP327725 HRT327725 HHX327725 GYB327725 GOF327725 GEJ327725 FUN327725 FKR327725 FAV327725 EQZ327725 EHD327725 DXH327725 DNL327725 DDP327725 CTT327725 CJX327725 CAB327725 BQF327725 BGJ327725 AWN327725 AMR327725 ACV327725 SZ327725 JD327725 V327725 WVP262189 WLT262189 WBX262189 VSB262189 VIF262189 UYJ262189 UON262189 UER262189 TUV262189 TKZ262189 TBD262189 SRH262189 SHL262189 RXP262189 RNT262189 RDX262189 QUB262189 QKF262189 QAJ262189 PQN262189 PGR262189 OWV262189 OMZ262189 ODD262189 NTH262189 NJL262189 MZP262189 MPT262189 MFX262189 LWB262189 LMF262189 LCJ262189 KSN262189 KIR262189 JYV262189 JOZ262189 JFD262189 IVH262189 ILL262189 IBP262189 HRT262189 HHX262189 GYB262189 GOF262189 GEJ262189 FUN262189 FKR262189 FAV262189 EQZ262189 EHD262189 DXH262189 DNL262189 DDP262189 CTT262189 CJX262189 CAB262189 BQF262189 BGJ262189 AWN262189 AMR262189 ACV262189 SZ262189 JD262189 V262189 WVP196653 WLT196653 WBX196653 VSB196653 VIF196653 UYJ196653 UON196653 UER196653 TUV196653 TKZ196653 TBD196653 SRH196653 SHL196653 RXP196653 RNT196653 RDX196653 QUB196653 QKF196653 QAJ196653 PQN196653 PGR196653 OWV196653 OMZ196653 ODD196653 NTH196653 NJL196653 MZP196653 MPT196653 MFX196653 LWB196653 LMF196653 LCJ196653 KSN196653 KIR196653 JYV196653 JOZ196653 JFD196653 IVH196653 ILL196653 IBP196653 HRT196653 HHX196653 GYB196653 GOF196653 GEJ196653 FUN196653 FKR196653 FAV196653 EQZ196653 EHD196653 DXH196653 DNL196653 DDP196653 CTT196653 CJX196653 CAB196653 BQF196653 BGJ196653 AWN196653 AMR196653 ACV196653 SZ196653 JD196653 V196653 WVP131117 WLT131117 WBX131117 VSB131117 VIF131117 UYJ131117 UON131117 UER131117 TUV131117 TKZ131117 TBD131117 SRH131117 SHL131117 RXP131117 RNT131117 RDX131117 QUB131117 QKF131117 QAJ131117 PQN131117 PGR131117 OWV131117 OMZ131117 ODD131117 NTH131117 NJL131117 MZP131117 MPT131117 MFX131117 LWB131117 LMF131117 LCJ131117 KSN131117 KIR131117 JYV131117 JOZ131117 JFD131117 IVH131117 ILL131117 IBP131117 HRT131117 HHX131117 GYB131117 GOF131117 GEJ131117 FUN131117 FKR131117 FAV131117 EQZ131117 EHD131117 DXH131117 DNL131117 DDP131117 CTT131117 CJX131117 CAB131117 BQF131117 BGJ131117 AWN131117 AMR131117 ACV131117 SZ131117 JD131117 V131117 WVP65581 WLT65581 WBX65581 VSB65581 VIF65581 UYJ65581 UON65581 UER65581 TUV65581 TKZ65581 TBD65581 SRH65581 SHL65581 RXP65581 RNT65581 RDX65581 QUB65581 QKF65581 QAJ65581 PQN65581 PGR65581 OWV65581 OMZ65581 ODD65581 NTH65581 NJL65581 MZP65581 MPT65581 MFX65581 LWB65581 LMF65581 LCJ65581 KSN65581 KIR65581 JYV65581 JOZ65581 JFD65581 IVH65581 ILL65581 IBP65581 HRT65581 HHX65581 GYB65581 GOF65581 GEJ65581 FUN65581 FKR65581 FAV65581 EQZ65581 EHD65581 DXH65581 DNL65581 DDP65581 CTT65581 CJX65581 CAB65581 BQF65581 BGJ65581 AWN65581 AMR65581 ACV65581 SZ65581 JD65581 V65581 WVP44 WLT44 WBX44 VSB44 VIF44 UYJ44 UON44 UER44 TUV44 TKZ44 TBD44 SRH44 SHL44 RXP44 RNT44 RDX44 QUB44 QKF44 QAJ44 PQN44 PGR44 OWV44 OMZ44 ODD44 NTH44 NJL44 MZP44 MPT44 MFX44 LWB44 LMF44 LCJ44 KSN44 KIR44 JYV44 JOZ44 JFD44 IVH44 ILL44 IBP44 HRT44 HHX44 GYB44 GOF44 GEJ44 FUN44 FKR44 FAV44 EQZ44 EHD44 DXH44 DNL44 DDP44 CTT44 CJX44 CAB44 BQF44 BGJ44 AWN44 AMR44 ACV44 SZ44 JD44"/>
    <dataValidation allowBlank="1" showErrorMessage="1" prompt="Se brindó acompañamiento a CONALTER sobre normas NIIF para una retroalimentación de 41 terminales de transporte afiliados." sqref="V41 WVP983082 WLT983082 WBX983082 VSB983082 VIF983082 UYJ983082 UON983082 UER983082 TUV983082 TKZ983082 TBD983082 SRH983082 SHL983082 RXP983082 RNT983082 RDX983082 QUB983082 QKF983082 QAJ983082 PQN983082 PGR983082 OWV983082 OMZ983082 ODD983082 NTH983082 NJL983082 MZP983082 MPT983082 MFX983082 LWB983082 LMF983082 LCJ983082 KSN983082 KIR983082 JYV983082 JOZ983082 JFD983082 IVH983082 ILL983082 IBP983082 HRT983082 HHX983082 GYB983082 GOF983082 GEJ983082 FUN983082 FKR983082 FAV983082 EQZ983082 EHD983082 DXH983082 DNL983082 DDP983082 CTT983082 CJX983082 CAB983082 BQF983082 BGJ983082 AWN983082 AMR983082 ACV983082 SZ983082 JD983082 V983082 WVP917546 WLT917546 WBX917546 VSB917546 VIF917546 UYJ917546 UON917546 UER917546 TUV917546 TKZ917546 TBD917546 SRH917546 SHL917546 RXP917546 RNT917546 RDX917546 QUB917546 QKF917546 QAJ917546 PQN917546 PGR917546 OWV917546 OMZ917546 ODD917546 NTH917546 NJL917546 MZP917546 MPT917546 MFX917546 LWB917546 LMF917546 LCJ917546 KSN917546 KIR917546 JYV917546 JOZ917546 JFD917546 IVH917546 ILL917546 IBP917546 HRT917546 HHX917546 GYB917546 GOF917546 GEJ917546 FUN917546 FKR917546 FAV917546 EQZ917546 EHD917546 DXH917546 DNL917546 DDP917546 CTT917546 CJX917546 CAB917546 BQF917546 BGJ917546 AWN917546 AMR917546 ACV917546 SZ917546 JD917546 V917546 WVP852010 WLT852010 WBX852010 VSB852010 VIF852010 UYJ852010 UON852010 UER852010 TUV852010 TKZ852010 TBD852010 SRH852010 SHL852010 RXP852010 RNT852010 RDX852010 QUB852010 QKF852010 QAJ852010 PQN852010 PGR852010 OWV852010 OMZ852010 ODD852010 NTH852010 NJL852010 MZP852010 MPT852010 MFX852010 LWB852010 LMF852010 LCJ852010 KSN852010 KIR852010 JYV852010 JOZ852010 JFD852010 IVH852010 ILL852010 IBP852010 HRT852010 HHX852010 GYB852010 GOF852010 GEJ852010 FUN852010 FKR852010 FAV852010 EQZ852010 EHD852010 DXH852010 DNL852010 DDP852010 CTT852010 CJX852010 CAB852010 BQF852010 BGJ852010 AWN852010 AMR852010 ACV852010 SZ852010 JD852010 V852010 WVP786474 WLT786474 WBX786474 VSB786474 VIF786474 UYJ786474 UON786474 UER786474 TUV786474 TKZ786474 TBD786474 SRH786474 SHL786474 RXP786474 RNT786474 RDX786474 QUB786474 QKF786474 QAJ786474 PQN786474 PGR786474 OWV786474 OMZ786474 ODD786474 NTH786474 NJL786474 MZP786474 MPT786474 MFX786474 LWB786474 LMF786474 LCJ786474 KSN786474 KIR786474 JYV786474 JOZ786474 JFD786474 IVH786474 ILL786474 IBP786474 HRT786474 HHX786474 GYB786474 GOF786474 GEJ786474 FUN786474 FKR786474 FAV786474 EQZ786474 EHD786474 DXH786474 DNL786474 DDP786474 CTT786474 CJX786474 CAB786474 BQF786474 BGJ786474 AWN786474 AMR786474 ACV786474 SZ786474 JD786474 V786474 WVP720938 WLT720938 WBX720938 VSB720938 VIF720938 UYJ720938 UON720938 UER720938 TUV720938 TKZ720938 TBD720938 SRH720938 SHL720938 RXP720938 RNT720938 RDX720938 QUB720938 QKF720938 QAJ720938 PQN720938 PGR720938 OWV720938 OMZ720938 ODD720938 NTH720938 NJL720938 MZP720938 MPT720938 MFX720938 LWB720938 LMF720938 LCJ720938 KSN720938 KIR720938 JYV720938 JOZ720938 JFD720938 IVH720938 ILL720938 IBP720938 HRT720938 HHX720938 GYB720938 GOF720938 GEJ720938 FUN720938 FKR720938 FAV720938 EQZ720938 EHD720938 DXH720938 DNL720938 DDP720938 CTT720938 CJX720938 CAB720938 BQF720938 BGJ720938 AWN720938 AMR720938 ACV720938 SZ720938 JD720938 V720938 WVP655402 WLT655402 WBX655402 VSB655402 VIF655402 UYJ655402 UON655402 UER655402 TUV655402 TKZ655402 TBD655402 SRH655402 SHL655402 RXP655402 RNT655402 RDX655402 QUB655402 QKF655402 QAJ655402 PQN655402 PGR655402 OWV655402 OMZ655402 ODD655402 NTH655402 NJL655402 MZP655402 MPT655402 MFX655402 LWB655402 LMF655402 LCJ655402 KSN655402 KIR655402 JYV655402 JOZ655402 JFD655402 IVH655402 ILL655402 IBP655402 HRT655402 HHX655402 GYB655402 GOF655402 GEJ655402 FUN655402 FKR655402 FAV655402 EQZ655402 EHD655402 DXH655402 DNL655402 DDP655402 CTT655402 CJX655402 CAB655402 BQF655402 BGJ655402 AWN655402 AMR655402 ACV655402 SZ655402 JD655402 V655402 WVP589866 WLT589866 WBX589866 VSB589866 VIF589866 UYJ589866 UON589866 UER589866 TUV589866 TKZ589866 TBD589866 SRH589866 SHL589866 RXP589866 RNT589866 RDX589866 QUB589866 QKF589866 QAJ589866 PQN589866 PGR589866 OWV589866 OMZ589866 ODD589866 NTH589866 NJL589866 MZP589866 MPT589866 MFX589866 LWB589866 LMF589866 LCJ589866 KSN589866 KIR589866 JYV589866 JOZ589866 JFD589866 IVH589866 ILL589866 IBP589866 HRT589866 HHX589866 GYB589866 GOF589866 GEJ589866 FUN589866 FKR589866 FAV589866 EQZ589866 EHD589866 DXH589866 DNL589866 DDP589866 CTT589866 CJX589866 CAB589866 BQF589866 BGJ589866 AWN589866 AMR589866 ACV589866 SZ589866 JD589866 V589866 WVP524330 WLT524330 WBX524330 VSB524330 VIF524330 UYJ524330 UON524330 UER524330 TUV524330 TKZ524330 TBD524330 SRH524330 SHL524330 RXP524330 RNT524330 RDX524330 QUB524330 QKF524330 QAJ524330 PQN524330 PGR524330 OWV524330 OMZ524330 ODD524330 NTH524330 NJL524330 MZP524330 MPT524330 MFX524330 LWB524330 LMF524330 LCJ524330 KSN524330 KIR524330 JYV524330 JOZ524330 JFD524330 IVH524330 ILL524330 IBP524330 HRT524330 HHX524330 GYB524330 GOF524330 GEJ524330 FUN524330 FKR524330 FAV524330 EQZ524330 EHD524330 DXH524330 DNL524330 DDP524330 CTT524330 CJX524330 CAB524330 BQF524330 BGJ524330 AWN524330 AMR524330 ACV524330 SZ524330 JD524330 V524330 WVP458794 WLT458794 WBX458794 VSB458794 VIF458794 UYJ458794 UON458794 UER458794 TUV458794 TKZ458794 TBD458794 SRH458794 SHL458794 RXP458794 RNT458794 RDX458794 QUB458794 QKF458794 QAJ458794 PQN458794 PGR458794 OWV458794 OMZ458794 ODD458794 NTH458794 NJL458794 MZP458794 MPT458794 MFX458794 LWB458794 LMF458794 LCJ458794 KSN458794 KIR458794 JYV458794 JOZ458794 JFD458794 IVH458794 ILL458794 IBP458794 HRT458794 HHX458794 GYB458794 GOF458794 GEJ458794 FUN458794 FKR458794 FAV458794 EQZ458794 EHD458794 DXH458794 DNL458794 DDP458794 CTT458794 CJX458794 CAB458794 BQF458794 BGJ458794 AWN458794 AMR458794 ACV458794 SZ458794 JD458794 V458794 WVP393258 WLT393258 WBX393258 VSB393258 VIF393258 UYJ393258 UON393258 UER393258 TUV393258 TKZ393258 TBD393258 SRH393258 SHL393258 RXP393258 RNT393258 RDX393258 QUB393258 QKF393258 QAJ393258 PQN393258 PGR393258 OWV393258 OMZ393258 ODD393258 NTH393258 NJL393258 MZP393258 MPT393258 MFX393258 LWB393258 LMF393258 LCJ393258 KSN393258 KIR393258 JYV393258 JOZ393258 JFD393258 IVH393258 ILL393258 IBP393258 HRT393258 HHX393258 GYB393258 GOF393258 GEJ393258 FUN393258 FKR393258 FAV393258 EQZ393258 EHD393258 DXH393258 DNL393258 DDP393258 CTT393258 CJX393258 CAB393258 BQF393258 BGJ393258 AWN393258 AMR393258 ACV393258 SZ393258 JD393258 V393258 WVP327722 WLT327722 WBX327722 VSB327722 VIF327722 UYJ327722 UON327722 UER327722 TUV327722 TKZ327722 TBD327722 SRH327722 SHL327722 RXP327722 RNT327722 RDX327722 QUB327722 QKF327722 QAJ327722 PQN327722 PGR327722 OWV327722 OMZ327722 ODD327722 NTH327722 NJL327722 MZP327722 MPT327722 MFX327722 LWB327722 LMF327722 LCJ327722 KSN327722 KIR327722 JYV327722 JOZ327722 JFD327722 IVH327722 ILL327722 IBP327722 HRT327722 HHX327722 GYB327722 GOF327722 GEJ327722 FUN327722 FKR327722 FAV327722 EQZ327722 EHD327722 DXH327722 DNL327722 DDP327722 CTT327722 CJX327722 CAB327722 BQF327722 BGJ327722 AWN327722 AMR327722 ACV327722 SZ327722 JD327722 V327722 WVP262186 WLT262186 WBX262186 VSB262186 VIF262186 UYJ262186 UON262186 UER262186 TUV262186 TKZ262186 TBD262186 SRH262186 SHL262186 RXP262186 RNT262186 RDX262186 QUB262186 QKF262186 QAJ262186 PQN262186 PGR262186 OWV262186 OMZ262186 ODD262186 NTH262186 NJL262186 MZP262186 MPT262186 MFX262186 LWB262186 LMF262186 LCJ262186 KSN262186 KIR262186 JYV262186 JOZ262186 JFD262186 IVH262186 ILL262186 IBP262186 HRT262186 HHX262186 GYB262186 GOF262186 GEJ262186 FUN262186 FKR262186 FAV262186 EQZ262186 EHD262186 DXH262186 DNL262186 DDP262186 CTT262186 CJX262186 CAB262186 BQF262186 BGJ262186 AWN262186 AMR262186 ACV262186 SZ262186 JD262186 V262186 WVP196650 WLT196650 WBX196650 VSB196650 VIF196650 UYJ196650 UON196650 UER196650 TUV196650 TKZ196650 TBD196650 SRH196650 SHL196650 RXP196650 RNT196650 RDX196650 QUB196650 QKF196650 QAJ196650 PQN196650 PGR196650 OWV196650 OMZ196650 ODD196650 NTH196650 NJL196650 MZP196650 MPT196650 MFX196650 LWB196650 LMF196650 LCJ196650 KSN196650 KIR196650 JYV196650 JOZ196650 JFD196650 IVH196650 ILL196650 IBP196650 HRT196650 HHX196650 GYB196650 GOF196650 GEJ196650 FUN196650 FKR196650 FAV196650 EQZ196650 EHD196650 DXH196650 DNL196650 DDP196650 CTT196650 CJX196650 CAB196650 BQF196650 BGJ196650 AWN196650 AMR196650 ACV196650 SZ196650 JD196650 V196650 WVP131114 WLT131114 WBX131114 VSB131114 VIF131114 UYJ131114 UON131114 UER131114 TUV131114 TKZ131114 TBD131114 SRH131114 SHL131114 RXP131114 RNT131114 RDX131114 QUB131114 QKF131114 QAJ131114 PQN131114 PGR131114 OWV131114 OMZ131114 ODD131114 NTH131114 NJL131114 MZP131114 MPT131114 MFX131114 LWB131114 LMF131114 LCJ131114 KSN131114 KIR131114 JYV131114 JOZ131114 JFD131114 IVH131114 ILL131114 IBP131114 HRT131114 HHX131114 GYB131114 GOF131114 GEJ131114 FUN131114 FKR131114 FAV131114 EQZ131114 EHD131114 DXH131114 DNL131114 DDP131114 CTT131114 CJX131114 CAB131114 BQF131114 BGJ131114 AWN131114 AMR131114 ACV131114 SZ131114 JD131114 V131114 WVP65578 WLT65578 WBX65578 VSB65578 VIF65578 UYJ65578 UON65578 UER65578 TUV65578 TKZ65578 TBD65578 SRH65578 SHL65578 RXP65578 RNT65578 RDX65578 QUB65578 QKF65578 QAJ65578 PQN65578 PGR65578 OWV65578 OMZ65578 ODD65578 NTH65578 NJL65578 MZP65578 MPT65578 MFX65578 LWB65578 LMF65578 LCJ65578 KSN65578 KIR65578 JYV65578 JOZ65578 JFD65578 IVH65578 ILL65578 IBP65578 HRT65578 HHX65578 GYB65578 GOF65578 GEJ65578 FUN65578 FKR65578 FAV65578 EQZ65578 EHD65578 DXH65578 DNL65578 DDP65578 CTT65578 CJX65578 CAB65578 BQF65578 BGJ65578 AWN65578 AMR65578 ACV65578 SZ65578 JD65578 V65578 WVP41 WLT41 WBX41 VSB41 VIF41 UYJ41 UON41 UER41 TUV41 TKZ41 TBD41 SRH41 SHL41 RXP41 RNT41 RDX41 QUB41 QKF41 QAJ41 PQN41 PGR41 OWV41 OMZ41 ODD41 NTH41 NJL41 MZP41 MPT41 MFX41 LWB41 LMF41 LCJ41 KSN41 KIR41 JYV41 JOZ41 JFD41 IVH41 ILL41 IBP41 HRT41 HHX41 GYB41 GOF41 GEJ41 FUN41 FKR41 FAV41 EQZ41 EHD41 DXH41 DNL41 DDP41 CTT41 CJX41 CAB41 BQF41 BGJ41 AWN41 AMR41 ACV41 SZ41 JD41"/>
    <dataValidation allowBlank="1" showErrorMessage="1" prompt="Divulgación del proceso de recolección de información de las interventorías de las nuevas concesiones denominadas 4G." sqref="V14 WVP983063 WLT983063 WBX983063 VSB983063 VIF983063 UYJ983063 UON983063 UER983063 TUV983063 TKZ983063 TBD983063 SRH983063 SHL983063 RXP983063 RNT983063 RDX983063 QUB983063 QKF983063 QAJ983063 PQN983063 PGR983063 OWV983063 OMZ983063 ODD983063 NTH983063 NJL983063 MZP983063 MPT983063 MFX983063 LWB983063 LMF983063 LCJ983063 KSN983063 KIR983063 JYV983063 JOZ983063 JFD983063 IVH983063 ILL983063 IBP983063 HRT983063 HHX983063 GYB983063 GOF983063 GEJ983063 FUN983063 FKR983063 FAV983063 EQZ983063 EHD983063 DXH983063 DNL983063 DDP983063 CTT983063 CJX983063 CAB983063 BQF983063 BGJ983063 AWN983063 AMR983063 ACV983063 SZ983063 JD983063 V983063 WVP917527 WLT917527 WBX917527 VSB917527 VIF917527 UYJ917527 UON917527 UER917527 TUV917527 TKZ917527 TBD917527 SRH917527 SHL917527 RXP917527 RNT917527 RDX917527 QUB917527 QKF917527 QAJ917527 PQN917527 PGR917527 OWV917527 OMZ917527 ODD917527 NTH917527 NJL917527 MZP917527 MPT917527 MFX917527 LWB917527 LMF917527 LCJ917527 KSN917527 KIR917527 JYV917527 JOZ917527 JFD917527 IVH917527 ILL917527 IBP917527 HRT917527 HHX917527 GYB917527 GOF917527 GEJ917527 FUN917527 FKR917527 FAV917527 EQZ917527 EHD917527 DXH917527 DNL917527 DDP917527 CTT917527 CJX917527 CAB917527 BQF917527 BGJ917527 AWN917527 AMR917527 ACV917527 SZ917527 JD917527 V917527 WVP851991 WLT851991 WBX851991 VSB851991 VIF851991 UYJ851991 UON851991 UER851991 TUV851991 TKZ851991 TBD851991 SRH851991 SHL851991 RXP851991 RNT851991 RDX851991 QUB851991 QKF851991 QAJ851991 PQN851991 PGR851991 OWV851991 OMZ851991 ODD851991 NTH851991 NJL851991 MZP851991 MPT851991 MFX851991 LWB851991 LMF851991 LCJ851991 KSN851991 KIR851991 JYV851991 JOZ851991 JFD851991 IVH851991 ILL851991 IBP851991 HRT851991 HHX851991 GYB851991 GOF851991 GEJ851991 FUN851991 FKR851991 FAV851991 EQZ851991 EHD851991 DXH851991 DNL851991 DDP851991 CTT851991 CJX851991 CAB851991 BQF851991 BGJ851991 AWN851991 AMR851991 ACV851991 SZ851991 JD851991 V851991 WVP786455 WLT786455 WBX786455 VSB786455 VIF786455 UYJ786455 UON786455 UER786455 TUV786455 TKZ786455 TBD786455 SRH786455 SHL786455 RXP786455 RNT786455 RDX786455 QUB786455 QKF786455 QAJ786455 PQN786455 PGR786455 OWV786455 OMZ786455 ODD786455 NTH786455 NJL786455 MZP786455 MPT786455 MFX786455 LWB786455 LMF786455 LCJ786455 KSN786455 KIR786455 JYV786455 JOZ786455 JFD786455 IVH786455 ILL786455 IBP786455 HRT786455 HHX786455 GYB786455 GOF786455 GEJ786455 FUN786455 FKR786455 FAV786455 EQZ786455 EHD786455 DXH786455 DNL786455 DDP786455 CTT786455 CJX786455 CAB786455 BQF786455 BGJ786455 AWN786455 AMR786455 ACV786455 SZ786455 JD786455 V786455 WVP720919 WLT720919 WBX720919 VSB720919 VIF720919 UYJ720919 UON720919 UER720919 TUV720919 TKZ720919 TBD720919 SRH720919 SHL720919 RXP720919 RNT720919 RDX720919 QUB720919 QKF720919 QAJ720919 PQN720919 PGR720919 OWV720919 OMZ720919 ODD720919 NTH720919 NJL720919 MZP720919 MPT720919 MFX720919 LWB720919 LMF720919 LCJ720919 KSN720919 KIR720919 JYV720919 JOZ720919 JFD720919 IVH720919 ILL720919 IBP720919 HRT720919 HHX720919 GYB720919 GOF720919 GEJ720919 FUN720919 FKR720919 FAV720919 EQZ720919 EHD720919 DXH720919 DNL720919 DDP720919 CTT720919 CJX720919 CAB720919 BQF720919 BGJ720919 AWN720919 AMR720919 ACV720919 SZ720919 JD720919 V720919 WVP655383 WLT655383 WBX655383 VSB655383 VIF655383 UYJ655383 UON655383 UER655383 TUV655383 TKZ655383 TBD655383 SRH655383 SHL655383 RXP655383 RNT655383 RDX655383 QUB655383 QKF655383 QAJ655383 PQN655383 PGR655383 OWV655383 OMZ655383 ODD655383 NTH655383 NJL655383 MZP655383 MPT655383 MFX655383 LWB655383 LMF655383 LCJ655383 KSN655383 KIR655383 JYV655383 JOZ655383 JFD655383 IVH655383 ILL655383 IBP655383 HRT655383 HHX655383 GYB655383 GOF655383 GEJ655383 FUN655383 FKR655383 FAV655383 EQZ655383 EHD655383 DXH655383 DNL655383 DDP655383 CTT655383 CJX655383 CAB655383 BQF655383 BGJ655383 AWN655383 AMR655383 ACV655383 SZ655383 JD655383 V655383 WVP589847 WLT589847 WBX589847 VSB589847 VIF589847 UYJ589847 UON589847 UER589847 TUV589847 TKZ589847 TBD589847 SRH589847 SHL589847 RXP589847 RNT589847 RDX589847 QUB589847 QKF589847 QAJ589847 PQN589847 PGR589847 OWV589847 OMZ589847 ODD589847 NTH589847 NJL589847 MZP589847 MPT589847 MFX589847 LWB589847 LMF589847 LCJ589847 KSN589847 KIR589847 JYV589847 JOZ589847 JFD589847 IVH589847 ILL589847 IBP589847 HRT589847 HHX589847 GYB589847 GOF589847 GEJ589847 FUN589847 FKR589847 FAV589847 EQZ589847 EHD589847 DXH589847 DNL589847 DDP589847 CTT589847 CJX589847 CAB589847 BQF589847 BGJ589847 AWN589847 AMR589847 ACV589847 SZ589847 JD589847 V589847 WVP524311 WLT524311 WBX524311 VSB524311 VIF524311 UYJ524311 UON524311 UER524311 TUV524311 TKZ524311 TBD524311 SRH524311 SHL524311 RXP524311 RNT524311 RDX524311 QUB524311 QKF524311 QAJ524311 PQN524311 PGR524311 OWV524311 OMZ524311 ODD524311 NTH524311 NJL524311 MZP524311 MPT524311 MFX524311 LWB524311 LMF524311 LCJ524311 KSN524311 KIR524311 JYV524311 JOZ524311 JFD524311 IVH524311 ILL524311 IBP524311 HRT524311 HHX524311 GYB524311 GOF524311 GEJ524311 FUN524311 FKR524311 FAV524311 EQZ524311 EHD524311 DXH524311 DNL524311 DDP524311 CTT524311 CJX524311 CAB524311 BQF524311 BGJ524311 AWN524311 AMR524311 ACV524311 SZ524311 JD524311 V524311 WVP458775 WLT458775 WBX458775 VSB458775 VIF458775 UYJ458775 UON458775 UER458775 TUV458775 TKZ458775 TBD458775 SRH458775 SHL458775 RXP458775 RNT458775 RDX458775 QUB458775 QKF458775 QAJ458775 PQN458775 PGR458775 OWV458775 OMZ458775 ODD458775 NTH458775 NJL458775 MZP458775 MPT458775 MFX458775 LWB458775 LMF458775 LCJ458775 KSN458775 KIR458775 JYV458775 JOZ458775 JFD458775 IVH458775 ILL458775 IBP458775 HRT458775 HHX458775 GYB458775 GOF458775 GEJ458775 FUN458775 FKR458775 FAV458775 EQZ458775 EHD458775 DXH458775 DNL458775 DDP458775 CTT458775 CJX458775 CAB458775 BQF458775 BGJ458775 AWN458775 AMR458775 ACV458775 SZ458775 JD458775 V458775 WVP393239 WLT393239 WBX393239 VSB393239 VIF393239 UYJ393239 UON393239 UER393239 TUV393239 TKZ393239 TBD393239 SRH393239 SHL393239 RXP393239 RNT393239 RDX393239 QUB393239 QKF393239 QAJ393239 PQN393239 PGR393239 OWV393239 OMZ393239 ODD393239 NTH393239 NJL393239 MZP393239 MPT393239 MFX393239 LWB393239 LMF393239 LCJ393239 KSN393239 KIR393239 JYV393239 JOZ393239 JFD393239 IVH393239 ILL393239 IBP393239 HRT393239 HHX393239 GYB393239 GOF393239 GEJ393239 FUN393239 FKR393239 FAV393239 EQZ393239 EHD393239 DXH393239 DNL393239 DDP393239 CTT393239 CJX393239 CAB393239 BQF393239 BGJ393239 AWN393239 AMR393239 ACV393239 SZ393239 JD393239 V393239 WVP327703 WLT327703 WBX327703 VSB327703 VIF327703 UYJ327703 UON327703 UER327703 TUV327703 TKZ327703 TBD327703 SRH327703 SHL327703 RXP327703 RNT327703 RDX327703 QUB327703 QKF327703 QAJ327703 PQN327703 PGR327703 OWV327703 OMZ327703 ODD327703 NTH327703 NJL327703 MZP327703 MPT327703 MFX327703 LWB327703 LMF327703 LCJ327703 KSN327703 KIR327703 JYV327703 JOZ327703 JFD327703 IVH327703 ILL327703 IBP327703 HRT327703 HHX327703 GYB327703 GOF327703 GEJ327703 FUN327703 FKR327703 FAV327703 EQZ327703 EHD327703 DXH327703 DNL327703 DDP327703 CTT327703 CJX327703 CAB327703 BQF327703 BGJ327703 AWN327703 AMR327703 ACV327703 SZ327703 JD327703 V327703 WVP262167 WLT262167 WBX262167 VSB262167 VIF262167 UYJ262167 UON262167 UER262167 TUV262167 TKZ262167 TBD262167 SRH262167 SHL262167 RXP262167 RNT262167 RDX262167 QUB262167 QKF262167 QAJ262167 PQN262167 PGR262167 OWV262167 OMZ262167 ODD262167 NTH262167 NJL262167 MZP262167 MPT262167 MFX262167 LWB262167 LMF262167 LCJ262167 KSN262167 KIR262167 JYV262167 JOZ262167 JFD262167 IVH262167 ILL262167 IBP262167 HRT262167 HHX262167 GYB262167 GOF262167 GEJ262167 FUN262167 FKR262167 FAV262167 EQZ262167 EHD262167 DXH262167 DNL262167 DDP262167 CTT262167 CJX262167 CAB262167 BQF262167 BGJ262167 AWN262167 AMR262167 ACV262167 SZ262167 JD262167 V262167 WVP196631 WLT196631 WBX196631 VSB196631 VIF196631 UYJ196631 UON196631 UER196631 TUV196631 TKZ196631 TBD196631 SRH196631 SHL196631 RXP196631 RNT196631 RDX196631 QUB196631 QKF196631 QAJ196631 PQN196631 PGR196631 OWV196631 OMZ196631 ODD196631 NTH196631 NJL196631 MZP196631 MPT196631 MFX196631 LWB196631 LMF196631 LCJ196631 KSN196631 KIR196631 JYV196631 JOZ196631 JFD196631 IVH196631 ILL196631 IBP196631 HRT196631 HHX196631 GYB196631 GOF196631 GEJ196631 FUN196631 FKR196631 FAV196631 EQZ196631 EHD196631 DXH196631 DNL196631 DDP196631 CTT196631 CJX196631 CAB196631 BQF196631 BGJ196631 AWN196631 AMR196631 ACV196631 SZ196631 JD196631 V196631 WVP131095 WLT131095 WBX131095 VSB131095 VIF131095 UYJ131095 UON131095 UER131095 TUV131095 TKZ131095 TBD131095 SRH131095 SHL131095 RXP131095 RNT131095 RDX131095 QUB131095 QKF131095 QAJ131095 PQN131095 PGR131095 OWV131095 OMZ131095 ODD131095 NTH131095 NJL131095 MZP131095 MPT131095 MFX131095 LWB131095 LMF131095 LCJ131095 KSN131095 KIR131095 JYV131095 JOZ131095 JFD131095 IVH131095 ILL131095 IBP131095 HRT131095 HHX131095 GYB131095 GOF131095 GEJ131095 FUN131095 FKR131095 FAV131095 EQZ131095 EHD131095 DXH131095 DNL131095 DDP131095 CTT131095 CJX131095 CAB131095 BQF131095 BGJ131095 AWN131095 AMR131095 ACV131095 SZ131095 JD131095 V131095 WVP65559 WLT65559 WBX65559 VSB65559 VIF65559 UYJ65559 UON65559 UER65559 TUV65559 TKZ65559 TBD65559 SRH65559 SHL65559 RXP65559 RNT65559 RDX65559 QUB65559 QKF65559 QAJ65559 PQN65559 PGR65559 OWV65559 OMZ65559 ODD65559 NTH65559 NJL65559 MZP65559 MPT65559 MFX65559 LWB65559 LMF65559 LCJ65559 KSN65559 KIR65559 JYV65559 JOZ65559 JFD65559 IVH65559 ILL65559 IBP65559 HRT65559 HHX65559 GYB65559 GOF65559 GEJ65559 FUN65559 FKR65559 FAV65559 EQZ65559 EHD65559 DXH65559 DNL65559 DDP65559 CTT65559 CJX65559 CAB65559 BQF65559 BGJ65559 AWN65559 AMR65559 ACV65559 SZ65559 JD65559 V65559 WVP14 WLT14 WBX14 VSB14 VIF14 UYJ14 UON14 UER14 TUV14 TKZ14 TBD14 SRH14 SHL14 RXP14 RNT14 RDX14 QUB14 QKF14 QAJ14 PQN14 PGR14 OWV14 OMZ14 ODD14 NTH14 NJL14 MZP14 MPT14 MFX14 LWB14 LMF14 LCJ14 KSN14 KIR14 JYV14 JOZ14 JFD14 IVH14 ILL14 IBP14 HRT14 HHX14 GYB14 GOF14 GEJ14 FUN14 FKR14 FAV14 EQZ14 EHD14 DXH14 DNL14 DDP14 CTT14 CJX14 CAB14 BQF14 BGJ14 AWN14 AMR14 ACV14 SZ14 JD14 V32 WVP32 WLT32 WBX32 VSB32 VIF32 UYJ32 UON32 UER32 TUV32 TKZ32 TBD32 SRH32 SHL32 RXP32 RNT32 RDX32 QUB32 QKF32 QAJ32 PQN32 PGR32 OWV32 OMZ32 ODD32 NTH32 NJL32 MZP32 MPT32 MFX32 LWB32 LMF32 LCJ32 KSN32 KIR32 JYV32 JOZ32 JFD32 IVH32 ILL32 IBP32 HRT32 HHX32 GYB32 GOF32 GEJ32 FUN32 FKR32 FAV32 EQZ32 EHD32 DXH32 DNL32 DDP32 CTT32 CJX32 CAB32 BQF32 BGJ32 AWN32 AMR32 ACV32 SZ32 JD32"/>
    <dataValidation allowBlank="1" showErrorMessage="1" prompt="Se expidió la circular N° 21 con la cual se socializan normas referentes a los certificados de calibracion de basculas camioneras de los años 2012 en adelante, dirigida a las empresas de servicio público de transporte terrestre automotor de carga" sqref="WVO983066 WLS983066 WBW983066 VSA983066 VIE983066 UYI983066 UOM983066 UEQ983066 TUU983066 TKY983066 TBC983066 SRG983066 SHK983066 RXO983066 RNS983066 RDW983066 QUA983066 QKE983066 QAI983066 PQM983066 PGQ983066 OWU983066 OMY983066 ODC983066 NTG983066 NJK983066 MZO983066 MPS983066 MFW983066 LWA983066 LME983066 LCI983066 KSM983066 KIQ983066 JYU983066 JOY983066 JFC983066 IVG983066 ILK983066 IBO983066 HRS983066 HHW983066 GYA983066 GOE983066 GEI983066 FUM983066 FKQ983066 FAU983066 EQY983066 EHC983066 DXG983066 DNK983066 DDO983066 CTS983066 CJW983066 CAA983066 BQE983066 BGI983066 AWM983066 AMQ983066 ACU983066 SY983066 JC983066 U983066 WVO917530 WLS917530 WBW917530 VSA917530 VIE917530 UYI917530 UOM917530 UEQ917530 TUU917530 TKY917530 TBC917530 SRG917530 SHK917530 RXO917530 RNS917530 RDW917530 QUA917530 QKE917530 QAI917530 PQM917530 PGQ917530 OWU917530 OMY917530 ODC917530 NTG917530 NJK917530 MZO917530 MPS917530 MFW917530 LWA917530 LME917530 LCI917530 KSM917530 KIQ917530 JYU917530 JOY917530 JFC917530 IVG917530 ILK917530 IBO917530 HRS917530 HHW917530 GYA917530 GOE917530 GEI917530 FUM917530 FKQ917530 FAU917530 EQY917530 EHC917530 DXG917530 DNK917530 DDO917530 CTS917530 CJW917530 CAA917530 BQE917530 BGI917530 AWM917530 AMQ917530 ACU917530 SY917530 JC917530 U917530 WVO851994 WLS851994 WBW851994 VSA851994 VIE851994 UYI851994 UOM851994 UEQ851994 TUU851994 TKY851994 TBC851994 SRG851994 SHK851994 RXO851994 RNS851994 RDW851994 QUA851994 QKE851994 QAI851994 PQM851994 PGQ851994 OWU851994 OMY851994 ODC851994 NTG851994 NJK851994 MZO851994 MPS851994 MFW851994 LWA851994 LME851994 LCI851994 KSM851994 KIQ851994 JYU851994 JOY851994 JFC851994 IVG851994 ILK851994 IBO851994 HRS851994 HHW851994 GYA851994 GOE851994 GEI851994 FUM851994 FKQ851994 FAU851994 EQY851994 EHC851994 DXG851994 DNK851994 DDO851994 CTS851994 CJW851994 CAA851994 BQE851994 BGI851994 AWM851994 AMQ851994 ACU851994 SY851994 JC851994 U851994 WVO786458 WLS786458 WBW786458 VSA786458 VIE786458 UYI786458 UOM786458 UEQ786458 TUU786458 TKY786458 TBC786458 SRG786458 SHK786458 RXO786458 RNS786458 RDW786458 QUA786458 QKE786458 QAI786458 PQM786458 PGQ786458 OWU786458 OMY786458 ODC786458 NTG786458 NJK786458 MZO786458 MPS786458 MFW786458 LWA786458 LME786458 LCI786458 KSM786458 KIQ786458 JYU786458 JOY786458 JFC786458 IVG786458 ILK786458 IBO786458 HRS786458 HHW786458 GYA786458 GOE786458 GEI786458 FUM786458 FKQ786458 FAU786458 EQY786458 EHC786458 DXG786458 DNK786458 DDO786458 CTS786458 CJW786458 CAA786458 BQE786458 BGI786458 AWM786458 AMQ786458 ACU786458 SY786458 JC786458 U786458 WVO720922 WLS720922 WBW720922 VSA720922 VIE720922 UYI720922 UOM720922 UEQ720922 TUU720922 TKY720922 TBC720922 SRG720922 SHK720922 RXO720922 RNS720922 RDW720922 QUA720922 QKE720922 QAI720922 PQM720922 PGQ720922 OWU720922 OMY720922 ODC720922 NTG720922 NJK720922 MZO720922 MPS720922 MFW720922 LWA720922 LME720922 LCI720922 KSM720922 KIQ720922 JYU720922 JOY720922 JFC720922 IVG720922 ILK720922 IBO720922 HRS720922 HHW720922 GYA720922 GOE720922 GEI720922 FUM720922 FKQ720922 FAU720922 EQY720922 EHC720922 DXG720922 DNK720922 DDO720922 CTS720922 CJW720922 CAA720922 BQE720922 BGI720922 AWM720922 AMQ720922 ACU720922 SY720922 JC720922 U720922 WVO655386 WLS655386 WBW655386 VSA655386 VIE655386 UYI655386 UOM655386 UEQ655386 TUU655386 TKY655386 TBC655386 SRG655386 SHK655386 RXO655386 RNS655386 RDW655386 QUA655386 QKE655386 QAI655386 PQM655386 PGQ655386 OWU655386 OMY655386 ODC655386 NTG655386 NJK655386 MZO655386 MPS655386 MFW655386 LWA655386 LME655386 LCI655386 KSM655386 KIQ655386 JYU655386 JOY655386 JFC655386 IVG655386 ILK655386 IBO655386 HRS655386 HHW655386 GYA655386 GOE655386 GEI655386 FUM655386 FKQ655386 FAU655386 EQY655386 EHC655386 DXG655386 DNK655386 DDO655386 CTS655386 CJW655386 CAA655386 BQE655386 BGI655386 AWM655386 AMQ655386 ACU655386 SY655386 JC655386 U655386 WVO589850 WLS589850 WBW589850 VSA589850 VIE589850 UYI589850 UOM589850 UEQ589850 TUU589850 TKY589850 TBC589850 SRG589850 SHK589850 RXO589850 RNS589850 RDW589850 QUA589850 QKE589850 QAI589850 PQM589850 PGQ589850 OWU589850 OMY589850 ODC589850 NTG589850 NJK589850 MZO589850 MPS589850 MFW589850 LWA589850 LME589850 LCI589850 KSM589850 KIQ589850 JYU589850 JOY589850 JFC589850 IVG589850 ILK589850 IBO589850 HRS589850 HHW589850 GYA589850 GOE589850 GEI589850 FUM589850 FKQ589850 FAU589850 EQY589850 EHC589850 DXG589850 DNK589850 DDO589850 CTS589850 CJW589850 CAA589850 BQE589850 BGI589850 AWM589850 AMQ589850 ACU589850 SY589850 JC589850 U589850 WVO524314 WLS524314 WBW524314 VSA524314 VIE524314 UYI524314 UOM524314 UEQ524314 TUU524314 TKY524314 TBC524314 SRG524314 SHK524314 RXO524314 RNS524314 RDW524314 QUA524314 QKE524314 QAI524314 PQM524314 PGQ524314 OWU524314 OMY524314 ODC524314 NTG524314 NJK524314 MZO524314 MPS524314 MFW524314 LWA524314 LME524314 LCI524314 KSM524314 KIQ524314 JYU524314 JOY524314 JFC524314 IVG524314 ILK524314 IBO524314 HRS524314 HHW524314 GYA524314 GOE524314 GEI524314 FUM524314 FKQ524314 FAU524314 EQY524314 EHC524314 DXG524314 DNK524314 DDO524314 CTS524314 CJW524314 CAA524314 BQE524314 BGI524314 AWM524314 AMQ524314 ACU524314 SY524314 JC524314 U524314 WVO458778 WLS458778 WBW458778 VSA458778 VIE458778 UYI458778 UOM458778 UEQ458778 TUU458778 TKY458778 TBC458778 SRG458778 SHK458778 RXO458778 RNS458778 RDW458778 QUA458778 QKE458778 QAI458778 PQM458778 PGQ458778 OWU458778 OMY458778 ODC458778 NTG458778 NJK458778 MZO458778 MPS458778 MFW458778 LWA458778 LME458778 LCI458778 KSM458778 KIQ458778 JYU458778 JOY458778 JFC458778 IVG458778 ILK458778 IBO458778 HRS458778 HHW458778 GYA458778 GOE458778 GEI458778 FUM458778 FKQ458778 FAU458778 EQY458778 EHC458778 DXG458778 DNK458778 DDO458778 CTS458778 CJW458778 CAA458778 BQE458778 BGI458778 AWM458778 AMQ458778 ACU458778 SY458778 JC458778 U458778 WVO393242 WLS393242 WBW393242 VSA393242 VIE393242 UYI393242 UOM393242 UEQ393242 TUU393242 TKY393242 TBC393242 SRG393242 SHK393242 RXO393242 RNS393242 RDW393242 QUA393242 QKE393242 QAI393242 PQM393242 PGQ393242 OWU393242 OMY393242 ODC393242 NTG393242 NJK393242 MZO393242 MPS393242 MFW393242 LWA393242 LME393242 LCI393242 KSM393242 KIQ393242 JYU393242 JOY393242 JFC393242 IVG393242 ILK393242 IBO393242 HRS393242 HHW393242 GYA393242 GOE393242 GEI393242 FUM393242 FKQ393242 FAU393242 EQY393242 EHC393242 DXG393242 DNK393242 DDO393242 CTS393242 CJW393242 CAA393242 BQE393242 BGI393242 AWM393242 AMQ393242 ACU393242 SY393242 JC393242 U393242 WVO327706 WLS327706 WBW327706 VSA327706 VIE327706 UYI327706 UOM327706 UEQ327706 TUU327706 TKY327706 TBC327706 SRG327706 SHK327706 RXO327706 RNS327706 RDW327706 QUA327706 QKE327706 QAI327706 PQM327706 PGQ327706 OWU327706 OMY327706 ODC327706 NTG327706 NJK327706 MZO327706 MPS327706 MFW327706 LWA327706 LME327706 LCI327706 KSM327706 KIQ327706 JYU327706 JOY327706 JFC327706 IVG327706 ILK327706 IBO327706 HRS327706 HHW327706 GYA327706 GOE327706 GEI327706 FUM327706 FKQ327706 FAU327706 EQY327706 EHC327706 DXG327706 DNK327706 DDO327706 CTS327706 CJW327706 CAA327706 BQE327706 BGI327706 AWM327706 AMQ327706 ACU327706 SY327706 JC327706 U327706 WVO262170 WLS262170 WBW262170 VSA262170 VIE262170 UYI262170 UOM262170 UEQ262170 TUU262170 TKY262170 TBC262170 SRG262170 SHK262170 RXO262170 RNS262170 RDW262170 QUA262170 QKE262170 QAI262170 PQM262170 PGQ262170 OWU262170 OMY262170 ODC262170 NTG262170 NJK262170 MZO262170 MPS262170 MFW262170 LWA262170 LME262170 LCI262170 KSM262170 KIQ262170 JYU262170 JOY262170 JFC262170 IVG262170 ILK262170 IBO262170 HRS262170 HHW262170 GYA262170 GOE262170 GEI262170 FUM262170 FKQ262170 FAU262170 EQY262170 EHC262170 DXG262170 DNK262170 DDO262170 CTS262170 CJW262170 CAA262170 BQE262170 BGI262170 AWM262170 AMQ262170 ACU262170 SY262170 JC262170 U262170 WVO196634 WLS196634 WBW196634 VSA196634 VIE196634 UYI196634 UOM196634 UEQ196634 TUU196634 TKY196634 TBC196634 SRG196634 SHK196634 RXO196634 RNS196634 RDW196634 QUA196634 QKE196634 QAI196634 PQM196634 PGQ196634 OWU196634 OMY196634 ODC196634 NTG196634 NJK196634 MZO196634 MPS196634 MFW196634 LWA196634 LME196634 LCI196634 KSM196634 KIQ196634 JYU196634 JOY196634 JFC196634 IVG196634 ILK196634 IBO196634 HRS196634 HHW196634 GYA196634 GOE196634 GEI196634 FUM196634 FKQ196634 FAU196634 EQY196634 EHC196634 DXG196634 DNK196634 DDO196634 CTS196634 CJW196634 CAA196634 BQE196634 BGI196634 AWM196634 AMQ196634 ACU196634 SY196634 JC196634 U196634 WVO131098 WLS131098 WBW131098 VSA131098 VIE131098 UYI131098 UOM131098 UEQ131098 TUU131098 TKY131098 TBC131098 SRG131098 SHK131098 RXO131098 RNS131098 RDW131098 QUA131098 QKE131098 QAI131098 PQM131098 PGQ131098 OWU131098 OMY131098 ODC131098 NTG131098 NJK131098 MZO131098 MPS131098 MFW131098 LWA131098 LME131098 LCI131098 KSM131098 KIQ131098 JYU131098 JOY131098 JFC131098 IVG131098 ILK131098 IBO131098 HRS131098 HHW131098 GYA131098 GOE131098 GEI131098 FUM131098 FKQ131098 FAU131098 EQY131098 EHC131098 DXG131098 DNK131098 DDO131098 CTS131098 CJW131098 CAA131098 BQE131098 BGI131098 AWM131098 AMQ131098 ACU131098 SY131098 JC131098 U131098 WVO65562 WLS65562 WBW65562 VSA65562 VIE65562 UYI65562 UOM65562 UEQ65562 TUU65562 TKY65562 TBC65562 SRG65562 SHK65562 RXO65562 RNS65562 RDW65562 QUA65562 QKE65562 QAI65562 PQM65562 PGQ65562 OWU65562 OMY65562 ODC65562 NTG65562 NJK65562 MZO65562 MPS65562 MFW65562 LWA65562 LME65562 LCI65562 KSM65562 KIQ65562 JYU65562 JOY65562 JFC65562 IVG65562 ILK65562 IBO65562 HRS65562 HHW65562 GYA65562 GOE65562 GEI65562 FUM65562 FKQ65562 FAU65562 EQY65562 EHC65562 DXG65562 DNK65562 DDO65562 CTS65562 CJW65562 CAA65562 BQE65562 BGI65562 AWM65562 AMQ65562 ACU65562 SY65562 JC65562 U65562 WVO17 WLS17 WBW17 VSA17 VIE17 UYI17 UOM17 UEQ17 TUU17 TKY17 TBC17 SRG17 SHK17 RXO17 RNS17 RDW17 QUA17 QKE17 QAI17 PQM17 PGQ17 OWU17 OMY17 ODC17 NTG17 NJK17 MZO17 MPS17 MFW17 LWA17 LME17 LCI17 KSM17 KIQ17 JYU17 JOY17 JFC17 IVG17 ILK17 IBO17 HRS17 HHW17 GYA17 GOE17 GEI17 FUM17 FKQ17 FAU17 EQY17 EHC17 DXG17 DNK17 DDO17 CTS17 CJW17 CAA17 BQE17 BGI17 AWM17 AMQ17 ACU17 SY17 JC17 WVO35 WLS35 WBW35 VSA35 VIE35 UYI35 UOM35 UEQ35 TUU35 TKY35 TBC35 SRG35 SHK35 RXO35 RNS35 RDW35 QUA35 QKE35 QAI35 PQM35 PGQ35 OWU35 OMY35 ODC35 NTG35 NJK35 MZO35 MPS35 MFW35 LWA35 LME35 LCI35 KSM35 KIQ35 JYU35 JOY35 JFC35 IVG35 ILK35 IBO35 HRS35 HHW35 GYA35 GOE35 GEI35 FUM35 FKQ35 FAU35 EQY35 EHC35 DXG35 DNK35 DDO35 CTS35 CJW35 CAA35 BQE35 BGI35 AWM35 AMQ35 ACU35 SY35 JC35"/>
    <dataValidation allowBlank="1" showErrorMessage="1" prompt="Se expidió la circular 021 de 2016 sobre publicidad de los certificados de calibración de básculas, la cual  esta dirigida a los supervisados de las tres misionales, en particular para la Delegada de concesiones a los concesionarios carreteros." sqref="U14 U17 WVO983063 WLS983063 WBW983063 VSA983063 VIE983063 UYI983063 UOM983063 UEQ983063 TUU983063 TKY983063 TBC983063 SRG983063 SHK983063 RXO983063 RNS983063 RDW983063 QUA983063 QKE983063 QAI983063 PQM983063 PGQ983063 OWU983063 OMY983063 ODC983063 NTG983063 NJK983063 MZO983063 MPS983063 MFW983063 LWA983063 LME983063 LCI983063 KSM983063 KIQ983063 JYU983063 JOY983063 JFC983063 IVG983063 ILK983063 IBO983063 HRS983063 HHW983063 GYA983063 GOE983063 GEI983063 FUM983063 FKQ983063 FAU983063 EQY983063 EHC983063 DXG983063 DNK983063 DDO983063 CTS983063 CJW983063 CAA983063 BQE983063 BGI983063 AWM983063 AMQ983063 ACU983063 SY983063 JC983063 U983063 WVO917527 WLS917527 WBW917527 VSA917527 VIE917527 UYI917527 UOM917527 UEQ917527 TUU917527 TKY917527 TBC917527 SRG917527 SHK917527 RXO917527 RNS917527 RDW917527 QUA917527 QKE917527 QAI917527 PQM917527 PGQ917527 OWU917527 OMY917527 ODC917527 NTG917527 NJK917527 MZO917527 MPS917527 MFW917527 LWA917527 LME917527 LCI917527 KSM917527 KIQ917527 JYU917527 JOY917527 JFC917527 IVG917527 ILK917527 IBO917527 HRS917527 HHW917527 GYA917527 GOE917527 GEI917527 FUM917527 FKQ917527 FAU917527 EQY917527 EHC917527 DXG917527 DNK917527 DDO917527 CTS917527 CJW917527 CAA917527 BQE917527 BGI917527 AWM917527 AMQ917527 ACU917527 SY917527 JC917527 U917527 WVO851991 WLS851991 WBW851991 VSA851991 VIE851991 UYI851991 UOM851991 UEQ851991 TUU851991 TKY851991 TBC851991 SRG851991 SHK851991 RXO851991 RNS851991 RDW851991 QUA851991 QKE851991 QAI851991 PQM851991 PGQ851991 OWU851991 OMY851991 ODC851991 NTG851991 NJK851991 MZO851991 MPS851991 MFW851991 LWA851991 LME851991 LCI851991 KSM851991 KIQ851991 JYU851991 JOY851991 JFC851991 IVG851991 ILK851991 IBO851991 HRS851991 HHW851991 GYA851991 GOE851991 GEI851991 FUM851991 FKQ851991 FAU851991 EQY851991 EHC851991 DXG851991 DNK851991 DDO851991 CTS851991 CJW851991 CAA851991 BQE851991 BGI851991 AWM851991 AMQ851991 ACU851991 SY851991 JC851991 U851991 WVO786455 WLS786455 WBW786455 VSA786455 VIE786455 UYI786455 UOM786455 UEQ786455 TUU786455 TKY786455 TBC786455 SRG786455 SHK786455 RXO786455 RNS786455 RDW786455 QUA786455 QKE786455 QAI786455 PQM786455 PGQ786455 OWU786455 OMY786455 ODC786455 NTG786455 NJK786455 MZO786455 MPS786455 MFW786455 LWA786455 LME786455 LCI786455 KSM786455 KIQ786455 JYU786455 JOY786455 JFC786455 IVG786455 ILK786455 IBO786455 HRS786455 HHW786455 GYA786455 GOE786455 GEI786455 FUM786455 FKQ786455 FAU786455 EQY786455 EHC786455 DXG786455 DNK786455 DDO786455 CTS786455 CJW786455 CAA786455 BQE786455 BGI786455 AWM786455 AMQ786455 ACU786455 SY786455 JC786455 U786455 WVO720919 WLS720919 WBW720919 VSA720919 VIE720919 UYI720919 UOM720919 UEQ720919 TUU720919 TKY720919 TBC720919 SRG720919 SHK720919 RXO720919 RNS720919 RDW720919 QUA720919 QKE720919 QAI720919 PQM720919 PGQ720919 OWU720919 OMY720919 ODC720919 NTG720919 NJK720919 MZO720919 MPS720919 MFW720919 LWA720919 LME720919 LCI720919 KSM720919 KIQ720919 JYU720919 JOY720919 JFC720919 IVG720919 ILK720919 IBO720919 HRS720919 HHW720919 GYA720919 GOE720919 GEI720919 FUM720919 FKQ720919 FAU720919 EQY720919 EHC720919 DXG720919 DNK720919 DDO720919 CTS720919 CJW720919 CAA720919 BQE720919 BGI720919 AWM720919 AMQ720919 ACU720919 SY720919 JC720919 U720919 WVO655383 WLS655383 WBW655383 VSA655383 VIE655383 UYI655383 UOM655383 UEQ655383 TUU655383 TKY655383 TBC655383 SRG655383 SHK655383 RXO655383 RNS655383 RDW655383 QUA655383 QKE655383 QAI655383 PQM655383 PGQ655383 OWU655383 OMY655383 ODC655383 NTG655383 NJK655383 MZO655383 MPS655383 MFW655383 LWA655383 LME655383 LCI655383 KSM655383 KIQ655383 JYU655383 JOY655383 JFC655383 IVG655383 ILK655383 IBO655383 HRS655383 HHW655383 GYA655383 GOE655383 GEI655383 FUM655383 FKQ655383 FAU655383 EQY655383 EHC655383 DXG655383 DNK655383 DDO655383 CTS655383 CJW655383 CAA655383 BQE655383 BGI655383 AWM655383 AMQ655383 ACU655383 SY655383 JC655383 U655383 WVO589847 WLS589847 WBW589847 VSA589847 VIE589847 UYI589847 UOM589847 UEQ589847 TUU589847 TKY589847 TBC589847 SRG589847 SHK589847 RXO589847 RNS589847 RDW589847 QUA589847 QKE589847 QAI589847 PQM589847 PGQ589847 OWU589847 OMY589847 ODC589847 NTG589847 NJK589847 MZO589847 MPS589847 MFW589847 LWA589847 LME589847 LCI589847 KSM589847 KIQ589847 JYU589847 JOY589847 JFC589847 IVG589847 ILK589847 IBO589847 HRS589847 HHW589847 GYA589847 GOE589847 GEI589847 FUM589847 FKQ589847 FAU589847 EQY589847 EHC589847 DXG589847 DNK589847 DDO589847 CTS589847 CJW589847 CAA589847 BQE589847 BGI589847 AWM589847 AMQ589847 ACU589847 SY589847 JC589847 U589847 WVO524311 WLS524311 WBW524311 VSA524311 VIE524311 UYI524311 UOM524311 UEQ524311 TUU524311 TKY524311 TBC524311 SRG524311 SHK524311 RXO524311 RNS524311 RDW524311 QUA524311 QKE524311 QAI524311 PQM524311 PGQ524311 OWU524311 OMY524311 ODC524311 NTG524311 NJK524311 MZO524311 MPS524311 MFW524311 LWA524311 LME524311 LCI524311 KSM524311 KIQ524311 JYU524311 JOY524311 JFC524311 IVG524311 ILK524311 IBO524311 HRS524311 HHW524311 GYA524311 GOE524311 GEI524311 FUM524311 FKQ524311 FAU524311 EQY524311 EHC524311 DXG524311 DNK524311 DDO524311 CTS524311 CJW524311 CAA524311 BQE524311 BGI524311 AWM524311 AMQ524311 ACU524311 SY524311 JC524311 U524311 WVO458775 WLS458775 WBW458775 VSA458775 VIE458775 UYI458775 UOM458775 UEQ458775 TUU458775 TKY458775 TBC458775 SRG458775 SHK458775 RXO458775 RNS458775 RDW458775 QUA458775 QKE458775 QAI458775 PQM458775 PGQ458775 OWU458775 OMY458775 ODC458775 NTG458775 NJK458775 MZO458775 MPS458775 MFW458775 LWA458775 LME458775 LCI458775 KSM458775 KIQ458775 JYU458775 JOY458775 JFC458775 IVG458775 ILK458775 IBO458775 HRS458775 HHW458775 GYA458775 GOE458775 GEI458775 FUM458775 FKQ458775 FAU458775 EQY458775 EHC458775 DXG458775 DNK458775 DDO458775 CTS458775 CJW458775 CAA458775 BQE458775 BGI458775 AWM458775 AMQ458775 ACU458775 SY458775 JC458775 U458775 WVO393239 WLS393239 WBW393239 VSA393239 VIE393239 UYI393239 UOM393239 UEQ393239 TUU393239 TKY393239 TBC393239 SRG393239 SHK393239 RXO393239 RNS393239 RDW393239 QUA393239 QKE393239 QAI393239 PQM393239 PGQ393239 OWU393239 OMY393239 ODC393239 NTG393239 NJK393239 MZO393239 MPS393239 MFW393239 LWA393239 LME393239 LCI393239 KSM393239 KIQ393239 JYU393239 JOY393239 JFC393239 IVG393239 ILK393239 IBO393239 HRS393239 HHW393239 GYA393239 GOE393239 GEI393239 FUM393239 FKQ393239 FAU393239 EQY393239 EHC393239 DXG393239 DNK393239 DDO393239 CTS393239 CJW393239 CAA393239 BQE393239 BGI393239 AWM393239 AMQ393239 ACU393239 SY393239 JC393239 U393239 WVO327703 WLS327703 WBW327703 VSA327703 VIE327703 UYI327703 UOM327703 UEQ327703 TUU327703 TKY327703 TBC327703 SRG327703 SHK327703 RXO327703 RNS327703 RDW327703 QUA327703 QKE327703 QAI327703 PQM327703 PGQ327703 OWU327703 OMY327703 ODC327703 NTG327703 NJK327703 MZO327703 MPS327703 MFW327703 LWA327703 LME327703 LCI327703 KSM327703 KIQ327703 JYU327703 JOY327703 JFC327703 IVG327703 ILK327703 IBO327703 HRS327703 HHW327703 GYA327703 GOE327703 GEI327703 FUM327703 FKQ327703 FAU327703 EQY327703 EHC327703 DXG327703 DNK327703 DDO327703 CTS327703 CJW327703 CAA327703 BQE327703 BGI327703 AWM327703 AMQ327703 ACU327703 SY327703 JC327703 U327703 WVO262167 WLS262167 WBW262167 VSA262167 VIE262167 UYI262167 UOM262167 UEQ262167 TUU262167 TKY262167 TBC262167 SRG262167 SHK262167 RXO262167 RNS262167 RDW262167 QUA262167 QKE262167 QAI262167 PQM262167 PGQ262167 OWU262167 OMY262167 ODC262167 NTG262167 NJK262167 MZO262167 MPS262167 MFW262167 LWA262167 LME262167 LCI262167 KSM262167 KIQ262167 JYU262167 JOY262167 JFC262167 IVG262167 ILK262167 IBO262167 HRS262167 HHW262167 GYA262167 GOE262167 GEI262167 FUM262167 FKQ262167 FAU262167 EQY262167 EHC262167 DXG262167 DNK262167 DDO262167 CTS262167 CJW262167 CAA262167 BQE262167 BGI262167 AWM262167 AMQ262167 ACU262167 SY262167 JC262167 U262167 WVO196631 WLS196631 WBW196631 VSA196631 VIE196631 UYI196631 UOM196631 UEQ196631 TUU196631 TKY196631 TBC196631 SRG196631 SHK196631 RXO196631 RNS196631 RDW196631 QUA196631 QKE196631 QAI196631 PQM196631 PGQ196631 OWU196631 OMY196631 ODC196631 NTG196631 NJK196631 MZO196631 MPS196631 MFW196631 LWA196631 LME196631 LCI196631 KSM196631 KIQ196631 JYU196631 JOY196631 JFC196631 IVG196631 ILK196631 IBO196631 HRS196631 HHW196631 GYA196631 GOE196631 GEI196631 FUM196631 FKQ196631 FAU196631 EQY196631 EHC196631 DXG196631 DNK196631 DDO196631 CTS196631 CJW196631 CAA196631 BQE196631 BGI196631 AWM196631 AMQ196631 ACU196631 SY196631 JC196631 U196631 WVO131095 WLS131095 WBW131095 VSA131095 VIE131095 UYI131095 UOM131095 UEQ131095 TUU131095 TKY131095 TBC131095 SRG131095 SHK131095 RXO131095 RNS131095 RDW131095 QUA131095 QKE131095 QAI131095 PQM131095 PGQ131095 OWU131095 OMY131095 ODC131095 NTG131095 NJK131095 MZO131095 MPS131095 MFW131095 LWA131095 LME131095 LCI131095 KSM131095 KIQ131095 JYU131095 JOY131095 JFC131095 IVG131095 ILK131095 IBO131095 HRS131095 HHW131095 GYA131095 GOE131095 GEI131095 FUM131095 FKQ131095 FAU131095 EQY131095 EHC131095 DXG131095 DNK131095 DDO131095 CTS131095 CJW131095 CAA131095 BQE131095 BGI131095 AWM131095 AMQ131095 ACU131095 SY131095 JC131095 U131095 WVO65559 WLS65559 WBW65559 VSA65559 VIE65559 UYI65559 UOM65559 UEQ65559 TUU65559 TKY65559 TBC65559 SRG65559 SHK65559 RXO65559 RNS65559 RDW65559 QUA65559 QKE65559 QAI65559 PQM65559 PGQ65559 OWU65559 OMY65559 ODC65559 NTG65559 NJK65559 MZO65559 MPS65559 MFW65559 LWA65559 LME65559 LCI65559 KSM65559 KIQ65559 JYU65559 JOY65559 JFC65559 IVG65559 ILK65559 IBO65559 HRS65559 HHW65559 GYA65559 GOE65559 GEI65559 FUM65559 FKQ65559 FAU65559 EQY65559 EHC65559 DXG65559 DNK65559 DDO65559 CTS65559 CJW65559 CAA65559 BQE65559 BGI65559 AWM65559 AMQ65559 ACU65559 SY65559 JC65559 U65559 WVO14 WLS14 WBW14 VSA14 VIE14 UYI14 UOM14 UEQ14 TUU14 TKY14 TBC14 SRG14 SHK14 RXO14 RNS14 RDW14 QUA14 QKE14 QAI14 PQM14 PGQ14 OWU14 OMY14 ODC14 NTG14 NJK14 MZO14 MPS14 MFW14 LWA14 LME14 LCI14 KSM14 KIQ14 JYU14 JOY14 JFC14 IVG14 ILK14 IBO14 HRS14 HHW14 GYA14 GOE14 GEI14 FUM14 FKQ14 FAU14 EQY14 EHC14 DXG14 DNK14 DDO14 CTS14 CJW14 CAA14 BQE14 BGI14 AWM14 AMQ14 ACU14 SY14 JC14 U32 WVO32 WLS32 WBW32 VSA32 VIE32 UYI32 UOM32 UEQ32 TUU32 TKY32 TBC32 SRG32 SHK32 RXO32 RNS32 RDW32 QUA32 QKE32 QAI32 PQM32 PGQ32 OWU32 OMY32 ODC32 NTG32 NJK32 MZO32 MPS32 MFW32 LWA32 LME32 LCI32 KSM32 KIQ32 JYU32 JOY32 JFC32 IVG32 ILK32 IBO32 HRS32 HHW32 GYA32 GOE32 GEI32 FUM32 FKQ32 FAU32 EQY32 EHC32 DXG32 DNK32 DDO32 CTS32 CJW32 CAA32 BQE32 BGI32 AWM32 AMQ32 ACU32 SY32 JC32 U35"/>
    <dataValidation allowBlank="1" showErrorMessage="1" prompt="100 mesas en cada vigencia. Cada Delegada 33 mesas de trabajo" sqref="IN55:IN63 WUZ983096:WUZ983104 WLD983096:WLD983104 WBH983096:WBH983104 VRL983096:VRL983104 VHP983096:VHP983104 UXT983096:UXT983104 UNX983096:UNX983104 UEB983096:UEB983104 TUF983096:TUF983104 TKJ983096:TKJ983104 TAN983096:TAN983104 SQR983096:SQR983104 SGV983096:SGV983104 RWZ983096:RWZ983104 RND983096:RND983104 RDH983096:RDH983104 QTL983096:QTL983104 QJP983096:QJP983104 PZT983096:PZT983104 PPX983096:PPX983104 PGB983096:PGB983104 OWF983096:OWF983104 OMJ983096:OMJ983104 OCN983096:OCN983104 NSR983096:NSR983104 NIV983096:NIV983104 MYZ983096:MYZ983104 MPD983096:MPD983104 MFH983096:MFH983104 LVL983096:LVL983104 LLP983096:LLP983104 LBT983096:LBT983104 KRX983096:KRX983104 KIB983096:KIB983104 JYF983096:JYF983104 JOJ983096:JOJ983104 JEN983096:JEN983104 IUR983096:IUR983104 IKV983096:IKV983104 IAZ983096:IAZ983104 HRD983096:HRD983104 HHH983096:HHH983104 GXL983096:GXL983104 GNP983096:GNP983104 GDT983096:GDT983104 FTX983096:FTX983104 FKB983096:FKB983104 FAF983096:FAF983104 EQJ983096:EQJ983104 EGN983096:EGN983104 DWR983096:DWR983104 DMV983096:DMV983104 DCZ983096:DCZ983104 CTD983096:CTD983104 CJH983096:CJH983104 BZL983096:BZL983104 BPP983096:BPP983104 BFT983096:BFT983104 AVX983096:AVX983104 AMB983096:AMB983104 ACF983096:ACF983104 SJ983096:SJ983104 IN983096:IN983104 G983096:G983104 WUZ917560:WUZ917568 WLD917560:WLD917568 WBH917560:WBH917568 VRL917560:VRL917568 VHP917560:VHP917568 UXT917560:UXT917568 UNX917560:UNX917568 UEB917560:UEB917568 TUF917560:TUF917568 TKJ917560:TKJ917568 TAN917560:TAN917568 SQR917560:SQR917568 SGV917560:SGV917568 RWZ917560:RWZ917568 RND917560:RND917568 RDH917560:RDH917568 QTL917560:QTL917568 QJP917560:QJP917568 PZT917560:PZT917568 PPX917560:PPX917568 PGB917560:PGB917568 OWF917560:OWF917568 OMJ917560:OMJ917568 OCN917560:OCN917568 NSR917560:NSR917568 NIV917560:NIV917568 MYZ917560:MYZ917568 MPD917560:MPD917568 MFH917560:MFH917568 LVL917560:LVL917568 LLP917560:LLP917568 LBT917560:LBT917568 KRX917560:KRX917568 KIB917560:KIB917568 JYF917560:JYF917568 JOJ917560:JOJ917568 JEN917560:JEN917568 IUR917560:IUR917568 IKV917560:IKV917568 IAZ917560:IAZ917568 HRD917560:HRD917568 HHH917560:HHH917568 GXL917560:GXL917568 GNP917560:GNP917568 GDT917560:GDT917568 FTX917560:FTX917568 FKB917560:FKB917568 FAF917560:FAF917568 EQJ917560:EQJ917568 EGN917560:EGN917568 DWR917560:DWR917568 DMV917560:DMV917568 DCZ917560:DCZ917568 CTD917560:CTD917568 CJH917560:CJH917568 BZL917560:BZL917568 BPP917560:BPP917568 BFT917560:BFT917568 AVX917560:AVX917568 AMB917560:AMB917568 ACF917560:ACF917568 SJ917560:SJ917568 IN917560:IN917568 G917560:G917568 WUZ852024:WUZ852032 WLD852024:WLD852032 WBH852024:WBH852032 VRL852024:VRL852032 VHP852024:VHP852032 UXT852024:UXT852032 UNX852024:UNX852032 UEB852024:UEB852032 TUF852024:TUF852032 TKJ852024:TKJ852032 TAN852024:TAN852032 SQR852024:SQR852032 SGV852024:SGV852032 RWZ852024:RWZ852032 RND852024:RND852032 RDH852024:RDH852032 QTL852024:QTL852032 QJP852024:QJP852032 PZT852024:PZT852032 PPX852024:PPX852032 PGB852024:PGB852032 OWF852024:OWF852032 OMJ852024:OMJ852032 OCN852024:OCN852032 NSR852024:NSR852032 NIV852024:NIV852032 MYZ852024:MYZ852032 MPD852024:MPD852032 MFH852024:MFH852032 LVL852024:LVL852032 LLP852024:LLP852032 LBT852024:LBT852032 KRX852024:KRX852032 KIB852024:KIB852032 JYF852024:JYF852032 JOJ852024:JOJ852032 JEN852024:JEN852032 IUR852024:IUR852032 IKV852024:IKV852032 IAZ852024:IAZ852032 HRD852024:HRD852032 HHH852024:HHH852032 GXL852024:GXL852032 GNP852024:GNP852032 GDT852024:GDT852032 FTX852024:FTX852032 FKB852024:FKB852032 FAF852024:FAF852032 EQJ852024:EQJ852032 EGN852024:EGN852032 DWR852024:DWR852032 DMV852024:DMV852032 DCZ852024:DCZ852032 CTD852024:CTD852032 CJH852024:CJH852032 BZL852024:BZL852032 BPP852024:BPP852032 BFT852024:BFT852032 AVX852024:AVX852032 AMB852024:AMB852032 ACF852024:ACF852032 SJ852024:SJ852032 IN852024:IN852032 G852024:G852032 WUZ786488:WUZ786496 WLD786488:WLD786496 WBH786488:WBH786496 VRL786488:VRL786496 VHP786488:VHP786496 UXT786488:UXT786496 UNX786488:UNX786496 UEB786488:UEB786496 TUF786488:TUF786496 TKJ786488:TKJ786496 TAN786488:TAN786496 SQR786488:SQR786496 SGV786488:SGV786496 RWZ786488:RWZ786496 RND786488:RND786496 RDH786488:RDH786496 QTL786488:QTL786496 QJP786488:QJP786496 PZT786488:PZT786496 PPX786488:PPX786496 PGB786488:PGB786496 OWF786488:OWF786496 OMJ786488:OMJ786496 OCN786488:OCN786496 NSR786488:NSR786496 NIV786488:NIV786496 MYZ786488:MYZ786496 MPD786488:MPD786496 MFH786488:MFH786496 LVL786488:LVL786496 LLP786488:LLP786496 LBT786488:LBT786496 KRX786488:KRX786496 KIB786488:KIB786496 JYF786488:JYF786496 JOJ786488:JOJ786496 JEN786488:JEN786496 IUR786488:IUR786496 IKV786488:IKV786496 IAZ786488:IAZ786496 HRD786488:HRD786496 HHH786488:HHH786496 GXL786488:GXL786496 GNP786488:GNP786496 GDT786488:GDT786496 FTX786488:FTX786496 FKB786488:FKB786496 FAF786488:FAF786496 EQJ786488:EQJ786496 EGN786488:EGN786496 DWR786488:DWR786496 DMV786488:DMV786496 DCZ786488:DCZ786496 CTD786488:CTD786496 CJH786488:CJH786496 BZL786488:BZL786496 BPP786488:BPP786496 BFT786488:BFT786496 AVX786488:AVX786496 AMB786488:AMB786496 ACF786488:ACF786496 SJ786488:SJ786496 IN786488:IN786496 G786488:G786496 WUZ720952:WUZ720960 WLD720952:WLD720960 WBH720952:WBH720960 VRL720952:VRL720960 VHP720952:VHP720960 UXT720952:UXT720960 UNX720952:UNX720960 UEB720952:UEB720960 TUF720952:TUF720960 TKJ720952:TKJ720960 TAN720952:TAN720960 SQR720952:SQR720960 SGV720952:SGV720960 RWZ720952:RWZ720960 RND720952:RND720960 RDH720952:RDH720960 QTL720952:QTL720960 QJP720952:QJP720960 PZT720952:PZT720960 PPX720952:PPX720960 PGB720952:PGB720960 OWF720952:OWF720960 OMJ720952:OMJ720960 OCN720952:OCN720960 NSR720952:NSR720960 NIV720952:NIV720960 MYZ720952:MYZ720960 MPD720952:MPD720960 MFH720952:MFH720960 LVL720952:LVL720960 LLP720952:LLP720960 LBT720952:LBT720960 KRX720952:KRX720960 KIB720952:KIB720960 JYF720952:JYF720960 JOJ720952:JOJ720960 JEN720952:JEN720960 IUR720952:IUR720960 IKV720952:IKV720960 IAZ720952:IAZ720960 HRD720952:HRD720960 HHH720952:HHH720960 GXL720952:GXL720960 GNP720952:GNP720960 GDT720952:GDT720960 FTX720952:FTX720960 FKB720952:FKB720960 FAF720952:FAF720960 EQJ720952:EQJ720960 EGN720952:EGN720960 DWR720952:DWR720960 DMV720952:DMV720960 DCZ720952:DCZ720960 CTD720952:CTD720960 CJH720952:CJH720960 BZL720952:BZL720960 BPP720952:BPP720960 BFT720952:BFT720960 AVX720952:AVX720960 AMB720952:AMB720960 ACF720952:ACF720960 SJ720952:SJ720960 IN720952:IN720960 G720952:G720960 WUZ655416:WUZ655424 WLD655416:WLD655424 WBH655416:WBH655424 VRL655416:VRL655424 VHP655416:VHP655424 UXT655416:UXT655424 UNX655416:UNX655424 UEB655416:UEB655424 TUF655416:TUF655424 TKJ655416:TKJ655424 TAN655416:TAN655424 SQR655416:SQR655424 SGV655416:SGV655424 RWZ655416:RWZ655424 RND655416:RND655424 RDH655416:RDH655424 QTL655416:QTL655424 QJP655416:QJP655424 PZT655416:PZT655424 PPX655416:PPX655424 PGB655416:PGB655424 OWF655416:OWF655424 OMJ655416:OMJ655424 OCN655416:OCN655424 NSR655416:NSR655424 NIV655416:NIV655424 MYZ655416:MYZ655424 MPD655416:MPD655424 MFH655416:MFH655424 LVL655416:LVL655424 LLP655416:LLP655424 LBT655416:LBT655424 KRX655416:KRX655424 KIB655416:KIB655424 JYF655416:JYF655424 JOJ655416:JOJ655424 JEN655416:JEN655424 IUR655416:IUR655424 IKV655416:IKV655424 IAZ655416:IAZ655424 HRD655416:HRD655424 HHH655416:HHH655424 GXL655416:GXL655424 GNP655416:GNP655424 GDT655416:GDT655424 FTX655416:FTX655424 FKB655416:FKB655424 FAF655416:FAF655424 EQJ655416:EQJ655424 EGN655416:EGN655424 DWR655416:DWR655424 DMV655416:DMV655424 DCZ655416:DCZ655424 CTD655416:CTD655424 CJH655416:CJH655424 BZL655416:BZL655424 BPP655416:BPP655424 BFT655416:BFT655424 AVX655416:AVX655424 AMB655416:AMB655424 ACF655416:ACF655424 SJ655416:SJ655424 IN655416:IN655424 G655416:G655424 WUZ589880:WUZ589888 WLD589880:WLD589888 WBH589880:WBH589888 VRL589880:VRL589888 VHP589880:VHP589888 UXT589880:UXT589888 UNX589880:UNX589888 UEB589880:UEB589888 TUF589880:TUF589888 TKJ589880:TKJ589888 TAN589880:TAN589888 SQR589880:SQR589888 SGV589880:SGV589888 RWZ589880:RWZ589888 RND589880:RND589888 RDH589880:RDH589888 QTL589880:QTL589888 QJP589880:QJP589888 PZT589880:PZT589888 PPX589880:PPX589888 PGB589880:PGB589888 OWF589880:OWF589888 OMJ589880:OMJ589888 OCN589880:OCN589888 NSR589880:NSR589888 NIV589880:NIV589888 MYZ589880:MYZ589888 MPD589880:MPD589888 MFH589880:MFH589888 LVL589880:LVL589888 LLP589880:LLP589888 LBT589880:LBT589888 KRX589880:KRX589888 KIB589880:KIB589888 JYF589880:JYF589888 JOJ589880:JOJ589888 JEN589880:JEN589888 IUR589880:IUR589888 IKV589880:IKV589888 IAZ589880:IAZ589888 HRD589880:HRD589888 HHH589880:HHH589888 GXL589880:GXL589888 GNP589880:GNP589888 GDT589880:GDT589888 FTX589880:FTX589888 FKB589880:FKB589888 FAF589880:FAF589888 EQJ589880:EQJ589888 EGN589880:EGN589888 DWR589880:DWR589888 DMV589880:DMV589888 DCZ589880:DCZ589888 CTD589880:CTD589888 CJH589880:CJH589888 BZL589880:BZL589888 BPP589880:BPP589888 BFT589880:BFT589888 AVX589880:AVX589888 AMB589880:AMB589888 ACF589880:ACF589888 SJ589880:SJ589888 IN589880:IN589888 G589880:G589888 WUZ524344:WUZ524352 WLD524344:WLD524352 WBH524344:WBH524352 VRL524344:VRL524352 VHP524344:VHP524352 UXT524344:UXT524352 UNX524344:UNX524352 UEB524344:UEB524352 TUF524344:TUF524352 TKJ524344:TKJ524352 TAN524344:TAN524352 SQR524344:SQR524352 SGV524344:SGV524352 RWZ524344:RWZ524352 RND524344:RND524352 RDH524344:RDH524352 QTL524344:QTL524352 QJP524344:QJP524352 PZT524344:PZT524352 PPX524344:PPX524352 PGB524344:PGB524352 OWF524344:OWF524352 OMJ524344:OMJ524352 OCN524344:OCN524352 NSR524344:NSR524352 NIV524344:NIV524352 MYZ524344:MYZ524352 MPD524344:MPD524352 MFH524344:MFH524352 LVL524344:LVL524352 LLP524344:LLP524352 LBT524344:LBT524352 KRX524344:KRX524352 KIB524344:KIB524352 JYF524344:JYF524352 JOJ524344:JOJ524352 JEN524344:JEN524352 IUR524344:IUR524352 IKV524344:IKV524352 IAZ524344:IAZ524352 HRD524344:HRD524352 HHH524344:HHH524352 GXL524344:GXL524352 GNP524344:GNP524352 GDT524344:GDT524352 FTX524344:FTX524352 FKB524344:FKB524352 FAF524344:FAF524352 EQJ524344:EQJ524352 EGN524344:EGN524352 DWR524344:DWR524352 DMV524344:DMV524352 DCZ524344:DCZ524352 CTD524344:CTD524352 CJH524344:CJH524352 BZL524344:BZL524352 BPP524344:BPP524352 BFT524344:BFT524352 AVX524344:AVX524352 AMB524344:AMB524352 ACF524344:ACF524352 SJ524344:SJ524352 IN524344:IN524352 G524344:G524352 WUZ458808:WUZ458816 WLD458808:WLD458816 WBH458808:WBH458816 VRL458808:VRL458816 VHP458808:VHP458816 UXT458808:UXT458816 UNX458808:UNX458816 UEB458808:UEB458816 TUF458808:TUF458816 TKJ458808:TKJ458816 TAN458808:TAN458816 SQR458808:SQR458816 SGV458808:SGV458816 RWZ458808:RWZ458816 RND458808:RND458816 RDH458808:RDH458816 QTL458808:QTL458816 QJP458808:QJP458816 PZT458808:PZT458816 PPX458808:PPX458816 PGB458808:PGB458816 OWF458808:OWF458816 OMJ458808:OMJ458816 OCN458808:OCN458816 NSR458808:NSR458816 NIV458808:NIV458816 MYZ458808:MYZ458816 MPD458808:MPD458816 MFH458808:MFH458816 LVL458808:LVL458816 LLP458808:LLP458816 LBT458808:LBT458816 KRX458808:KRX458816 KIB458808:KIB458816 JYF458808:JYF458816 JOJ458808:JOJ458816 JEN458808:JEN458816 IUR458808:IUR458816 IKV458808:IKV458816 IAZ458808:IAZ458816 HRD458808:HRD458816 HHH458808:HHH458816 GXL458808:GXL458816 GNP458808:GNP458816 GDT458808:GDT458816 FTX458808:FTX458816 FKB458808:FKB458816 FAF458808:FAF458816 EQJ458808:EQJ458816 EGN458808:EGN458816 DWR458808:DWR458816 DMV458808:DMV458816 DCZ458808:DCZ458816 CTD458808:CTD458816 CJH458808:CJH458816 BZL458808:BZL458816 BPP458808:BPP458816 BFT458808:BFT458816 AVX458808:AVX458816 AMB458808:AMB458816 ACF458808:ACF458816 SJ458808:SJ458816 IN458808:IN458816 G458808:G458816 WUZ393272:WUZ393280 WLD393272:WLD393280 WBH393272:WBH393280 VRL393272:VRL393280 VHP393272:VHP393280 UXT393272:UXT393280 UNX393272:UNX393280 UEB393272:UEB393280 TUF393272:TUF393280 TKJ393272:TKJ393280 TAN393272:TAN393280 SQR393272:SQR393280 SGV393272:SGV393280 RWZ393272:RWZ393280 RND393272:RND393280 RDH393272:RDH393280 QTL393272:QTL393280 QJP393272:QJP393280 PZT393272:PZT393280 PPX393272:PPX393280 PGB393272:PGB393280 OWF393272:OWF393280 OMJ393272:OMJ393280 OCN393272:OCN393280 NSR393272:NSR393280 NIV393272:NIV393280 MYZ393272:MYZ393280 MPD393272:MPD393280 MFH393272:MFH393280 LVL393272:LVL393280 LLP393272:LLP393280 LBT393272:LBT393280 KRX393272:KRX393280 KIB393272:KIB393280 JYF393272:JYF393280 JOJ393272:JOJ393280 JEN393272:JEN393280 IUR393272:IUR393280 IKV393272:IKV393280 IAZ393272:IAZ393280 HRD393272:HRD393280 HHH393272:HHH393280 GXL393272:GXL393280 GNP393272:GNP393280 GDT393272:GDT393280 FTX393272:FTX393280 FKB393272:FKB393280 FAF393272:FAF393280 EQJ393272:EQJ393280 EGN393272:EGN393280 DWR393272:DWR393280 DMV393272:DMV393280 DCZ393272:DCZ393280 CTD393272:CTD393280 CJH393272:CJH393280 BZL393272:BZL393280 BPP393272:BPP393280 BFT393272:BFT393280 AVX393272:AVX393280 AMB393272:AMB393280 ACF393272:ACF393280 SJ393272:SJ393280 IN393272:IN393280 G393272:G393280 WUZ327736:WUZ327744 WLD327736:WLD327744 WBH327736:WBH327744 VRL327736:VRL327744 VHP327736:VHP327744 UXT327736:UXT327744 UNX327736:UNX327744 UEB327736:UEB327744 TUF327736:TUF327744 TKJ327736:TKJ327744 TAN327736:TAN327744 SQR327736:SQR327744 SGV327736:SGV327744 RWZ327736:RWZ327744 RND327736:RND327744 RDH327736:RDH327744 QTL327736:QTL327744 QJP327736:QJP327744 PZT327736:PZT327744 PPX327736:PPX327744 PGB327736:PGB327744 OWF327736:OWF327744 OMJ327736:OMJ327744 OCN327736:OCN327744 NSR327736:NSR327744 NIV327736:NIV327744 MYZ327736:MYZ327744 MPD327736:MPD327744 MFH327736:MFH327744 LVL327736:LVL327744 LLP327736:LLP327744 LBT327736:LBT327744 KRX327736:KRX327744 KIB327736:KIB327744 JYF327736:JYF327744 JOJ327736:JOJ327744 JEN327736:JEN327744 IUR327736:IUR327744 IKV327736:IKV327744 IAZ327736:IAZ327744 HRD327736:HRD327744 HHH327736:HHH327744 GXL327736:GXL327744 GNP327736:GNP327744 GDT327736:GDT327744 FTX327736:FTX327744 FKB327736:FKB327744 FAF327736:FAF327744 EQJ327736:EQJ327744 EGN327736:EGN327744 DWR327736:DWR327744 DMV327736:DMV327744 DCZ327736:DCZ327744 CTD327736:CTD327744 CJH327736:CJH327744 BZL327736:BZL327744 BPP327736:BPP327744 BFT327736:BFT327744 AVX327736:AVX327744 AMB327736:AMB327744 ACF327736:ACF327744 SJ327736:SJ327744 IN327736:IN327744 G327736:G327744 WUZ262200:WUZ262208 WLD262200:WLD262208 WBH262200:WBH262208 VRL262200:VRL262208 VHP262200:VHP262208 UXT262200:UXT262208 UNX262200:UNX262208 UEB262200:UEB262208 TUF262200:TUF262208 TKJ262200:TKJ262208 TAN262200:TAN262208 SQR262200:SQR262208 SGV262200:SGV262208 RWZ262200:RWZ262208 RND262200:RND262208 RDH262200:RDH262208 QTL262200:QTL262208 QJP262200:QJP262208 PZT262200:PZT262208 PPX262200:PPX262208 PGB262200:PGB262208 OWF262200:OWF262208 OMJ262200:OMJ262208 OCN262200:OCN262208 NSR262200:NSR262208 NIV262200:NIV262208 MYZ262200:MYZ262208 MPD262200:MPD262208 MFH262200:MFH262208 LVL262200:LVL262208 LLP262200:LLP262208 LBT262200:LBT262208 KRX262200:KRX262208 KIB262200:KIB262208 JYF262200:JYF262208 JOJ262200:JOJ262208 JEN262200:JEN262208 IUR262200:IUR262208 IKV262200:IKV262208 IAZ262200:IAZ262208 HRD262200:HRD262208 HHH262200:HHH262208 GXL262200:GXL262208 GNP262200:GNP262208 GDT262200:GDT262208 FTX262200:FTX262208 FKB262200:FKB262208 FAF262200:FAF262208 EQJ262200:EQJ262208 EGN262200:EGN262208 DWR262200:DWR262208 DMV262200:DMV262208 DCZ262200:DCZ262208 CTD262200:CTD262208 CJH262200:CJH262208 BZL262200:BZL262208 BPP262200:BPP262208 BFT262200:BFT262208 AVX262200:AVX262208 AMB262200:AMB262208 ACF262200:ACF262208 SJ262200:SJ262208 IN262200:IN262208 G262200:G262208 WUZ196664:WUZ196672 WLD196664:WLD196672 WBH196664:WBH196672 VRL196664:VRL196672 VHP196664:VHP196672 UXT196664:UXT196672 UNX196664:UNX196672 UEB196664:UEB196672 TUF196664:TUF196672 TKJ196664:TKJ196672 TAN196664:TAN196672 SQR196664:SQR196672 SGV196664:SGV196672 RWZ196664:RWZ196672 RND196664:RND196672 RDH196664:RDH196672 QTL196664:QTL196672 QJP196664:QJP196672 PZT196664:PZT196672 PPX196664:PPX196672 PGB196664:PGB196672 OWF196664:OWF196672 OMJ196664:OMJ196672 OCN196664:OCN196672 NSR196664:NSR196672 NIV196664:NIV196672 MYZ196664:MYZ196672 MPD196664:MPD196672 MFH196664:MFH196672 LVL196664:LVL196672 LLP196664:LLP196672 LBT196664:LBT196672 KRX196664:KRX196672 KIB196664:KIB196672 JYF196664:JYF196672 JOJ196664:JOJ196672 JEN196664:JEN196672 IUR196664:IUR196672 IKV196664:IKV196672 IAZ196664:IAZ196672 HRD196664:HRD196672 HHH196664:HHH196672 GXL196664:GXL196672 GNP196664:GNP196672 GDT196664:GDT196672 FTX196664:FTX196672 FKB196664:FKB196672 FAF196664:FAF196672 EQJ196664:EQJ196672 EGN196664:EGN196672 DWR196664:DWR196672 DMV196664:DMV196672 DCZ196664:DCZ196672 CTD196664:CTD196672 CJH196664:CJH196672 BZL196664:BZL196672 BPP196664:BPP196672 BFT196664:BFT196672 AVX196664:AVX196672 AMB196664:AMB196672 ACF196664:ACF196672 SJ196664:SJ196672 IN196664:IN196672 G196664:G196672 WUZ131128:WUZ131136 WLD131128:WLD131136 WBH131128:WBH131136 VRL131128:VRL131136 VHP131128:VHP131136 UXT131128:UXT131136 UNX131128:UNX131136 UEB131128:UEB131136 TUF131128:TUF131136 TKJ131128:TKJ131136 TAN131128:TAN131136 SQR131128:SQR131136 SGV131128:SGV131136 RWZ131128:RWZ131136 RND131128:RND131136 RDH131128:RDH131136 QTL131128:QTL131136 QJP131128:QJP131136 PZT131128:PZT131136 PPX131128:PPX131136 PGB131128:PGB131136 OWF131128:OWF131136 OMJ131128:OMJ131136 OCN131128:OCN131136 NSR131128:NSR131136 NIV131128:NIV131136 MYZ131128:MYZ131136 MPD131128:MPD131136 MFH131128:MFH131136 LVL131128:LVL131136 LLP131128:LLP131136 LBT131128:LBT131136 KRX131128:KRX131136 KIB131128:KIB131136 JYF131128:JYF131136 JOJ131128:JOJ131136 JEN131128:JEN131136 IUR131128:IUR131136 IKV131128:IKV131136 IAZ131128:IAZ131136 HRD131128:HRD131136 HHH131128:HHH131136 GXL131128:GXL131136 GNP131128:GNP131136 GDT131128:GDT131136 FTX131128:FTX131136 FKB131128:FKB131136 FAF131128:FAF131136 EQJ131128:EQJ131136 EGN131128:EGN131136 DWR131128:DWR131136 DMV131128:DMV131136 DCZ131128:DCZ131136 CTD131128:CTD131136 CJH131128:CJH131136 BZL131128:BZL131136 BPP131128:BPP131136 BFT131128:BFT131136 AVX131128:AVX131136 AMB131128:AMB131136 ACF131128:ACF131136 SJ131128:SJ131136 IN131128:IN131136 G131128:G131136 WUZ65592:WUZ65600 WLD65592:WLD65600 WBH65592:WBH65600 VRL65592:VRL65600 VHP65592:VHP65600 UXT65592:UXT65600 UNX65592:UNX65600 UEB65592:UEB65600 TUF65592:TUF65600 TKJ65592:TKJ65600 TAN65592:TAN65600 SQR65592:SQR65600 SGV65592:SGV65600 RWZ65592:RWZ65600 RND65592:RND65600 RDH65592:RDH65600 QTL65592:QTL65600 QJP65592:QJP65600 PZT65592:PZT65600 PPX65592:PPX65600 PGB65592:PGB65600 OWF65592:OWF65600 OMJ65592:OMJ65600 OCN65592:OCN65600 NSR65592:NSR65600 NIV65592:NIV65600 MYZ65592:MYZ65600 MPD65592:MPD65600 MFH65592:MFH65600 LVL65592:LVL65600 LLP65592:LLP65600 LBT65592:LBT65600 KRX65592:KRX65600 KIB65592:KIB65600 JYF65592:JYF65600 JOJ65592:JOJ65600 JEN65592:JEN65600 IUR65592:IUR65600 IKV65592:IKV65600 IAZ65592:IAZ65600 HRD65592:HRD65600 HHH65592:HHH65600 GXL65592:GXL65600 GNP65592:GNP65600 GDT65592:GDT65600 FTX65592:FTX65600 FKB65592:FKB65600 FAF65592:FAF65600 EQJ65592:EQJ65600 EGN65592:EGN65600 DWR65592:DWR65600 DMV65592:DMV65600 DCZ65592:DCZ65600 CTD65592:CTD65600 CJH65592:CJH65600 BZL65592:BZL65600 BPP65592:BPP65600 BFT65592:BFT65600 AVX65592:AVX65600 AMB65592:AMB65600 ACF65592:ACF65600 SJ65592:SJ65600 IN65592:IN65600 G65592:G65600 WUZ55:WUZ63 WLD55:WLD63 WBH55:WBH63 VRL55:VRL63 VHP55:VHP63 UXT55:UXT63 UNX55:UNX63 UEB55:UEB63 TUF55:TUF63 TKJ55:TKJ63 TAN55:TAN63 SQR55:SQR63 SGV55:SGV63 RWZ55:RWZ63 RND55:RND63 RDH55:RDH63 QTL55:QTL63 QJP55:QJP63 PZT55:PZT63 PPX55:PPX63 PGB55:PGB63 OWF55:OWF63 OMJ55:OMJ63 OCN55:OCN63 NSR55:NSR63 NIV55:NIV63 MYZ55:MYZ63 MPD55:MPD63 MFH55:MFH63 LVL55:LVL63 LLP55:LLP63 LBT55:LBT63 KRX55:KRX63 KIB55:KIB63 JYF55:JYF63 JOJ55:JOJ63 JEN55:JEN63 IUR55:IUR63 IKV55:IKV63 IAZ55:IAZ63 HRD55:HRD63 HHH55:HHH63 GXL55:GXL63 GNP55:GNP63 GDT55:GDT63 FTX55:FTX63 FKB55:FKB63 FAF55:FAF63 EQJ55:EQJ63 EGN55:EGN63 DWR55:DWR63 DMV55:DMV63 DCZ55:DCZ63 CTD55:CTD63 CJH55:CJH63 BZL55:BZL63 BPP55:BPP63 BFT55:BFT63 AVX55:AVX63 AMB55:AMB63 ACF55:ACF63 SJ55:SJ63 G55:G63"/>
    <dataValidation allowBlank="1" showErrorMessage="1" prompt="Se actualiza con base en Fichas de indicadores realizadas durante gestión de Nancy Rivera" sqref="WLI983142:WLL983142 WBM983142:WBP983142 VRQ983142:VRT983142 VHU983142:VHX983142 UXY983142:UYB983142 UOC983142:UOF983142 UEG983142:UEJ983142 TUK983142:TUN983142 TKO983142:TKR983142 TAS983142:TAV983142 SQW983142:SQZ983142 SHA983142:SHD983142 RXE983142:RXH983142 RNI983142:RNL983142 RDM983142:RDP983142 QTQ983142:QTT983142 QJU983142:QJX983142 PZY983142:QAB983142 PQC983142:PQF983142 PGG983142:PGJ983142 OWK983142:OWN983142 OMO983142:OMR983142 OCS983142:OCV983142 NSW983142:NSZ983142 NJA983142:NJD983142 MZE983142:MZH983142 MPI983142:MPL983142 MFM983142:MFP983142 LVQ983142:LVT983142 LLU983142:LLX983142 LBY983142:LCB983142 KSC983142:KSF983142 KIG983142:KIJ983142 JYK983142:JYN983142 JOO983142:JOR983142 JES983142:JEV983142 IUW983142:IUZ983142 ILA983142:ILD983142 IBE983142:IBH983142 HRI983142:HRL983142 HHM983142:HHP983142 GXQ983142:GXT983142 GNU983142:GNX983142 GDY983142:GEB983142 FUC983142:FUF983142 FKG983142:FKJ983142 FAK983142:FAN983142 EQO983142:EQR983142 EGS983142:EGV983142 DWW983142:DWZ983142 DNA983142:DND983142 DDE983142:DDH983142 CTI983142:CTL983142 CJM983142:CJP983142 BZQ983142:BZT983142 BPU983142:BPX983142 BFY983142:BGB983142 AWC983142:AWF983142 AMG983142:AMJ983142 ACK983142:ACN983142 SO983142:SR983142 IS983142:IV983142 L983142:P983142 WVE917606:WVH917606 WLI917606:WLL917606 WBM917606:WBP917606 VRQ917606:VRT917606 VHU917606:VHX917606 UXY917606:UYB917606 UOC917606:UOF917606 UEG917606:UEJ917606 TUK917606:TUN917606 TKO917606:TKR917606 TAS917606:TAV917606 SQW917606:SQZ917606 SHA917606:SHD917606 RXE917606:RXH917606 RNI917606:RNL917606 RDM917606:RDP917606 QTQ917606:QTT917606 QJU917606:QJX917606 PZY917606:QAB917606 PQC917606:PQF917606 PGG917606:PGJ917606 OWK917606:OWN917606 OMO917606:OMR917606 OCS917606:OCV917606 NSW917606:NSZ917606 NJA917606:NJD917606 MZE917606:MZH917606 MPI917606:MPL917606 MFM917606:MFP917606 LVQ917606:LVT917606 LLU917606:LLX917606 LBY917606:LCB917606 KSC917606:KSF917606 KIG917606:KIJ917606 JYK917606:JYN917606 JOO917606:JOR917606 JES917606:JEV917606 IUW917606:IUZ917606 ILA917606:ILD917606 IBE917606:IBH917606 HRI917606:HRL917606 HHM917606:HHP917606 GXQ917606:GXT917606 GNU917606:GNX917606 GDY917606:GEB917606 FUC917606:FUF917606 FKG917606:FKJ917606 FAK917606:FAN917606 EQO917606:EQR917606 EGS917606:EGV917606 DWW917606:DWZ917606 DNA917606:DND917606 DDE917606:DDH917606 CTI917606:CTL917606 CJM917606:CJP917606 BZQ917606:BZT917606 BPU917606:BPX917606 BFY917606:BGB917606 AWC917606:AWF917606 AMG917606:AMJ917606 ACK917606:ACN917606 SO917606:SR917606 IS917606:IV917606 L917606:P917606 WVE852070:WVH852070 WLI852070:WLL852070 WBM852070:WBP852070 VRQ852070:VRT852070 VHU852070:VHX852070 UXY852070:UYB852070 UOC852070:UOF852070 UEG852070:UEJ852070 TUK852070:TUN852070 TKO852070:TKR852070 TAS852070:TAV852070 SQW852070:SQZ852070 SHA852070:SHD852070 RXE852070:RXH852070 RNI852070:RNL852070 RDM852070:RDP852070 QTQ852070:QTT852070 QJU852070:QJX852070 PZY852070:QAB852070 PQC852070:PQF852070 PGG852070:PGJ852070 OWK852070:OWN852070 OMO852070:OMR852070 OCS852070:OCV852070 NSW852070:NSZ852070 NJA852070:NJD852070 MZE852070:MZH852070 MPI852070:MPL852070 MFM852070:MFP852070 LVQ852070:LVT852070 LLU852070:LLX852070 LBY852070:LCB852070 KSC852070:KSF852070 KIG852070:KIJ852070 JYK852070:JYN852070 JOO852070:JOR852070 JES852070:JEV852070 IUW852070:IUZ852070 ILA852070:ILD852070 IBE852070:IBH852070 HRI852070:HRL852070 HHM852070:HHP852070 GXQ852070:GXT852070 GNU852070:GNX852070 GDY852070:GEB852070 FUC852070:FUF852070 FKG852070:FKJ852070 FAK852070:FAN852070 EQO852070:EQR852070 EGS852070:EGV852070 DWW852070:DWZ852070 DNA852070:DND852070 DDE852070:DDH852070 CTI852070:CTL852070 CJM852070:CJP852070 BZQ852070:BZT852070 BPU852070:BPX852070 BFY852070:BGB852070 AWC852070:AWF852070 AMG852070:AMJ852070 ACK852070:ACN852070 SO852070:SR852070 IS852070:IV852070 L852070:P852070 WVE786534:WVH786534 WLI786534:WLL786534 WBM786534:WBP786534 VRQ786534:VRT786534 VHU786534:VHX786534 UXY786534:UYB786534 UOC786534:UOF786534 UEG786534:UEJ786534 TUK786534:TUN786534 TKO786534:TKR786534 TAS786534:TAV786534 SQW786534:SQZ786534 SHA786534:SHD786534 RXE786534:RXH786534 RNI786534:RNL786534 RDM786534:RDP786534 QTQ786534:QTT786534 QJU786534:QJX786534 PZY786534:QAB786534 PQC786534:PQF786534 PGG786534:PGJ786534 OWK786534:OWN786534 OMO786534:OMR786534 OCS786534:OCV786534 NSW786534:NSZ786534 NJA786534:NJD786534 MZE786534:MZH786534 MPI786534:MPL786534 MFM786534:MFP786534 LVQ786534:LVT786534 LLU786534:LLX786534 LBY786534:LCB786534 KSC786534:KSF786534 KIG786534:KIJ786534 JYK786534:JYN786534 JOO786534:JOR786534 JES786534:JEV786534 IUW786534:IUZ786534 ILA786534:ILD786534 IBE786534:IBH786534 HRI786534:HRL786534 HHM786534:HHP786534 GXQ786534:GXT786534 GNU786534:GNX786534 GDY786534:GEB786534 FUC786534:FUF786534 FKG786534:FKJ786534 FAK786534:FAN786534 EQO786534:EQR786534 EGS786534:EGV786534 DWW786534:DWZ786534 DNA786534:DND786534 DDE786534:DDH786534 CTI786534:CTL786534 CJM786534:CJP786534 BZQ786534:BZT786534 BPU786534:BPX786534 BFY786534:BGB786534 AWC786534:AWF786534 AMG786534:AMJ786534 ACK786534:ACN786534 SO786534:SR786534 IS786534:IV786534 L786534:P786534 WVE720998:WVH720998 WLI720998:WLL720998 WBM720998:WBP720998 VRQ720998:VRT720998 VHU720998:VHX720998 UXY720998:UYB720998 UOC720998:UOF720998 UEG720998:UEJ720998 TUK720998:TUN720998 TKO720998:TKR720998 TAS720998:TAV720998 SQW720998:SQZ720998 SHA720998:SHD720998 RXE720998:RXH720998 RNI720998:RNL720998 RDM720998:RDP720998 QTQ720998:QTT720998 QJU720998:QJX720998 PZY720998:QAB720998 PQC720998:PQF720998 PGG720998:PGJ720998 OWK720998:OWN720998 OMO720998:OMR720998 OCS720998:OCV720998 NSW720998:NSZ720998 NJA720998:NJD720998 MZE720998:MZH720998 MPI720998:MPL720998 MFM720998:MFP720998 LVQ720998:LVT720998 LLU720998:LLX720998 LBY720998:LCB720998 KSC720998:KSF720998 KIG720998:KIJ720998 JYK720998:JYN720998 JOO720998:JOR720998 JES720998:JEV720998 IUW720998:IUZ720998 ILA720998:ILD720998 IBE720998:IBH720998 HRI720998:HRL720998 HHM720998:HHP720998 GXQ720998:GXT720998 GNU720998:GNX720998 GDY720998:GEB720998 FUC720998:FUF720998 FKG720998:FKJ720998 FAK720998:FAN720998 EQO720998:EQR720998 EGS720998:EGV720998 DWW720998:DWZ720998 DNA720998:DND720998 DDE720998:DDH720998 CTI720998:CTL720998 CJM720998:CJP720998 BZQ720998:BZT720998 BPU720998:BPX720998 BFY720998:BGB720998 AWC720998:AWF720998 AMG720998:AMJ720998 ACK720998:ACN720998 SO720998:SR720998 IS720998:IV720998 L720998:P720998 WVE655462:WVH655462 WLI655462:WLL655462 WBM655462:WBP655462 VRQ655462:VRT655462 VHU655462:VHX655462 UXY655462:UYB655462 UOC655462:UOF655462 UEG655462:UEJ655462 TUK655462:TUN655462 TKO655462:TKR655462 TAS655462:TAV655462 SQW655462:SQZ655462 SHA655462:SHD655462 RXE655462:RXH655462 RNI655462:RNL655462 RDM655462:RDP655462 QTQ655462:QTT655462 QJU655462:QJX655462 PZY655462:QAB655462 PQC655462:PQF655462 PGG655462:PGJ655462 OWK655462:OWN655462 OMO655462:OMR655462 OCS655462:OCV655462 NSW655462:NSZ655462 NJA655462:NJD655462 MZE655462:MZH655462 MPI655462:MPL655462 MFM655462:MFP655462 LVQ655462:LVT655462 LLU655462:LLX655462 LBY655462:LCB655462 KSC655462:KSF655462 KIG655462:KIJ655462 JYK655462:JYN655462 JOO655462:JOR655462 JES655462:JEV655462 IUW655462:IUZ655462 ILA655462:ILD655462 IBE655462:IBH655462 HRI655462:HRL655462 HHM655462:HHP655462 GXQ655462:GXT655462 GNU655462:GNX655462 GDY655462:GEB655462 FUC655462:FUF655462 FKG655462:FKJ655462 FAK655462:FAN655462 EQO655462:EQR655462 EGS655462:EGV655462 DWW655462:DWZ655462 DNA655462:DND655462 DDE655462:DDH655462 CTI655462:CTL655462 CJM655462:CJP655462 BZQ655462:BZT655462 BPU655462:BPX655462 BFY655462:BGB655462 AWC655462:AWF655462 AMG655462:AMJ655462 ACK655462:ACN655462 SO655462:SR655462 IS655462:IV655462 L655462:P655462 WVE589926:WVH589926 WLI589926:WLL589926 WBM589926:WBP589926 VRQ589926:VRT589926 VHU589926:VHX589926 UXY589926:UYB589926 UOC589926:UOF589926 UEG589926:UEJ589926 TUK589926:TUN589926 TKO589926:TKR589926 TAS589926:TAV589926 SQW589926:SQZ589926 SHA589926:SHD589926 RXE589926:RXH589926 RNI589926:RNL589926 RDM589926:RDP589926 QTQ589926:QTT589926 QJU589926:QJX589926 PZY589926:QAB589926 PQC589926:PQF589926 PGG589926:PGJ589926 OWK589926:OWN589926 OMO589926:OMR589926 OCS589926:OCV589926 NSW589926:NSZ589926 NJA589926:NJD589926 MZE589926:MZH589926 MPI589926:MPL589926 MFM589926:MFP589926 LVQ589926:LVT589926 LLU589926:LLX589926 LBY589926:LCB589926 KSC589926:KSF589926 KIG589926:KIJ589926 JYK589926:JYN589926 JOO589926:JOR589926 JES589926:JEV589926 IUW589926:IUZ589926 ILA589926:ILD589926 IBE589926:IBH589926 HRI589926:HRL589926 HHM589926:HHP589926 GXQ589926:GXT589926 GNU589926:GNX589926 GDY589926:GEB589926 FUC589926:FUF589926 FKG589926:FKJ589926 FAK589926:FAN589926 EQO589926:EQR589926 EGS589926:EGV589926 DWW589926:DWZ589926 DNA589926:DND589926 DDE589926:DDH589926 CTI589926:CTL589926 CJM589926:CJP589926 BZQ589926:BZT589926 BPU589926:BPX589926 BFY589926:BGB589926 AWC589926:AWF589926 AMG589926:AMJ589926 ACK589926:ACN589926 SO589926:SR589926 IS589926:IV589926 L589926:P589926 WVE524390:WVH524390 WLI524390:WLL524390 WBM524390:WBP524390 VRQ524390:VRT524390 VHU524390:VHX524390 UXY524390:UYB524390 UOC524390:UOF524390 UEG524390:UEJ524390 TUK524390:TUN524390 TKO524390:TKR524390 TAS524390:TAV524390 SQW524390:SQZ524390 SHA524390:SHD524390 RXE524390:RXH524390 RNI524390:RNL524390 RDM524390:RDP524390 QTQ524390:QTT524390 QJU524390:QJX524390 PZY524390:QAB524390 PQC524390:PQF524390 PGG524390:PGJ524390 OWK524390:OWN524390 OMO524390:OMR524390 OCS524390:OCV524390 NSW524390:NSZ524390 NJA524390:NJD524390 MZE524390:MZH524390 MPI524390:MPL524390 MFM524390:MFP524390 LVQ524390:LVT524390 LLU524390:LLX524390 LBY524390:LCB524390 KSC524390:KSF524390 KIG524390:KIJ524390 JYK524390:JYN524390 JOO524390:JOR524390 JES524390:JEV524390 IUW524390:IUZ524390 ILA524390:ILD524390 IBE524390:IBH524390 HRI524390:HRL524390 HHM524390:HHP524390 GXQ524390:GXT524390 GNU524390:GNX524390 GDY524390:GEB524390 FUC524390:FUF524390 FKG524390:FKJ524390 FAK524390:FAN524390 EQO524390:EQR524390 EGS524390:EGV524390 DWW524390:DWZ524390 DNA524390:DND524390 DDE524390:DDH524390 CTI524390:CTL524390 CJM524390:CJP524390 BZQ524390:BZT524390 BPU524390:BPX524390 BFY524390:BGB524390 AWC524390:AWF524390 AMG524390:AMJ524390 ACK524390:ACN524390 SO524390:SR524390 IS524390:IV524390 L524390:P524390 WVE458854:WVH458854 WLI458854:WLL458854 WBM458854:WBP458854 VRQ458854:VRT458854 VHU458854:VHX458854 UXY458854:UYB458854 UOC458854:UOF458854 UEG458854:UEJ458854 TUK458854:TUN458854 TKO458854:TKR458854 TAS458854:TAV458854 SQW458854:SQZ458854 SHA458854:SHD458854 RXE458854:RXH458854 RNI458854:RNL458854 RDM458854:RDP458854 QTQ458854:QTT458854 QJU458854:QJX458854 PZY458854:QAB458854 PQC458854:PQF458854 PGG458854:PGJ458854 OWK458854:OWN458854 OMO458854:OMR458854 OCS458854:OCV458854 NSW458854:NSZ458854 NJA458854:NJD458854 MZE458854:MZH458854 MPI458854:MPL458854 MFM458854:MFP458854 LVQ458854:LVT458854 LLU458854:LLX458854 LBY458854:LCB458854 KSC458854:KSF458854 KIG458854:KIJ458854 JYK458854:JYN458854 JOO458854:JOR458854 JES458854:JEV458854 IUW458854:IUZ458854 ILA458854:ILD458854 IBE458854:IBH458854 HRI458854:HRL458854 HHM458854:HHP458854 GXQ458854:GXT458854 GNU458854:GNX458854 GDY458854:GEB458854 FUC458854:FUF458854 FKG458854:FKJ458854 FAK458854:FAN458854 EQO458854:EQR458854 EGS458854:EGV458854 DWW458854:DWZ458854 DNA458854:DND458854 DDE458854:DDH458854 CTI458854:CTL458854 CJM458854:CJP458854 BZQ458854:BZT458854 BPU458854:BPX458854 BFY458854:BGB458854 AWC458854:AWF458854 AMG458854:AMJ458854 ACK458854:ACN458854 SO458854:SR458854 IS458854:IV458854 L458854:P458854 WVE393318:WVH393318 WLI393318:WLL393318 WBM393318:WBP393318 VRQ393318:VRT393318 VHU393318:VHX393318 UXY393318:UYB393318 UOC393318:UOF393318 UEG393318:UEJ393318 TUK393318:TUN393318 TKO393318:TKR393318 TAS393318:TAV393318 SQW393318:SQZ393318 SHA393318:SHD393318 RXE393318:RXH393318 RNI393318:RNL393318 RDM393318:RDP393318 QTQ393318:QTT393318 QJU393318:QJX393318 PZY393318:QAB393318 PQC393318:PQF393318 PGG393318:PGJ393318 OWK393318:OWN393318 OMO393318:OMR393318 OCS393318:OCV393318 NSW393318:NSZ393318 NJA393318:NJD393318 MZE393318:MZH393318 MPI393318:MPL393318 MFM393318:MFP393318 LVQ393318:LVT393318 LLU393318:LLX393318 LBY393318:LCB393318 KSC393318:KSF393318 KIG393318:KIJ393318 JYK393318:JYN393318 JOO393318:JOR393318 JES393318:JEV393318 IUW393318:IUZ393318 ILA393318:ILD393318 IBE393318:IBH393318 HRI393318:HRL393318 HHM393318:HHP393318 GXQ393318:GXT393318 GNU393318:GNX393318 GDY393318:GEB393318 FUC393318:FUF393318 FKG393318:FKJ393318 FAK393318:FAN393318 EQO393318:EQR393318 EGS393318:EGV393318 DWW393318:DWZ393318 DNA393318:DND393318 DDE393318:DDH393318 CTI393318:CTL393318 CJM393318:CJP393318 BZQ393318:BZT393318 BPU393318:BPX393318 BFY393318:BGB393318 AWC393318:AWF393318 AMG393318:AMJ393318 ACK393318:ACN393318 SO393318:SR393318 IS393318:IV393318 L393318:P393318 WVE327782:WVH327782 WLI327782:WLL327782 WBM327782:WBP327782 VRQ327782:VRT327782 VHU327782:VHX327782 UXY327782:UYB327782 UOC327782:UOF327782 UEG327782:UEJ327782 TUK327782:TUN327782 TKO327782:TKR327782 TAS327782:TAV327782 SQW327782:SQZ327782 SHA327782:SHD327782 RXE327782:RXH327782 RNI327782:RNL327782 RDM327782:RDP327782 QTQ327782:QTT327782 QJU327782:QJX327782 PZY327782:QAB327782 PQC327782:PQF327782 PGG327782:PGJ327782 OWK327782:OWN327782 OMO327782:OMR327782 OCS327782:OCV327782 NSW327782:NSZ327782 NJA327782:NJD327782 MZE327782:MZH327782 MPI327782:MPL327782 MFM327782:MFP327782 LVQ327782:LVT327782 LLU327782:LLX327782 LBY327782:LCB327782 KSC327782:KSF327782 KIG327782:KIJ327782 JYK327782:JYN327782 JOO327782:JOR327782 JES327782:JEV327782 IUW327782:IUZ327782 ILA327782:ILD327782 IBE327782:IBH327782 HRI327782:HRL327782 HHM327782:HHP327782 GXQ327782:GXT327782 GNU327782:GNX327782 GDY327782:GEB327782 FUC327782:FUF327782 FKG327782:FKJ327782 FAK327782:FAN327782 EQO327782:EQR327782 EGS327782:EGV327782 DWW327782:DWZ327782 DNA327782:DND327782 DDE327782:DDH327782 CTI327782:CTL327782 CJM327782:CJP327782 BZQ327782:BZT327782 BPU327782:BPX327782 BFY327782:BGB327782 AWC327782:AWF327782 AMG327782:AMJ327782 ACK327782:ACN327782 SO327782:SR327782 IS327782:IV327782 L327782:P327782 WVE262246:WVH262246 WLI262246:WLL262246 WBM262246:WBP262246 VRQ262246:VRT262246 VHU262246:VHX262246 UXY262246:UYB262246 UOC262246:UOF262246 UEG262246:UEJ262246 TUK262246:TUN262246 TKO262246:TKR262246 TAS262246:TAV262246 SQW262246:SQZ262246 SHA262246:SHD262246 RXE262246:RXH262246 RNI262246:RNL262246 RDM262246:RDP262246 QTQ262246:QTT262246 QJU262246:QJX262246 PZY262246:QAB262246 PQC262246:PQF262246 PGG262246:PGJ262246 OWK262246:OWN262246 OMO262246:OMR262246 OCS262246:OCV262246 NSW262246:NSZ262246 NJA262246:NJD262246 MZE262246:MZH262246 MPI262246:MPL262246 MFM262246:MFP262246 LVQ262246:LVT262246 LLU262246:LLX262246 LBY262246:LCB262246 KSC262246:KSF262246 KIG262246:KIJ262246 JYK262246:JYN262246 JOO262246:JOR262246 JES262246:JEV262246 IUW262246:IUZ262246 ILA262246:ILD262246 IBE262246:IBH262246 HRI262246:HRL262246 HHM262246:HHP262246 GXQ262246:GXT262246 GNU262246:GNX262246 GDY262246:GEB262246 FUC262246:FUF262246 FKG262246:FKJ262246 FAK262246:FAN262246 EQO262246:EQR262246 EGS262246:EGV262246 DWW262246:DWZ262246 DNA262246:DND262246 DDE262246:DDH262246 CTI262246:CTL262246 CJM262246:CJP262246 BZQ262246:BZT262246 BPU262246:BPX262246 BFY262246:BGB262246 AWC262246:AWF262246 AMG262246:AMJ262246 ACK262246:ACN262246 SO262246:SR262246 IS262246:IV262246 L262246:P262246 WVE196710:WVH196710 WLI196710:WLL196710 WBM196710:WBP196710 VRQ196710:VRT196710 VHU196710:VHX196710 UXY196710:UYB196710 UOC196710:UOF196710 UEG196710:UEJ196710 TUK196710:TUN196710 TKO196710:TKR196710 TAS196710:TAV196710 SQW196710:SQZ196710 SHA196710:SHD196710 RXE196710:RXH196710 RNI196710:RNL196710 RDM196710:RDP196710 QTQ196710:QTT196710 QJU196710:QJX196710 PZY196710:QAB196710 PQC196710:PQF196710 PGG196710:PGJ196710 OWK196710:OWN196710 OMO196710:OMR196710 OCS196710:OCV196710 NSW196710:NSZ196710 NJA196710:NJD196710 MZE196710:MZH196710 MPI196710:MPL196710 MFM196710:MFP196710 LVQ196710:LVT196710 LLU196710:LLX196710 LBY196710:LCB196710 KSC196710:KSF196710 KIG196710:KIJ196710 JYK196710:JYN196710 JOO196710:JOR196710 JES196710:JEV196710 IUW196710:IUZ196710 ILA196710:ILD196710 IBE196710:IBH196710 HRI196710:HRL196710 HHM196710:HHP196710 GXQ196710:GXT196710 GNU196710:GNX196710 GDY196710:GEB196710 FUC196710:FUF196710 FKG196710:FKJ196710 FAK196710:FAN196710 EQO196710:EQR196710 EGS196710:EGV196710 DWW196710:DWZ196710 DNA196710:DND196710 DDE196710:DDH196710 CTI196710:CTL196710 CJM196710:CJP196710 BZQ196710:BZT196710 BPU196710:BPX196710 BFY196710:BGB196710 AWC196710:AWF196710 AMG196710:AMJ196710 ACK196710:ACN196710 SO196710:SR196710 IS196710:IV196710 L196710:P196710 WVE131174:WVH131174 WLI131174:WLL131174 WBM131174:WBP131174 VRQ131174:VRT131174 VHU131174:VHX131174 UXY131174:UYB131174 UOC131174:UOF131174 UEG131174:UEJ131174 TUK131174:TUN131174 TKO131174:TKR131174 TAS131174:TAV131174 SQW131174:SQZ131174 SHA131174:SHD131174 RXE131174:RXH131174 RNI131174:RNL131174 RDM131174:RDP131174 QTQ131174:QTT131174 QJU131174:QJX131174 PZY131174:QAB131174 PQC131174:PQF131174 PGG131174:PGJ131174 OWK131174:OWN131174 OMO131174:OMR131174 OCS131174:OCV131174 NSW131174:NSZ131174 NJA131174:NJD131174 MZE131174:MZH131174 MPI131174:MPL131174 MFM131174:MFP131174 LVQ131174:LVT131174 LLU131174:LLX131174 LBY131174:LCB131174 KSC131174:KSF131174 KIG131174:KIJ131174 JYK131174:JYN131174 JOO131174:JOR131174 JES131174:JEV131174 IUW131174:IUZ131174 ILA131174:ILD131174 IBE131174:IBH131174 HRI131174:HRL131174 HHM131174:HHP131174 GXQ131174:GXT131174 GNU131174:GNX131174 GDY131174:GEB131174 FUC131174:FUF131174 FKG131174:FKJ131174 FAK131174:FAN131174 EQO131174:EQR131174 EGS131174:EGV131174 DWW131174:DWZ131174 DNA131174:DND131174 DDE131174:DDH131174 CTI131174:CTL131174 CJM131174:CJP131174 BZQ131174:BZT131174 BPU131174:BPX131174 BFY131174:BGB131174 AWC131174:AWF131174 AMG131174:AMJ131174 ACK131174:ACN131174 SO131174:SR131174 IS131174:IV131174 L131174:P131174 WVE65638:WVH65638 WLI65638:WLL65638 WBM65638:WBP65638 VRQ65638:VRT65638 VHU65638:VHX65638 UXY65638:UYB65638 UOC65638:UOF65638 UEG65638:UEJ65638 TUK65638:TUN65638 TKO65638:TKR65638 TAS65638:TAV65638 SQW65638:SQZ65638 SHA65638:SHD65638 RXE65638:RXH65638 RNI65638:RNL65638 RDM65638:RDP65638 QTQ65638:QTT65638 QJU65638:QJX65638 PZY65638:QAB65638 PQC65638:PQF65638 PGG65638:PGJ65638 OWK65638:OWN65638 OMO65638:OMR65638 OCS65638:OCV65638 NSW65638:NSZ65638 NJA65638:NJD65638 MZE65638:MZH65638 MPI65638:MPL65638 MFM65638:MFP65638 LVQ65638:LVT65638 LLU65638:LLX65638 LBY65638:LCB65638 KSC65638:KSF65638 KIG65638:KIJ65638 JYK65638:JYN65638 JOO65638:JOR65638 JES65638:JEV65638 IUW65638:IUZ65638 ILA65638:ILD65638 IBE65638:IBH65638 HRI65638:HRL65638 HHM65638:HHP65638 GXQ65638:GXT65638 GNU65638:GNX65638 GDY65638:GEB65638 FUC65638:FUF65638 FKG65638:FKJ65638 FAK65638:FAN65638 EQO65638:EQR65638 EGS65638:EGV65638 DWW65638:DWZ65638 DNA65638:DND65638 DDE65638:DDH65638 CTI65638:CTL65638 CJM65638:CJP65638 BZQ65638:BZT65638 BPU65638:BPX65638 BFY65638:BGB65638 AWC65638:AWF65638 AMG65638:AMJ65638 ACK65638:ACN65638 SO65638:SR65638 IS65638:IV65638 L65638:P65638 WVE111:WVH111 WLI111:WLL111 WBM111:WBP111 VRQ111:VRT111 VHU111:VHX111 UXY111:UYB111 UOC111:UOF111 UEG111:UEJ111 TUK111:TUN111 TKO111:TKR111 TAS111:TAV111 SQW111:SQZ111 SHA111:SHD111 RXE111:RXH111 RNI111:RNL111 RDM111:RDP111 QTQ111:QTT111 QJU111:QJX111 PZY111:QAB111 PQC111:PQF111 PGG111:PGJ111 OWK111:OWN111 OMO111:OMR111 OCS111:OCV111 NSW111:NSZ111 NJA111:NJD111 MZE111:MZH111 MPI111:MPL111 MFM111:MFP111 LVQ111:LVT111 LLU111:LLX111 LBY111:LCB111 KSC111:KSF111 KIG111:KIJ111 JYK111:JYN111 JOO111:JOR111 JES111:JEV111 IUW111:IUZ111 ILA111:ILD111 IBE111:IBH111 HRI111:HRL111 HHM111:HHP111 GXQ111:GXT111 GNU111:GNX111 GDY111:GEB111 FUC111:FUF111 FKG111:FKJ111 FAK111:FAN111 EQO111:EQR111 EGS111:EGV111 DWW111:DWZ111 DNA111:DND111 DDE111:DDH111 CTI111:CTL111 CJM111:CJP111 BZQ111:BZT111 BPU111:BPX111 BFY111:BGB111 AWC111:AWF111 AMG111:AMJ111 ACK111:ACN111 SO111:SR111 IS111:IV111 L115:O117 WVF983124:WVH983126 WLJ983124:WLL983126 WBN983124:WBP983126 VRR983124:VRT983126 VHV983124:VHX983126 UXZ983124:UYB983126 UOD983124:UOF983126 UEH983124:UEJ983126 TUL983124:TUN983126 TKP983124:TKR983126 TAT983124:TAV983126 SQX983124:SQZ983126 SHB983124:SHD983126 RXF983124:RXH983126 RNJ983124:RNL983126 RDN983124:RDP983126 QTR983124:QTT983126 QJV983124:QJX983126 PZZ983124:QAB983126 PQD983124:PQF983126 PGH983124:PGJ983126 OWL983124:OWN983126 OMP983124:OMR983126 OCT983124:OCV983126 NSX983124:NSZ983126 NJB983124:NJD983126 MZF983124:MZH983126 MPJ983124:MPL983126 MFN983124:MFP983126 LVR983124:LVT983126 LLV983124:LLX983126 LBZ983124:LCB983126 KSD983124:KSF983126 KIH983124:KIJ983126 JYL983124:JYN983126 JOP983124:JOR983126 JET983124:JEV983126 IUX983124:IUZ983126 ILB983124:ILD983126 IBF983124:IBH983126 HRJ983124:HRL983126 HHN983124:HHP983126 GXR983124:GXT983126 GNV983124:GNX983126 GDZ983124:GEB983126 FUD983124:FUF983126 FKH983124:FKJ983126 FAL983124:FAN983126 EQP983124:EQR983126 EGT983124:EGV983126 DWX983124:DWZ983126 DNB983124:DND983126 DDF983124:DDH983126 CTJ983124:CTL983126 CJN983124:CJP983126 BZR983124:BZT983126 BPV983124:BPX983126 BFZ983124:BGB983126 AWD983124:AWF983126 AMH983124:AMJ983126 ACL983124:ACN983126 SP983124:SR983126 IT983124:IV983126 M983124:P983126 WVF917588:WVH917590 WLJ917588:WLL917590 WBN917588:WBP917590 VRR917588:VRT917590 VHV917588:VHX917590 UXZ917588:UYB917590 UOD917588:UOF917590 UEH917588:UEJ917590 TUL917588:TUN917590 TKP917588:TKR917590 TAT917588:TAV917590 SQX917588:SQZ917590 SHB917588:SHD917590 RXF917588:RXH917590 RNJ917588:RNL917590 RDN917588:RDP917590 QTR917588:QTT917590 QJV917588:QJX917590 PZZ917588:QAB917590 PQD917588:PQF917590 PGH917588:PGJ917590 OWL917588:OWN917590 OMP917588:OMR917590 OCT917588:OCV917590 NSX917588:NSZ917590 NJB917588:NJD917590 MZF917588:MZH917590 MPJ917588:MPL917590 MFN917588:MFP917590 LVR917588:LVT917590 LLV917588:LLX917590 LBZ917588:LCB917590 KSD917588:KSF917590 KIH917588:KIJ917590 JYL917588:JYN917590 JOP917588:JOR917590 JET917588:JEV917590 IUX917588:IUZ917590 ILB917588:ILD917590 IBF917588:IBH917590 HRJ917588:HRL917590 HHN917588:HHP917590 GXR917588:GXT917590 GNV917588:GNX917590 GDZ917588:GEB917590 FUD917588:FUF917590 FKH917588:FKJ917590 FAL917588:FAN917590 EQP917588:EQR917590 EGT917588:EGV917590 DWX917588:DWZ917590 DNB917588:DND917590 DDF917588:DDH917590 CTJ917588:CTL917590 CJN917588:CJP917590 BZR917588:BZT917590 BPV917588:BPX917590 BFZ917588:BGB917590 AWD917588:AWF917590 AMH917588:AMJ917590 ACL917588:ACN917590 SP917588:SR917590 IT917588:IV917590 M917588:P917590 WVF852052:WVH852054 WLJ852052:WLL852054 WBN852052:WBP852054 VRR852052:VRT852054 VHV852052:VHX852054 UXZ852052:UYB852054 UOD852052:UOF852054 UEH852052:UEJ852054 TUL852052:TUN852054 TKP852052:TKR852054 TAT852052:TAV852054 SQX852052:SQZ852054 SHB852052:SHD852054 RXF852052:RXH852054 RNJ852052:RNL852054 RDN852052:RDP852054 QTR852052:QTT852054 QJV852052:QJX852054 PZZ852052:QAB852054 PQD852052:PQF852054 PGH852052:PGJ852054 OWL852052:OWN852054 OMP852052:OMR852054 OCT852052:OCV852054 NSX852052:NSZ852054 NJB852052:NJD852054 MZF852052:MZH852054 MPJ852052:MPL852054 MFN852052:MFP852054 LVR852052:LVT852054 LLV852052:LLX852054 LBZ852052:LCB852054 KSD852052:KSF852054 KIH852052:KIJ852054 JYL852052:JYN852054 JOP852052:JOR852054 JET852052:JEV852054 IUX852052:IUZ852054 ILB852052:ILD852054 IBF852052:IBH852054 HRJ852052:HRL852054 HHN852052:HHP852054 GXR852052:GXT852054 GNV852052:GNX852054 GDZ852052:GEB852054 FUD852052:FUF852054 FKH852052:FKJ852054 FAL852052:FAN852054 EQP852052:EQR852054 EGT852052:EGV852054 DWX852052:DWZ852054 DNB852052:DND852054 DDF852052:DDH852054 CTJ852052:CTL852054 CJN852052:CJP852054 BZR852052:BZT852054 BPV852052:BPX852054 BFZ852052:BGB852054 AWD852052:AWF852054 AMH852052:AMJ852054 ACL852052:ACN852054 SP852052:SR852054 IT852052:IV852054 M852052:P852054 WVF786516:WVH786518 WLJ786516:WLL786518 WBN786516:WBP786518 VRR786516:VRT786518 VHV786516:VHX786518 UXZ786516:UYB786518 UOD786516:UOF786518 UEH786516:UEJ786518 TUL786516:TUN786518 TKP786516:TKR786518 TAT786516:TAV786518 SQX786516:SQZ786518 SHB786516:SHD786518 RXF786516:RXH786518 RNJ786516:RNL786518 RDN786516:RDP786518 QTR786516:QTT786518 QJV786516:QJX786518 PZZ786516:QAB786518 PQD786516:PQF786518 PGH786516:PGJ786518 OWL786516:OWN786518 OMP786516:OMR786518 OCT786516:OCV786518 NSX786516:NSZ786518 NJB786516:NJD786518 MZF786516:MZH786518 MPJ786516:MPL786518 MFN786516:MFP786518 LVR786516:LVT786518 LLV786516:LLX786518 LBZ786516:LCB786518 KSD786516:KSF786518 KIH786516:KIJ786518 JYL786516:JYN786518 JOP786516:JOR786518 JET786516:JEV786518 IUX786516:IUZ786518 ILB786516:ILD786518 IBF786516:IBH786518 HRJ786516:HRL786518 HHN786516:HHP786518 GXR786516:GXT786518 GNV786516:GNX786518 GDZ786516:GEB786518 FUD786516:FUF786518 FKH786516:FKJ786518 FAL786516:FAN786518 EQP786516:EQR786518 EGT786516:EGV786518 DWX786516:DWZ786518 DNB786516:DND786518 DDF786516:DDH786518 CTJ786516:CTL786518 CJN786516:CJP786518 BZR786516:BZT786518 BPV786516:BPX786518 BFZ786516:BGB786518 AWD786516:AWF786518 AMH786516:AMJ786518 ACL786516:ACN786518 SP786516:SR786518 IT786516:IV786518 M786516:P786518 WVF720980:WVH720982 WLJ720980:WLL720982 WBN720980:WBP720982 VRR720980:VRT720982 VHV720980:VHX720982 UXZ720980:UYB720982 UOD720980:UOF720982 UEH720980:UEJ720982 TUL720980:TUN720982 TKP720980:TKR720982 TAT720980:TAV720982 SQX720980:SQZ720982 SHB720980:SHD720982 RXF720980:RXH720982 RNJ720980:RNL720982 RDN720980:RDP720982 QTR720980:QTT720982 QJV720980:QJX720982 PZZ720980:QAB720982 PQD720980:PQF720982 PGH720980:PGJ720982 OWL720980:OWN720982 OMP720980:OMR720982 OCT720980:OCV720982 NSX720980:NSZ720982 NJB720980:NJD720982 MZF720980:MZH720982 MPJ720980:MPL720982 MFN720980:MFP720982 LVR720980:LVT720982 LLV720980:LLX720982 LBZ720980:LCB720982 KSD720980:KSF720982 KIH720980:KIJ720982 JYL720980:JYN720982 JOP720980:JOR720982 JET720980:JEV720982 IUX720980:IUZ720982 ILB720980:ILD720982 IBF720980:IBH720982 HRJ720980:HRL720982 HHN720980:HHP720982 GXR720980:GXT720982 GNV720980:GNX720982 GDZ720980:GEB720982 FUD720980:FUF720982 FKH720980:FKJ720982 FAL720980:FAN720982 EQP720980:EQR720982 EGT720980:EGV720982 DWX720980:DWZ720982 DNB720980:DND720982 DDF720980:DDH720982 CTJ720980:CTL720982 CJN720980:CJP720982 BZR720980:BZT720982 BPV720980:BPX720982 BFZ720980:BGB720982 AWD720980:AWF720982 AMH720980:AMJ720982 ACL720980:ACN720982 SP720980:SR720982 IT720980:IV720982 M720980:P720982 WVF655444:WVH655446 WLJ655444:WLL655446 WBN655444:WBP655446 VRR655444:VRT655446 VHV655444:VHX655446 UXZ655444:UYB655446 UOD655444:UOF655446 UEH655444:UEJ655446 TUL655444:TUN655446 TKP655444:TKR655446 TAT655444:TAV655446 SQX655444:SQZ655446 SHB655444:SHD655446 RXF655444:RXH655446 RNJ655444:RNL655446 RDN655444:RDP655446 QTR655444:QTT655446 QJV655444:QJX655446 PZZ655444:QAB655446 PQD655444:PQF655446 PGH655444:PGJ655446 OWL655444:OWN655446 OMP655444:OMR655446 OCT655444:OCV655446 NSX655444:NSZ655446 NJB655444:NJD655446 MZF655444:MZH655446 MPJ655444:MPL655446 MFN655444:MFP655446 LVR655444:LVT655446 LLV655444:LLX655446 LBZ655444:LCB655446 KSD655444:KSF655446 KIH655444:KIJ655446 JYL655444:JYN655446 JOP655444:JOR655446 JET655444:JEV655446 IUX655444:IUZ655446 ILB655444:ILD655446 IBF655444:IBH655446 HRJ655444:HRL655446 HHN655444:HHP655446 GXR655444:GXT655446 GNV655444:GNX655446 GDZ655444:GEB655446 FUD655444:FUF655446 FKH655444:FKJ655446 FAL655444:FAN655446 EQP655444:EQR655446 EGT655444:EGV655446 DWX655444:DWZ655446 DNB655444:DND655446 DDF655444:DDH655446 CTJ655444:CTL655446 CJN655444:CJP655446 BZR655444:BZT655446 BPV655444:BPX655446 BFZ655444:BGB655446 AWD655444:AWF655446 AMH655444:AMJ655446 ACL655444:ACN655446 SP655444:SR655446 IT655444:IV655446 M655444:P655446 WVF589908:WVH589910 WLJ589908:WLL589910 WBN589908:WBP589910 VRR589908:VRT589910 VHV589908:VHX589910 UXZ589908:UYB589910 UOD589908:UOF589910 UEH589908:UEJ589910 TUL589908:TUN589910 TKP589908:TKR589910 TAT589908:TAV589910 SQX589908:SQZ589910 SHB589908:SHD589910 RXF589908:RXH589910 RNJ589908:RNL589910 RDN589908:RDP589910 QTR589908:QTT589910 QJV589908:QJX589910 PZZ589908:QAB589910 PQD589908:PQF589910 PGH589908:PGJ589910 OWL589908:OWN589910 OMP589908:OMR589910 OCT589908:OCV589910 NSX589908:NSZ589910 NJB589908:NJD589910 MZF589908:MZH589910 MPJ589908:MPL589910 MFN589908:MFP589910 LVR589908:LVT589910 LLV589908:LLX589910 LBZ589908:LCB589910 KSD589908:KSF589910 KIH589908:KIJ589910 JYL589908:JYN589910 JOP589908:JOR589910 JET589908:JEV589910 IUX589908:IUZ589910 ILB589908:ILD589910 IBF589908:IBH589910 HRJ589908:HRL589910 HHN589908:HHP589910 GXR589908:GXT589910 GNV589908:GNX589910 GDZ589908:GEB589910 FUD589908:FUF589910 FKH589908:FKJ589910 FAL589908:FAN589910 EQP589908:EQR589910 EGT589908:EGV589910 DWX589908:DWZ589910 DNB589908:DND589910 DDF589908:DDH589910 CTJ589908:CTL589910 CJN589908:CJP589910 BZR589908:BZT589910 BPV589908:BPX589910 BFZ589908:BGB589910 AWD589908:AWF589910 AMH589908:AMJ589910 ACL589908:ACN589910 SP589908:SR589910 IT589908:IV589910 M589908:P589910 WVF524372:WVH524374 WLJ524372:WLL524374 WBN524372:WBP524374 VRR524372:VRT524374 VHV524372:VHX524374 UXZ524372:UYB524374 UOD524372:UOF524374 UEH524372:UEJ524374 TUL524372:TUN524374 TKP524372:TKR524374 TAT524372:TAV524374 SQX524372:SQZ524374 SHB524372:SHD524374 RXF524372:RXH524374 RNJ524372:RNL524374 RDN524372:RDP524374 QTR524372:QTT524374 QJV524372:QJX524374 PZZ524372:QAB524374 PQD524372:PQF524374 PGH524372:PGJ524374 OWL524372:OWN524374 OMP524372:OMR524374 OCT524372:OCV524374 NSX524372:NSZ524374 NJB524372:NJD524374 MZF524372:MZH524374 MPJ524372:MPL524374 MFN524372:MFP524374 LVR524372:LVT524374 LLV524372:LLX524374 LBZ524372:LCB524374 KSD524372:KSF524374 KIH524372:KIJ524374 JYL524372:JYN524374 JOP524372:JOR524374 JET524372:JEV524374 IUX524372:IUZ524374 ILB524372:ILD524374 IBF524372:IBH524374 HRJ524372:HRL524374 HHN524372:HHP524374 GXR524372:GXT524374 GNV524372:GNX524374 GDZ524372:GEB524374 FUD524372:FUF524374 FKH524372:FKJ524374 FAL524372:FAN524374 EQP524372:EQR524374 EGT524372:EGV524374 DWX524372:DWZ524374 DNB524372:DND524374 DDF524372:DDH524374 CTJ524372:CTL524374 CJN524372:CJP524374 BZR524372:BZT524374 BPV524372:BPX524374 BFZ524372:BGB524374 AWD524372:AWF524374 AMH524372:AMJ524374 ACL524372:ACN524374 SP524372:SR524374 IT524372:IV524374 M524372:P524374 WVF458836:WVH458838 WLJ458836:WLL458838 WBN458836:WBP458838 VRR458836:VRT458838 VHV458836:VHX458838 UXZ458836:UYB458838 UOD458836:UOF458838 UEH458836:UEJ458838 TUL458836:TUN458838 TKP458836:TKR458838 TAT458836:TAV458838 SQX458836:SQZ458838 SHB458836:SHD458838 RXF458836:RXH458838 RNJ458836:RNL458838 RDN458836:RDP458838 QTR458836:QTT458838 QJV458836:QJX458838 PZZ458836:QAB458838 PQD458836:PQF458838 PGH458836:PGJ458838 OWL458836:OWN458838 OMP458836:OMR458838 OCT458836:OCV458838 NSX458836:NSZ458838 NJB458836:NJD458838 MZF458836:MZH458838 MPJ458836:MPL458838 MFN458836:MFP458838 LVR458836:LVT458838 LLV458836:LLX458838 LBZ458836:LCB458838 KSD458836:KSF458838 KIH458836:KIJ458838 JYL458836:JYN458838 JOP458836:JOR458838 JET458836:JEV458838 IUX458836:IUZ458838 ILB458836:ILD458838 IBF458836:IBH458838 HRJ458836:HRL458838 HHN458836:HHP458838 GXR458836:GXT458838 GNV458836:GNX458838 GDZ458836:GEB458838 FUD458836:FUF458838 FKH458836:FKJ458838 FAL458836:FAN458838 EQP458836:EQR458838 EGT458836:EGV458838 DWX458836:DWZ458838 DNB458836:DND458838 DDF458836:DDH458838 CTJ458836:CTL458838 CJN458836:CJP458838 BZR458836:BZT458838 BPV458836:BPX458838 BFZ458836:BGB458838 AWD458836:AWF458838 AMH458836:AMJ458838 ACL458836:ACN458838 SP458836:SR458838 IT458836:IV458838 M458836:P458838 WVF393300:WVH393302 WLJ393300:WLL393302 WBN393300:WBP393302 VRR393300:VRT393302 VHV393300:VHX393302 UXZ393300:UYB393302 UOD393300:UOF393302 UEH393300:UEJ393302 TUL393300:TUN393302 TKP393300:TKR393302 TAT393300:TAV393302 SQX393300:SQZ393302 SHB393300:SHD393302 RXF393300:RXH393302 RNJ393300:RNL393302 RDN393300:RDP393302 QTR393300:QTT393302 QJV393300:QJX393302 PZZ393300:QAB393302 PQD393300:PQF393302 PGH393300:PGJ393302 OWL393300:OWN393302 OMP393300:OMR393302 OCT393300:OCV393302 NSX393300:NSZ393302 NJB393300:NJD393302 MZF393300:MZH393302 MPJ393300:MPL393302 MFN393300:MFP393302 LVR393300:LVT393302 LLV393300:LLX393302 LBZ393300:LCB393302 KSD393300:KSF393302 KIH393300:KIJ393302 JYL393300:JYN393302 JOP393300:JOR393302 JET393300:JEV393302 IUX393300:IUZ393302 ILB393300:ILD393302 IBF393300:IBH393302 HRJ393300:HRL393302 HHN393300:HHP393302 GXR393300:GXT393302 GNV393300:GNX393302 GDZ393300:GEB393302 FUD393300:FUF393302 FKH393300:FKJ393302 FAL393300:FAN393302 EQP393300:EQR393302 EGT393300:EGV393302 DWX393300:DWZ393302 DNB393300:DND393302 DDF393300:DDH393302 CTJ393300:CTL393302 CJN393300:CJP393302 BZR393300:BZT393302 BPV393300:BPX393302 BFZ393300:BGB393302 AWD393300:AWF393302 AMH393300:AMJ393302 ACL393300:ACN393302 SP393300:SR393302 IT393300:IV393302 M393300:P393302 WVF327764:WVH327766 WLJ327764:WLL327766 WBN327764:WBP327766 VRR327764:VRT327766 VHV327764:VHX327766 UXZ327764:UYB327766 UOD327764:UOF327766 UEH327764:UEJ327766 TUL327764:TUN327766 TKP327764:TKR327766 TAT327764:TAV327766 SQX327764:SQZ327766 SHB327764:SHD327766 RXF327764:RXH327766 RNJ327764:RNL327766 RDN327764:RDP327766 QTR327764:QTT327766 QJV327764:QJX327766 PZZ327764:QAB327766 PQD327764:PQF327766 PGH327764:PGJ327766 OWL327764:OWN327766 OMP327764:OMR327766 OCT327764:OCV327766 NSX327764:NSZ327766 NJB327764:NJD327766 MZF327764:MZH327766 MPJ327764:MPL327766 MFN327764:MFP327766 LVR327764:LVT327766 LLV327764:LLX327766 LBZ327764:LCB327766 KSD327764:KSF327766 KIH327764:KIJ327766 JYL327764:JYN327766 JOP327764:JOR327766 JET327764:JEV327766 IUX327764:IUZ327766 ILB327764:ILD327766 IBF327764:IBH327766 HRJ327764:HRL327766 HHN327764:HHP327766 GXR327764:GXT327766 GNV327764:GNX327766 GDZ327764:GEB327766 FUD327764:FUF327766 FKH327764:FKJ327766 FAL327764:FAN327766 EQP327764:EQR327766 EGT327764:EGV327766 DWX327764:DWZ327766 DNB327764:DND327766 DDF327764:DDH327766 CTJ327764:CTL327766 CJN327764:CJP327766 BZR327764:BZT327766 BPV327764:BPX327766 BFZ327764:BGB327766 AWD327764:AWF327766 AMH327764:AMJ327766 ACL327764:ACN327766 SP327764:SR327766 IT327764:IV327766 M327764:P327766 WVF262228:WVH262230 WLJ262228:WLL262230 WBN262228:WBP262230 VRR262228:VRT262230 VHV262228:VHX262230 UXZ262228:UYB262230 UOD262228:UOF262230 UEH262228:UEJ262230 TUL262228:TUN262230 TKP262228:TKR262230 TAT262228:TAV262230 SQX262228:SQZ262230 SHB262228:SHD262230 RXF262228:RXH262230 RNJ262228:RNL262230 RDN262228:RDP262230 QTR262228:QTT262230 QJV262228:QJX262230 PZZ262228:QAB262230 PQD262228:PQF262230 PGH262228:PGJ262230 OWL262228:OWN262230 OMP262228:OMR262230 OCT262228:OCV262230 NSX262228:NSZ262230 NJB262228:NJD262230 MZF262228:MZH262230 MPJ262228:MPL262230 MFN262228:MFP262230 LVR262228:LVT262230 LLV262228:LLX262230 LBZ262228:LCB262230 KSD262228:KSF262230 KIH262228:KIJ262230 JYL262228:JYN262230 JOP262228:JOR262230 JET262228:JEV262230 IUX262228:IUZ262230 ILB262228:ILD262230 IBF262228:IBH262230 HRJ262228:HRL262230 HHN262228:HHP262230 GXR262228:GXT262230 GNV262228:GNX262230 GDZ262228:GEB262230 FUD262228:FUF262230 FKH262228:FKJ262230 FAL262228:FAN262230 EQP262228:EQR262230 EGT262228:EGV262230 DWX262228:DWZ262230 DNB262228:DND262230 DDF262228:DDH262230 CTJ262228:CTL262230 CJN262228:CJP262230 BZR262228:BZT262230 BPV262228:BPX262230 BFZ262228:BGB262230 AWD262228:AWF262230 AMH262228:AMJ262230 ACL262228:ACN262230 SP262228:SR262230 IT262228:IV262230 M262228:P262230 WVF196692:WVH196694 WLJ196692:WLL196694 WBN196692:WBP196694 VRR196692:VRT196694 VHV196692:VHX196694 UXZ196692:UYB196694 UOD196692:UOF196694 UEH196692:UEJ196694 TUL196692:TUN196694 TKP196692:TKR196694 TAT196692:TAV196694 SQX196692:SQZ196694 SHB196692:SHD196694 RXF196692:RXH196694 RNJ196692:RNL196694 RDN196692:RDP196694 QTR196692:QTT196694 QJV196692:QJX196694 PZZ196692:QAB196694 PQD196692:PQF196694 PGH196692:PGJ196694 OWL196692:OWN196694 OMP196692:OMR196694 OCT196692:OCV196694 NSX196692:NSZ196694 NJB196692:NJD196694 MZF196692:MZH196694 MPJ196692:MPL196694 MFN196692:MFP196694 LVR196692:LVT196694 LLV196692:LLX196694 LBZ196692:LCB196694 KSD196692:KSF196694 KIH196692:KIJ196694 JYL196692:JYN196694 JOP196692:JOR196694 JET196692:JEV196694 IUX196692:IUZ196694 ILB196692:ILD196694 IBF196692:IBH196694 HRJ196692:HRL196694 HHN196692:HHP196694 GXR196692:GXT196694 GNV196692:GNX196694 GDZ196692:GEB196694 FUD196692:FUF196694 FKH196692:FKJ196694 FAL196692:FAN196694 EQP196692:EQR196694 EGT196692:EGV196694 DWX196692:DWZ196694 DNB196692:DND196694 DDF196692:DDH196694 CTJ196692:CTL196694 CJN196692:CJP196694 BZR196692:BZT196694 BPV196692:BPX196694 BFZ196692:BGB196694 AWD196692:AWF196694 AMH196692:AMJ196694 ACL196692:ACN196694 SP196692:SR196694 IT196692:IV196694 M196692:P196694 WVF131156:WVH131158 WLJ131156:WLL131158 WBN131156:WBP131158 VRR131156:VRT131158 VHV131156:VHX131158 UXZ131156:UYB131158 UOD131156:UOF131158 UEH131156:UEJ131158 TUL131156:TUN131158 TKP131156:TKR131158 TAT131156:TAV131158 SQX131156:SQZ131158 SHB131156:SHD131158 RXF131156:RXH131158 RNJ131156:RNL131158 RDN131156:RDP131158 QTR131156:QTT131158 QJV131156:QJX131158 PZZ131156:QAB131158 PQD131156:PQF131158 PGH131156:PGJ131158 OWL131156:OWN131158 OMP131156:OMR131158 OCT131156:OCV131158 NSX131156:NSZ131158 NJB131156:NJD131158 MZF131156:MZH131158 MPJ131156:MPL131158 MFN131156:MFP131158 LVR131156:LVT131158 LLV131156:LLX131158 LBZ131156:LCB131158 KSD131156:KSF131158 KIH131156:KIJ131158 JYL131156:JYN131158 JOP131156:JOR131158 JET131156:JEV131158 IUX131156:IUZ131158 ILB131156:ILD131158 IBF131156:IBH131158 HRJ131156:HRL131158 HHN131156:HHP131158 GXR131156:GXT131158 GNV131156:GNX131158 GDZ131156:GEB131158 FUD131156:FUF131158 FKH131156:FKJ131158 FAL131156:FAN131158 EQP131156:EQR131158 EGT131156:EGV131158 DWX131156:DWZ131158 DNB131156:DND131158 DDF131156:DDH131158 CTJ131156:CTL131158 CJN131156:CJP131158 BZR131156:BZT131158 BPV131156:BPX131158 BFZ131156:BGB131158 AWD131156:AWF131158 AMH131156:AMJ131158 ACL131156:ACN131158 SP131156:SR131158 IT131156:IV131158 M131156:P131158 WVF65620:WVH65622 WLJ65620:WLL65622 WBN65620:WBP65622 VRR65620:VRT65622 VHV65620:VHX65622 UXZ65620:UYB65622 UOD65620:UOF65622 UEH65620:UEJ65622 TUL65620:TUN65622 TKP65620:TKR65622 TAT65620:TAV65622 SQX65620:SQZ65622 SHB65620:SHD65622 RXF65620:RXH65622 RNJ65620:RNL65622 RDN65620:RDP65622 QTR65620:QTT65622 QJV65620:QJX65622 PZZ65620:QAB65622 PQD65620:PQF65622 PGH65620:PGJ65622 OWL65620:OWN65622 OMP65620:OMR65622 OCT65620:OCV65622 NSX65620:NSZ65622 NJB65620:NJD65622 MZF65620:MZH65622 MPJ65620:MPL65622 MFN65620:MFP65622 LVR65620:LVT65622 LLV65620:LLX65622 LBZ65620:LCB65622 KSD65620:KSF65622 KIH65620:KIJ65622 JYL65620:JYN65622 JOP65620:JOR65622 JET65620:JEV65622 IUX65620:IUZ65622 ILB65620:ILD65622 IBF65620:IBH65622 HRJ65620:HRL65622 HHN65620:HHP65622 GXR65620:GXT65622 GNV65620:GNX65622 GDZ65620:GEB65622 FUD65620:FUF65622 FKH65620:FKJ65622 FAL65620:FAN65622 EQP65620:EQR65622 EGT65620:EGV65622 DWX65620:DWZ65622 DNB65620:DND65622 DDF65620:DDH65622 CTJ65620:CTL65622 CJN65620:CJP65622 BZR65620:BZT65622 BPV65620:BPX65622 BFZ65620:BGB65622 AWD65620:AWF65622 AMH65620:AMJ65622 ACL65620:ACN65622 SP65620:SR65622 IT65620:IV65622 M65620:P65622 WVF94:WVH102 WLJ94:WLL102 WBN94:WBP102 VRR94:VRT102 VHV94:VHX102 UXZ94:UYB102 UOD94:UOF102 UEH94:UEJ102 TUL94:TUN102 TKP94:TKR102 TAT94:TAV102 SQX94:SQZ102 SHB94:SHD102 RXF94:RXH102 RNJ94:RNL102 RDN94:RDP102 QTR94:QTT102 QJV94:QJX102 PZZ94:QAB102 PQD94:PQF102 PGH94:PGJ102 OWL94:OWN102 OMP94:OMR102 OCT94:OCV102 NSX94:NSZ102 NJB94:NJD102 MZF94:MZH102 MPJ94:MPL102 MFN94:MFP102 LVR94:LVT102 LLV94:LLX102 LBZ94:LCB102 KSD94:KSF102 KIH94:KIJ102 JYL94:JYN102 JOP94:JOR102 JET94:JEV102 IUX94:IUZ102 ILB94:ILD102 IBF94:IBH102 HRJ94:HRL102 HHN94:HHP102 GXR94:GXT102 GNV94:GNX102 GDZ94:GEB102 FUD94:FUF102 FKH94:FKJ102 FAL94:FAN102 EQP94:EQR102 EGT94:EGV102 DWX94:DWZ102 DNB94:DND102 DDF94:DDH102 CTJ94:CTL102 CJN94:CJP102 BZR94:BZT102 BPV94:BPX102 BFZ94:BGB102 AWD94:AWF102 AMH94:AMJ102 ACL94:ACN102 SP94:SR102 IT94:IV102 WVE983142:WVH983142 WVE983154:WVH983154 WLI983154:WLL983154 WBM983154:WBP983154 VRQ983154:VRT983154 VHU983154:VHX983154 UXY983154:UYB983154 UOC983154:UOF983154 UEG983154:UEJ983154 TUK983154:TUN983154 TKO983154:TKR983154 TAS983154:TAV983154 SQW983154:SQZ983154 SHA983154:SHD983154 RXE983154:RXH983154 RNI983154:RNL983154 RDM983154:RDP983154 QTQ983154:QTT983154 QJU983154:QJX983154 PZY983154:QAB983154 PQC983154:PQF983154 PGG983154:PGJ983154 OWK983154:OWN983154 OMO983154:OMR983154 OCS983154:OCV983154 NSW983154:NSZ983154 NJA983154:NJD983154 MZE983154:MZH983154 MPI983154:MPL983154 MFM983154:MFP983154 LVQ983154:LVT983154 LLU983154:LLX983154 LBY983154:LCB983154 KSC983154:KSF983154 KIG983154:KIJ983154 JYK983154:JYN983154 JOO983154:JOR983154 JES983154:JEV983154 IUW983154:IUZ983154 ILA983154:ILD983154 IBE983154:IBH983154 HRI983154:HRL983154 HHM983154:HHP983154 GXQ983154:GXT983154 GNU983154:GNX983154 GDY983154:GEB983154 FUC983154:FUF983154 FKG983154:FKJ983154 FAK983154:FAN983154 EQO983154:EQR983154 EGS983154:EGV983154 DWW983154:DWZ983154 DNA983154:DND983154 DDE983154:DDH983154 CTI983154:CTL983154 CJM983154:CJP983154 BZQ983154:BZT983154 BPU983154:BPX983154 BFY983154:BGB983154 AWC983154:AWF983154 AMG983154:AMJ983154 ACK983154:ACN983154 SO983154:SR983154 IS983154:IV983154 L983154:P983154 WVE917618:WVH917618 WLI917618:WLL917618 WBM917618:WBP917618 VRQ917618:VRT917618 VHU917618:VHX917618 UXY917618:UYB917618 UOC917618:UOF917618 UEG917618:UEJ917618 TUK917618:TUN917618 TKO917618:TKR917618 TAS917618:TAV917618 SQW917618:SQZ917618 SHA917618:SHD917618 RXE917618:RXH917618 RNI917618:RNL917618 RDM917618:RDP917618 QTQ917618:QTT917618 QJU917618:QJX917618 PZY917618:QAB917618 PQC917618:PQF917618 PGG917618:PGJ917618 OWK917618:OWN917618 OMO917618:OMR917618 OCS917618:OCV917618 NSW917618:NSZ917618 NJA917618:NJD917618 MZE917618:MZH917618 MPI917618:MPL917618 MFM917618:MFP917618 LVQ917618:LVT917618 LLU917618:LLX917618 LBY917618:LCB917618 KSC917618:KSF917618 KIG917618:KIJ917618 JYK917618:JYN917618 JOO917618:JOR917618 JES917618:JEV917618 IUW917618:IUZ917618 ILA917618:ILD917618 IBE917618:IBH917618 HRI917618:HRL917618 HHM917618:HHP917618 GXQ917618:GXT917618 GNU917618:GNX917618 GDY917618:GEB917618 FUC917618:FUF917618 FKG917618:FKJ917618 FAK917618:FAN917618 EQO917618:EQR917618 EGS917618:EGV917618 DWW917618:DWZ917618 DNA917618:DND917618 DDE917618:DDH917618 CTI917618:CTL917618 CJM917618:CJP917618 BZQ917618:BZT917618 BPU917618:BPX917618 BFY917618:BGB917618 AWC917618:AWF917618 AMG917618:AMJ917618 ACK917618:ACN917618 SO917618:SR917618 IS917618:IV917618 L917618:P917618 WVE852082:WVH852082 WLI852082:WLL852082 WBM852082:WBP852082 VRQ852082:VRT852082 VHU852082:VHX852082 UXY852082:UYB852082 UOC852082:UOF852082 UEG852082:UEJ852082 TUK852082:TUN852082 TKO852082:TKR852082 TAS852082:TAV852082 SQW852082:SQZ852082 SHA852082:SHD852082 RXE852082:RXH852082 RNI852082:RNL852082 RDM852082:RDP852082 QTQ852082:QTT852082 QJU852082:QJX852082 PZY852082:QAB852082 PQC852082:PQF852082 PGG852082:PGJ852082 OWK852082:OWN852082 OMO852082:OMR852082 OCS852082:OCV852082 NSW852082:NSZ852082 NJA852082:NJD852082 MZE852082:MZH852082 MPI852082:MPL852082 MFM852082:MFP852082 LVQ852082:LVT852082 LLU852082:LLX852082 LBY852082:LCB852082 KSC852082:KSF852082 KIG852082:KIJ852082 JYK852082:JYN852082 JOO852082:JOR852082 JES852082:JEV852082 IUW852082:IUZ852082 ILA852082:ILD852082 IBE852082:IBH852082 HRI852082:HRL852082 HHM852082:HHP852082 GXQ852082:GXT852082 GNU852082:GNX852082 GDY852082:GEB852082 FUC852082:FUF852082 FKG852082:FKJ852082 FAK852082:FAN852082 EQO852082:EQR852082 EGS852082:EGV852082 DWW852082:DWZ852082 DNA852082:DND852082 DDE852082:DDH852082 CTI852082:CTL852082 CJM852082:CJP852082 BZQ852082:BZT852082 BPU852082:BPX852082 BFY852082:BGB852082 AWC852082:AWF852082 AMG852082:AMJ852082 ACK852082:ACN852082 SO852082:SR852082 IS852082:IV852082 L852082:P852082 WVE786546:WVH786546 WLI786546:WLL786546 WBM786546:WBP786546 VRQ786546:VRT786546 VHU786546:VHX786546 UXY786546:UYB786546 UOC786546:UOF786546 UEG786546:UEJ786546 TUK786546:TUN786546 TKO786546:TKR786546 TAS786546:TAV786546 SQW786546:SQZ786546 SHA786546:SHD786546 RXE786546:RXH786546 RNI786546:RNL786546 RDM786546:RDP786546 QTQ786546:QTT786546 QJU786546:QJX786546 PZY786546:QAB786546 PQC786546:PQF786546 PGG786546:PGJ786546 OWK786546:OWN786546 OMO786546:OMR786546 OCS786546:OCV786546 NSW786546:NSZ786546 NJA786546:NJD786546 MZE786546:MZH786546 MPI786546:MPL786546 MFM786546:MFP786546 LVQ786546:LVT786546 LLU786546:LLX786546 LBY786546:LCB786546 KSC786546:KSF786546 KIG786546:KIJ786546 JYK786546:JYN786546 JOO786546:JOR786546 JES786546:JEV786546 IUW786546:IUZ786546 ILA786546:ILD786546 IBE786546:IBH786546 HRI786546:HRL786546 HHM786546:HHP786546 GXQ786546:GXT786546 GNU786546:GNX786546 GDY786546:GEB786546 FUC786546:FUF786546 FKG786546:FKJ786546 FAK786546:FAN786546 EQO786546:EQR786546 EGS786546:EGV786546 DWW786546:DWZ786546 DNA786546:DND786546 DDE786546:DDH786546 CTI786546:CTL786546 CJM786546:CJP786546 BZQ786546:BZT786546 BPU786546:BPX786546 BFY786546:BGB786546 AWC786546:AWF786546 AMG786546:AMJ786546 ACK786546:ACN786546 SO786546:SR786546 IS786546:IV786546 L786546:P786546 WVE721010:WVH721010 WLI721010:WLL721010 WBM721010:WBP721010 VRQ721010:VRT721010 VHU721010:VHX721010 UXY721010:UYB721010 UOC721010:UOF721010 UEG721010:UEJ721010 TUK721010:TUN721010 TKO721010:TKR721010 TAS721010:TAV721010 SQW721010:SQZ721010 SHA721010:SHD721010 RXE721010:RXH721010 RNI721010:RNL721010 RDM721010:RDP721010 QTQ721010:QTT721010 QJU721010:QJX721010 PZY721010:QAB721010 PQC721010:PQF721010 PGG721010:PGJ721010 OWK721010:OWN721010 OMO721010:OMR721010 OCS721010:OCV721010 NSW721010:NSZ721010 NJA721010:NJD721010 MZE721010:MZH721010 MPI721010:MPL721010 MFM721010:MFP721010 LVQ721010:LVT721010 LLU721010:LLX721010 LBY721010:LCB721010 KSC721010:KSF721010 KIG721010:KIJ721010 JYK721010:JYN721010 JOO721010:JOR721010 JES721010:JEV721010 IUW721010:IUZ721010 ILA721010:ILD721010 IBE721010:IBH721010 HRI721010:HRL721010 HHM721010:HHP721010 GXQ721010:GXT721010 GNU721010:GNX721010 GDY721010:GEB721010 FUC721010:FUF721010 FKG721010:FKJ721010 FAK721010:FAN721010 EQO721010:EQR721010 EGS721010:EGV721010 DWW721010:DWZ721010 DNA721010:DND721010 DDE721010:DDH721010 CTI721010:CTL721010 CJM721010:CJP721010 BZQ721010:BZT721010 BPU721010:BPX721010 BFY721010:BGB721010 AWC721010:AWF721010 AMG721010:AMJ721010 ACK721010:ACN721010 SO721010:SR721010 IS721010:IV721010 L721010:P721010 WVE655474:WVH655474 WLI655474:WLL655474 WBM655474:WBP655474 VRQ655474:VRT655474 VHU655474:VHX655474 UXY655474:UYB655474 UOC655474:UOF655474 UEG655474:UEJ655474 TUK655474:TUN655474 TKO655474:TKR655474 TAS655474:TAV655474 SQW655474:SQZ655474 SHA655474:SHD655474 RXE655474:RXH655474 RNI655474:RNL655474 RDM655474:RDP655474 QTQ655474:QTT655474 QJU655474:QJX655474 PZY655474:QAB655474 PQC655474:PQF655474 PGG655474:PGJ655474 OWK655474:OWN655474 OMO655474:OMR655474 OCS655474:OCV655474 NSW655474:NSZ655474 NJA655474:NJD655474 MZE655474:MZH655474 MPI655474:MPL655474 MFM655474:MFP655474 LVQ655474:LVT655474 LLU655474:LLX655474 LBY655474:LCB655474 KSC655474:KSF655474 KIG655474:KIJ655474 JYK655474:JYN655474 JOO655474:JOR655474 JES655474:JEV655474 IUW655474:IUZ655474 ILA655474:ILD655474 IBE655474:IBH655474 HRI655474:HRL655474 HHM655474:HHP655474 GXQ655474:GXT655474 GNU655474:GNX655474 GDY655474:GEB655474 FUC655474:FUF655474 FKG655474:FKJ655474 FAK655474:FAN655474 EQO655474:EQR655474 EGS655474:EGV655474 DWW655474:DWZ655474 DNA655474:DND655474 DDE655474:DDH655474 CTI655474:CTL655474 CJM655474:CJP655474 BZQ655474:BZT655474 BPU655474:BPX655474 BFY655474:BGB655474 AWC655474:AWF655474 AMG655474:AMJ655474 ACK655474:ACN655474 SO655474:SR655474 IS655474:IV655474 L655474:P655474 WVE589938:WVH589938 WLI589938:WLL589938 WBM589938:WBP589938 VRQ589938:VRT589938 VHU589938:VHX589938 UXY589938:UYB589938 UOC589938:UOF589938 UEG589938:UEJ589938 TUK589938:TUN589938 TKO589938:TKR589938 TAS589938:TAV589938 SQW589938:SQZ589938 SHA589938:SHD589938 RXE589938:RXH589938 RNI589938:RNL589938 RDM589938:RDP589938 QTQ589938:QTT589938 QJU589938:QJX589938 PZY589938:QAB589938 PQC589938:PQF589938 PGG589938:PGJ589938 OWK589938:OWN589938 OMO589938:OMR589938 OCS589938:OCV589938 NSW589938:NSZ589938 NJA589938:NJD589938 MZE589938:MZH589938 MPI589938:MPL589938 MFM589938:MFP589938 LVQ589938:LVT589938 LLU589938:LLX589938 LBY589938:LCB589938 KSC589938:KSF589938 KIG589938:KIJ589938 JYK589938:JYN589938 JOO589938:JOR589938 JES589938:JEV589938 IUW589938:IUZ589938 ILA589938:ILD589938 IBE589938:IBH589938 HRI589938:HRL589938 HHM589938:HHP589938 GXQ589938:GXT589938 GNU589938:GNX589938 GDY589938:GEB589938 FUC589938:FUF589938 FKG589938:FKJ589938 FAK589938:FAN589938 EQO589938:EQR589938 EGS589938:EGV589938 DWW589938:DWZ589938 DNA589938:DND589938 DDE589938:DDH589938 CTI589938:CTL589938 CJM589938:CJP589938 BZQ589938:BZT589938 BPU589938:BPX589938 BFY589938:BGB589938 AWC589938:AWF589938 AMG589938:AMJ589938 ACK589938:ACN589938 SO589938:SR589938 IS589938:IV589938 L589938:P589938 WVE524402:WVH524402 WLI524402:WLL524402 WBM524402:WBP524402 VRQ524402:VRT524402 VHU524402:VHX524402 UXY524402:UYB524402 UOC524402:UOF524402 UEG524402:UEJ524402 TUK524402:TUN524402 TKO524402:TKR524402 TAS524402:TAV524402 SQW524402:SQZ524402 SHA524402:SHD524402 RXE524402:RXH524402 RNI524402:RNL524402 RDM524402:RDP524402 QTQ524402:QTT524402 QJU524402:QJX524402 PZY524402:QAB524402 PQC524402:PQF524402 PGG524402:PGJ524402 OWK524402:OWN524402 OMO524402:OMR524402 OCS524402:OCV524402 NSW524402:NSZ524402 NJA524402:NJD524402 MZE524402:MZH524402 MPI524402:MPL524402 MFM524402:MFP524402 LVQ524402:LVT524402 LLU524402:LLX524402 LBY524402:LCB524402 KSC524402:KSF524402 KIG524402:KIJ524402 JYK524402:JYN524402 JOO524402:JOR524402 JES524402:JEV524402 IUW524402:IUZ524402 ILA524402:ILD524402 IBE524402:IBH524402 HRI524402:HRL524402 HHM524402:HHP524402 GXQ524402:GXT524402 GNU524402:GNX524402 GDY524402:GEB524402 FUC524402:FUF524402 FKG524402:FKJ524402 FAK524402:FAN524402 EQO524402:EQR524402 EGS524402:EGV524402 DWW524402:DWZ524402 DNA524402:DND524402 DDE524402:DDH524402 CTI524402:CTL524402 CJM524402:CJP524402 BZQ524402:BZT524402 BPU524402:BPX524402 BFY524402:BGB524402 AWC524402:AWF524402 AMG524402:AMJ524402 ACK524402:ACN524402 SO524402:SR524402 IS524402:IV524402 L524402:P524402 WVE458866:WVH458866 WLI458866:WLL458866 WBM458866:WBP458866 VRQ458866:VRT458866 VHU458866:VHX458866 UXY458866:UYB458866 UOC458866:UOF458866 UEG458866:UEJ458866 TUK458866:TUN458866 TKO458866:TKR458866 TAS458866:TAV458866 SQW458866:SQZ458866 SHA458866:SHD458866 RXE458866:RXH458866 RNI458866:RNL458866 RDM458866:RDP458866 QTQ458866:QTT458866 QJU458866:QJX458866 PZY458866:QAB458866 PQC458866:PQF458866 PGG458866:PGJ458866 OWK458866:OWN458866 OMO458866:OMR458866 OCS458866:OCV458866 NSW458866:NSZ458866 NJA458866:NJD458866 MZE458866:MZH458866 MPI458866:MPL458866 MFM458866:MFP458866 LVQ458866:LVT458866 LLU458866:LLX458866 LBY458866:LCB458866 KSC458866:KSF458866 KIG458866:KIJ458866 JYK458866:JYN458866 JOO458866:JOR458866 JES458866:JEV458866 IUW458866:IUZ458866 ILA458866:ILD458866 IBE458866:IBH458866 HRI458866:HRL458866 HHM458866:HHP458866 GXQ458866:GXT458866 GNU458866:GNX458866 GDY458866:GEB458866 FUC458866:FUF458866 FKG458866:FKJ458866 FAK458866:FAN458866 EQO458866:EQR458866 EGS458866:EGV458866 DWW458866:DWZ458866 DNA458866:DND458866 DDE458866:DDH458866 CTI458866:CTL458866 CJM458866:CJP458866 BZQ458866:BZT458866 BPU458866:BPX458866 BFY458866:BGB458866 AWC458866:AWF458866 AMG458866:AMJ458866 ACK458866:ACN458866 SO458866:SR458866 IS458866:IV458866 L458866:P458866 WVE393330:WVH393330 WLI393330:WLL393330 WBM393330:WBP393330 VRQ393330:VRT393330 VHU393330:VHX393330 UXY393330:UYB393330 UOC393330:UOF393330 UEG393330:UEJ393330 TUK393330:TUN393330 TKO393330:TKR393330 TAS393330:TAV393330 SQW393330:SQZ393330 SHA393330:SHD393330 RXE393330:RXH393330 RNI393330:RNL393330 RDM393330:RDP393330 QTQ393330:QTT393330 QJU393330:QJX393330 PZY393330:QAB393330 PQC393330:PQF393330 PGG393330:PGJ393330 OWK393330:OWN393330 OMO393330:OMR393330 OCS393330:OCV393330 NSW393330:NSZ393330 NJA393330:NJD393330 MZE393330:MZH393330 MPI393330:MPL393330 MFM393330:MFP393330 LVQ393330:LVT393330 LLU393330:LLX393330 LBY393330:LCB393330 KSC393330:KSF393330 KIG393330:KIJ393330 JYK393330:JYN393330 JOO393330:JOR393330 JES393330:JEV393330 IUW393330:IUZ393330 ILA393330:ILD393330 IBE393330:IBH393330 HRI393330:HRL393330 HHM393330:HHP393330 GXQ393330:GXT393330 GNU393330:GNX393330 GDY393330:GEB393330 FUC393330:FUF393330 FKG393330:FKJ393330 FAK393330:FAN393330 EQO393330:EQR393330 EGS393330:EGV393330 DWW393330:DWZ393330 DNA393330:DND393330 DDE393330:DDH393330 CTI393330:CTL393330 CJM393330:CJP393330 BZQ393330:BZT393330 BPU393330:BPX393330 BFY393330:BGB393330 AWC393330:AWF393330 AMG393330:AMJ393330 ACK393330:ACN393330 SO393330:SR393330 IS393330:IV393330 L393330:P393330 WVE327794:WVH327794 WLI327794:WLL327794 WBM327794:WBP327794 VRQ327794:VRT327794 VHU327794:VHX327794 UXY327794:UYB327794 UOC327794:UOF327794 UEG327794:UEJ327794 TUK327794:TUN327794 TKO327794:TKR327794 TAS327794:TAV327794 SQW327794:SQZ327794 SHA327794:SHD327794 RXE327794:RXH327794 RNI327794:RNL327794 RDM327794:RDP327794 QTQ327794:QTT327794 QJU327794:QJX327794 PZY327794:QAB327794 PQC327794:PQF327794 PGG327794:PGJ327794 OWK327794:OWN327794 OMO327794:OMR327794 OCS327794:OCV327794 NSW327794:NSZ327794 NJA327794:NJD327794 MZE327794:MZH327794 MPI327794:MPL327794 MFM327794:MFP327794 LVQ327794:LVT327794 LLU327794:LLX327794 LBY327794:LCB327794 KSC327794:KSF327794 KIG327794:KIJ327794 JYK327794:JYN327794 JOO327794:JOR327794 JES327794:JEV327794 IUW327794:IUZ327794 ILA327794:ILD327794 IBE327794:IBH327794 HRI327794:HRL327794 HHM327794:HHP327794 GXQ327794:GXT327794 GNU327794:GNX327794 GDY327794:GEB327794 FUC327794:FUF327794 FKG327794:FKJ327794 FAK327794:FAN327794 EQO327794:EQR327794 EGS327794:EGV327794 DWW327794:DWZ327794 DNA327794:DND327794 DDE327794:DDH327794 CTI327794:CTL327794 CJM327794:CJP327794 BZQ327794:BZT327794 BPU327794:BPX327794 BFY327794:BGB327794 AWC327794:AWF327794 AMG327794:AMJ327794 ACK327794:ACN327794 SO327794:SR327794 IS327794:IV327794 L327794:P327794 WVE262258:WVH262258 WLI262258:WLL262258 WBM262258:WBP262258 VRQ262258:VRT262258 VHU262258:VHX262258 UXY262258:UYB262258 UOC262258:UOF262258 UEG262258:UEJ262258 TUK262258:TUN262258 TKO262258:TKR262258 TAS262258:TAV262258 SQW262258:SQZ262258 SHA262258:SHD262258 RXE262258:RXH262258 RNI262258:RNL262258 RDM262258:RDP262258 QTQ262258:QTT262258 QJU262258:QJX262258 PZY262258:QAB262258 PQC262258:PQF262258 PGG262258:PGJ262258 OWK262258:OWN262258 OMO262258:OMR262258 OCS262258:OCV262258 NSW262258:NSZ262258 NJA262258:NJD262258 MZE262258:MZH262258 MPI262258:MPL262258 MFM262258:MFP262258 LVQ262258:LVT262258 LLU262258:LLX262258 LBY262258:LCB262258 KSC262258:KSF262258 KIG262258:KIJ262258 JYK262258:JYN262258 JOO262258:JOR262258 JES262258:JEV262258 IUW262258:IUZ262258 ILA262258:ILD262258 IBE262258:IBH262258 HRI262258:HRL262258 HHM262258:HHP262258 GXQ262258:GXT262258 GNU262258:GNX262258 GDY262258:GEB262258 FUC262258:FUF262258 FKG262258:FKJ262258 FAK262258:FAN262258 EQO262258:EQR262258 EGS262258:EGV262258 DWW262258:DWZ262258 DNA262258:DND262258 DDE262258:DDH262258 CTI262258:CTL262258 CJM262258:CJP262258 BZQ262258:BZT262258 BPU262258:BPX262258 BFY262258:BGB262258 AWC262258:AWF262258 AMG262258:AMJ262258 ACK262258:ACN262258 SO262258:SR262258 IS262258:IV262258 L262258:P262258 WVE196722:WVH196722 WLI196722:WLL196722 WBM196722:WBP196722 VRQ196722:VRT196722 VHU196722:VHX196722 UXY196722:UYB196722 UOC196722:UOF196722 UEG196722:UEJ196722 TUK196722:TUN196722 TKO196722:TKR196722 TAS196722:TAV196722 SQW196722:SQZ196722 SHA196722:SHD196722 RXE196722:RXH196722 RNI196722:RNL196722 RDM196722:RDP196722 QTQ196722:QTT196722 QJU196722:QJX196722 PZY196722:QAB196722 PQC196722:PQF196722 PGG196722:PGJ196722 OWK196722:OWN196722 OMO196722:OMR196722 OCS196722:OCV196722 NSW196722:NSZ196722 NJA196722:NJD196722 MZE196722:MZH196722 MPI196722:MPL196722 MFM196722:MFP196722 LVQ196722:LVT196722 LLU196722:LLX196722 LBY196722:LCB196722 KSC196722:KSF196722 KIG196722:KIJ196722 JYK196722:JYN196722 JOO196722:JOR196722 JES196722:JEV196722 IUW196722:IUZ196722 ILA196722:ILD196722 IBE196722:IBH196722 HRI196722:HRL196722 HHM196722:HHP196722 GXQ196722:GXT196722 GNU196722:GNX196722 GDY196722:GEB196722 FUC196722:FUF196722 FKG196722:FKJ196722 FAK196722:FAN196722 EQO196722:EQR196722 EGS196722:EGV196722 DWW196722:DWZ196722 DNA196722:DND196722 DDE196722:DDH196722 CTI196722:CTL196722 CJM196722:CJP196722 BZQ196722:BZT196722 BPU196722:BPX196722 BFY196722:BGB196722 AWC196722:AWF196722 AMG196722:AMJ196722 ACK196722:ACN196722 SO196722:SR196722 IS196722:IV196722 L196722:P196722 WVE131186:WVH131186 WLI131186:WLL131186 WBM131186:WBP131186 VRQ131186:VRT131186 VHU131186:VHX131186 UXY131186:UYB131186 UOC131186:UOF131186 UEG131186:UEJ131186 TUK131186:TUN131186 TKO131186:TKR131186 TAS131186:TAV131186 SQW131186:SQZ131186 SHA131186:SHD131186 RXE131186:RXH131186 RNI131186:RNL131186 RDM131186:RDP131186 QTQ131186:QTT131186 QJU131186:QJX131186 PZY131186:QAB131186 PQC131186:PQF131186 PGG131186:PGJ131186 OWK131186:OWN131186 OMO131186:OMR131186 OCS131186:OCV131186 NSW131186:NSZ131186 NJA131186:NJD131186 MZE131186:MZH131186 MPI131186:MPL131186 MFM131186:MFP131186 LVQ131186:LVT131186 LLU131186:LLX131186 LBY131186:LCB131186 KSC131186:KSF131186 KIG131186:KIJ131186 JYK131186:JYN131186 JOO131186:JOR131186 JES131186:JEV131186 IUW131186:IUZ131186 ILA131186:ILD131186 IBE131186:IBH131186 HRI131186:HRL131186 HHM131186:HHP131186 GXQ131186:GXT131186 GNU131186:GNX131186 GDY131186:GEB131186 FUC131186:FUF131186 FKG131186:FKJ131186 FAK131186:FAN131186 EQO131186:EQR131186 EGS131186:EGV131186 DWW131186:DWZ131186 DNA131186:DND131186 DDE131186:DDH131186 CTI131186:CTL131186 CJM131186:CJP131186 BZQ131186:BZT131186 BPU131186:BPX131186 BFY131186:BGB131186 AWC131186:AWF131186 AMG131186:AMJ131186 ACK131186:ACN131186 SO131186:SR131186 IS131186:IV131186 L131186:P131186 WVE65650:WVH65650 WLI65650:WLL65650 WBM65650:WBP65650 VRQ65650:VRT65650 VHU65650:VHX65650 UXY65650:UYB65650 UOC65650:UOF65650 UEG65650:UEJ65650 TUK65650:TUN65650 TKO65650:TKR65650 TAS65650:TAV65650 SQW65650:SQZ65650 SHA65650:SHD65650 RXE65650:RXH65650 RNI65650:RNL65650 RDM65650:RDP65650 QTQ65650:QTT65650 QJU65650:QJX65650 PZY65650:QAB65650 PQC65650:PQF65650 PGG65650:PGJ65650 OWK65650:OWN65650 OMO65650:OMR65650 OCS65650:OCV65650 NSW65650:NSZ65650 NJA65650:NJD65650 MZE65650:MZH65650 MPI65650:MPL65650 MFM65650:MFP65650 LVQ65650:LVT65650 LLU65650:LLX65650 LBY65650:LCB65650 KSC65650:KSF65650 KIG65650:KIJ65650 JYK65650:JYN65650 JOO65650:JOR65650 JES65650:JEV65650 IUW65650:IUZ65650 ILA65650:ILD65650 IBE65650:IBH65650 HRI65650:HRL65650 HHM65650:HHP65650 GXQ65650:GXT65650 GNU65650:GNX65650 GDY65650:GEB65650 FUC65650:FUF65650 FKG65650:FKJ65650 FAK65650:FAN65650 EQO65650:EQR65650 EGS65650:EGV65650 DWW65650:DWZ65650 DNA65650:DND65650 DDE65650:DDH65650 CTI65650:CTL65650 CJM65650:CJP65650 BZQ65650:BZT65650 BPU65650:BPX65650 BFY65650:BGB65650 AWC65650:AWF65650 AMG65650:AMJ65650 ACK65650:ACN65650 SO65650:SR65650 IS65650:IV65650 L65650:P65650 WVE983152:WVH983152 WLI983152:WLL983152 WBM983152:WBP983152 VRQ983152:VRT983152 VHU983152:VHX983152 UXY983152:UYB983152 UOC983152:UOF983152 UEG983152:UEJ983152 TUK983152:TUN983152 TKO983152:TKR983152 TAS983152:TAV983152 SQW983152:SQZ983152 SHA983152:SHD983152 RXE983152:RXH983152 RNI983152:RNL983152 RDM983152:RDP983152 QTQ983152:QTT983152 QJU983152:QJX983152 PZY983152:QAB983152 PQC983152:PQF983152 PGG983152:PGJ983152 OWK983152:OWN983152 OMO983152:OMR983152 OCS983152:OCV983152 NSW983152:NSZ983152 NJA983152:NJD983152 MZE983152:MZH983152 MPI983152:MPL983152 MFM983152:MFP983152 LVQ983152:LVT983152 LLU983152:LLX983152 LBY983152:LCB983152 KSC983152:KSF983152 KIG983152:KIJ983152 JYK983152:JYN983152 JOO983152:JOR983152 JES983152:JEV983152 IUW983152:IUZ983152 ILA983152:ILD983152 IBE983152:IBH983152 HRI983152:HRL983152 HHM983152:HHP983152 GXQ983152:GXT983152 GNU983152:GNX983152 GDY983152:GEB983152 FUC983152:FUF983152 FKG983152:FKJ983152 FAK983152:FAN983152 EQO983152:EQR983152 EGS983152:EGV983152 DWW983152:DWZ983152 DNA983152:DND983152 DDE983152:DDH983152 CTI983152:CTL983152 CJM983152:CJP983152 BZQ983152:BZT983152 BPU983152:BPX983152 BFY983152:BGB983152 AWC983152:AWF983152 AMG983152:AMJ983152 ACK983152:ACN983152 SO983152:SR983152 IS983152:IV983152 L983152:P983152 WVE917616:WVH917616 WLI917616:WLL917616 WBM917616:WBP917616 VRQ917616:VRT917616 VHU917616:VHX917616 UXY917616:UYB917616 UOC917616:UOF917616 UEG917616:UEJ917616 TUK917616:TUN917616 TKO917616:TKR917616 TAS917616:TAV917616 SQW917616:SQZ917616 SHA917616:SHD917616 RXE917616:RXH917616 RNI917616:RNL917616 RDM917616:RDP917616 QTQ917616:QTT917616 QJU917616:QJX917616 PZY917616:QAB917616 PQC917616:PQF917616 PGG917616:PGJ917616 OWK917616:OWN917616 OMO917616:OMR917616 OCS917616:OCV917616 NSW917616:NSZ917616 NJA917616:NJD917616 MZE917616:MZH917616 MPI917616:MPL917616 MFM917616:MFP917616 LVQ917616:LVT917616 LLU917616:LLX917616 LBY917616:LCB917616 KSC917616:KSF917616 KIG917616:KIJ917616 JYK917616:JYN917616 JOO917616:JOR917616 JES917616:JEV917616 IUW917616:IUZ917616 ILA917616:ILD917616 IBE917616:IBH917616 HRI917616:HRL917616 HHM917616:HHP917616 GXQ917616:GXT917616 GNU917616:GNX917616 GDY917616:GEB917616 FUC917616:FUF917616 FKG917616:FKJ917616 FAK917616:FAN917616 EQO917616:EQR917616 EGS917616:EGV917616 DWW917616:DWZ917616 DNA917616:DND917616 DDE917616:DDH917616 CTI917616:CTL917616 CJM917616:CJP917616 BZQ917616:BZT917616 BPU917616:BPX917616 BFY917616:BGB917616 AWC917616:AWF917616 AMG917616:AMJ917616 ACK917616:ACN917616 SO917616:SR917616 IS917616:IV917616 L917616:P917616 WVE852080:WVH852080 WLI852080:WLL852080 WBM852080:WBP852080 VRQ852080:VRT852080 VHU852080:VHX852080 UXY852080:UYB852080 UOC852080:UOF852080 UEG852080:UEJ852080 TUK852080:TUN852080 TKO852080:TKR852080 TAS852080:TAV852080 SQW852080:SQZ852080 SHA852080:SHD852080 RXE852080:RXH852080 RNI852080:RNL852080 RDM852080:RDP852080 QTQ852080:QTT852080 QJU852080:QJX852080 PZY852080:QAB852080 PQC852080:PQF852080 PGG852080:PGJ852080 OWK852080:OWN852080 OMO852080:OMR852080 OCS852080:OCV852080 NSW852080:NSZ852080 NJA852080:NJD852080 MZE852080:MZH852080 MPI852080:MPL852080 MFM852080:MFP852080 LVQ852080:LVT852080 LLU852080:LLX852080 LBY852080:LCB852080 KSC852080:KSF852080 KIG852080:KIJ852080 JYK852080:JYN852080 JOO852080:JOR852080 JES852080:JEV852080 IUW852080:IUZ852080 ILA852080:ILD852080 IBE852080:IBH852080 HRI852080:HRL852080 HHM852080:HHP852080 GXQ852080:GXT852080 GNU852080:GNX852080 GDY852080:GEB852080 FUC852080:FUF852080 FKG852080:FKJ852080 FAK852080:FAN852080 EQO852080:EQR852080 EGS852080:EGV852080 DWW852080:DWZ852080 DNA852080:DND852080 DDE852080:DDH852080 CTI852080:CTL852080 CJM852080:CJP852080 BZQ852080:BZT852080 BPU852080:BPX852080 BFY852080:BGB852080 AWC852080:AWF852080 AMG852080:AMJ852080 ACK852080:ACN852080 SO852080:SR852080 IS852080:IV852080 L852080:P852080 WVE786544:WVH786544 WLI786544:WLL786544 WBM786544:WBP786544 VRQ786544:VRT786544 VHU786544:VHX786544 UXY786544:UYB786544 UOC786544:UOF786544 UEG786544:UEJ786544 TUK786544:TUN786544 TKO786544:TKR786544 TAS786544:TAV786544 SQW786544:SQZ786544 SHA786544:SHD786544 RXE786544:RXH786544 RNI786544:RNL786544 RDM786544:RDP786544 QTQ786544:QTT786544 QJU786544:QJX786544 PZY786544:QAB786544 PQC786544:PQF786544 PGG786544:PGJ786544 OWK786544:OWN786544 OMO786544:OMR786544 OCS786544:OCV786544 NSW786544:NSZ786544 NJA786544:NJD786544 MZE786544:MZH786544 MPI786544:MPL786544 MFM786544:MFP786544 LVQ786544:LVT786544 LLU786544:LLX786544 LBY786544:LCB786544 KSC786544:KSF786544 KIG786544:KIJ786544 JYK786544:JYN786544 JOO786544:JOR786544 JES786544:JEV786544 IUW786544:IUZ786544 ILA786544:ILD786544 IBE786544:IBH786544 HRI786544:HRL786544 HHM786544:HHP786544 GXQ786544:GXT786544 GNU786544:GNX786544 GDY786544:GEB786544 FUC786544:FUF786544 FKG786544:FKJ786544 FAK786544:FAN786544 EQO786544:EQR786544 EGS786544:EGV786544 DWW786544:DWZ786544 DNA786544:DND786544 DDE786544:DDH786544 CTI786544:CTL786544 CJM786544:CJP786544 BZQ786544:BZT786544 BPU786544:BPX786544 BFY786544:BGB786544 AWC786544:AWF786544 AMG786544:AMJ786544 ACK786544:ACN786544 SO786544:SR786544 IS786544:IV786544 L786544:P786544 WVE721008:WVH721008 WLI721008:WLL721008 WBM721008:WBP721008 VRQ721008:VRT721008 VHU721008:VHX721008 UXY721008:UYB721008 UOC721008:UOF721008 UEG721008:UEJ721008 TUK721008:TUN721008 TKO721008:TKR721008 TAS721008:TAV721008 SQW721008:SQZ721008 SHA721008:SHD721008 RXE721008:RXH721008 RNI721008:RNL721008 RDM721008:RDP721008 QTQ721008:QTT721008 QJU721008:QJX721008 PZY721008:QAB721008 PQC721008:PQF721008 PGG721008:PGJ721008 OWK721008:OWN721008 OMO721008:OMR721008 OCS721008:OCV721008 NSW721008:NSZ721008 NJA721008:NJD721008 MZE721008:MZH721008 MPI721008:MPL721008 MFM721008:MFP721008 LVQ721008:LVT721008 LLU721008:LLX721008 LBY721008:LCB721008 KSC721008:KSF721008 KIG721008:KIJ721008 JYK721008:JYN721008 JOO721008:JOR721008 JES721008:JEV721008 IUW721008:IUZ721008 ILA721008:ILD721008 IBE721008:IBH721008 HRI721008:HRL721008 HHM721008:HHP721008 GXQ721008:GXT721008 GNU721008:GNX721008 GDY721008:GEB721008 FUC721008:FUF721008 FKG721008:FKJ721008 FAK721008:FAN721008 EQO721008:EQR721008 EGS721008:EGV721008 DWW721008:DWZ721008 DNA721008:DND721008 DDE721008:DDH721008 CTI721008:CTL721008 CJM721008:CJP721008 BZQ721008:BZT721008 BPU721008:BPX721008 BFY721008:BGB721008 AWC721008:AWF721008 AMG721008:AMJ721008 ACK721008:ACN721008 SO721008:SR721008 IS721008:IV721008 L721008:P721008 WVE655472:WVH655472 WLI655472:WLL655472 WBM655472:WBP655472 VRQ655472:VRT655472 VHU655472:VHX655472 UXY655472:UYB655472 UOC655472:UOF655472 UEG655472:UEJ655472 TUK655472:TUN655472 TKO655472:TKR655472 TAS655472:TAV655472 SQW655472:SQZ655472 SHA655472:SHD655472 RXE655472:RXH655472 RNI655472:RNL655472 RDM655472:RDP655472 QTQ655472:QTT655472 QJU655472:QJX655472 PZY655472:QAB655472 PQC655472:PQF655472 PGG655472:PGJ655472 OWK655472:OWN655472 OMO655472:OMR655472 OCS655472:OCV655472 NSW655472:NSZ655472 NJA655472:NJD655472 MZE655472:MZH655472 MPI655472:MPL655472 MFM655472:MFP655472 LVQ655472:LVT655472 LLU655472:LLX655472 LBY655472:LCB655472 KSC655472:KSF655472 KIG655472:KIJ655472 JYK655472:JYN655472 JOO655472:JOR655472 JES655472:JEV655472 IUW655472:IUZ655472 ILA655472:ILD655472 IBE655472:IBH655472 HRI655472:HRL655472 HHM655472:HHP655472 GXQ655472:GXT655472 GNU655472:GNX655472 GDY655472:GEB655472 FUC655472:FUF655472 FKG655472:FKJ655472 FAK655472:FAN655472 EQO655472:EQR655472 EGS655472:EGV655472 DWW655472:DWZ655472 DNA655472:DND655472 DDE655472:DDH655472 CTI655472:CTL655472 CJM655472:CJP655472 BZQ655472:BZT655472 BPU655472:BPX655472 BFY655472:BGB655472 AWC655472:AWF655472 AMG655472:AMJ655472 ACK655472:ACN655472 SO655472:SR655472 IS655472:IV655472 L655472:P655472 WVE589936:WVH589936 WLI589936:WLL589936 WBM589936:WBP589936 VRQ589936:VRT589936 VHU589936:VHX589936 UXY589936:UYB589936 UOC589936:UOF589936 UEG589936:UEJ589936 TUK589936:TUN589936 TKO589936:TKR589936 TAS589936:TAV589936 SQW589936:SQZ589936 SHA589936:SHD589936 RXE589936:RXH589936 RNI589936:RNL589936 RDM589936:RDP589936 QTQ589936:QTT589936 QJU589936:QJX589936 PZY589936:QAB589936 PQC589936:PQF589936 PGG589936:PGJ589936 OWK589936:OWN589936 OMO589936:OMR589936 OCS589936:OCV589936 NSW589936:NSZ589936 NJA589936:NJD589936 MZE589936:MZH589936 MPI589936:MPL589936 MFM589936:MFP589936 LVQ589936:LVT589936 LLU589936:LLX589936 LBY589936:LCB589936 KSC589936:KSF589936 KIG589936:KIJ589936 JYK589936:JYN589936 JOO589936:JOR589936 JES589936:JEV589936 IUW589936:IUZ589936 ILA589936:ILD589936 IBE589936:IBH589936 HRI589936:HRL589936 HHM589936:HHP589936 GXQ589936:GXT589936 GNU589936:GNX589936 GDY589936:GEB589936 FUC589936:FUF589936 FKG589936:FKJ589936 FAK589936:FAN589936 EQO589936:EQR589936 EGS589936:EGV589936 DWW589936:DWZ589936 DNA589936:DND589936 DDE589936:DDH589936 CTI589936:CTL589936 CJM589936:CJP589936 BZQ589936:BZT589936 BPU589936:BPX589936 BFY589936:BGB589936 AWC589936:AWF589936 AMG589936:AMJ589936 ACK589936:ACN589936 SO589936:SR589936 IS589936:IV589936 L589936:P589936 WVE524400:WVH524400 WLI524400:WLL524400 WBM524400:WBP524400 VRQ524400:VRT524400 VHU524400:VHX524400 UXY524400:UYB524400 UOC524400:UOF524400 UEG524400:UEJ524400 TUK524400:TUN524400 TKO524400:TKR524400 TAS524400:TAV524400 SQW524400:SQZ524400 SHA524400:SHD524400 RXE524400:RXH524400 RNI524400:RNL524400 RDM524400:RDP524400 QTQ524400:QTT524400 QJU524400:QJX524400 PZY524400:QAB524400 PQC524400:PQF524400 PGG524400:PGJ524400 OWK524400:OWN524400 OMO524400:OMR524400 OCS524400:OCV524400 NSW524400:NSZ524400 NJA524400:NJD524400 MZE524400:MZH524400 MPI524400:MPL524400 MFM524400:MFP524400 LVQ524400:LVT524400 LLU524400:LLX524400 LBY524400:LCB524400 KSC524400:KSF524400 KIG524400:KIJ524400 JYK524400:JYN524400 JOO524400:JOR524400 JES524400:JEV524400 IUW524400:IUZ524400 ILA524400:ILD524400 IBE524400:IBH524400 HRI524400:HRL524400 HHM524400:HHP524400 GXQ524400:GXT524400 GNU524400:GNX524400 GDY524400:GEB524400 FUC524400:FUF524400 FKG524400:FKJ524400 FAK524400:FAN524400 EQO524400:EQR524400 EGS524400:EGV524400 DWW524400:DWZ524400 DNA524400:DND524400 DDE524400:DDH524400 CTI524400:CTL524400 CJM524400:CJP524400 BZQ524400:BZT524400 BPU524400:BPX524400 BFY524400:BGB524400 AWC524400:AWF524400 AMG524400:AMJ524400 ACK524400:ACN524400 SO524400:SR524400 IS524400:IV524400 L524400:P524400 WVE458864:WVH458864 WLI458864:WLL458864 WBM458864:WBP458864 VRQ458864:VRT458864 VHU458864:VHX458864 UXY458864:UYB458864 UOC458864:UOF458864 UEG458864:UEJ458864 TUK458864:TUN458864 TKO458864:TKR458864 TAS458864:TAV458864 SQW458864:SQZ458864 SHA458864:SHD458864 RXE458864:RXH458864 RNI458864:RNL458864 RDM458864:RDP458864 QTQ458864:QTT458864 QJU458864:QJX458864 PZY458864:QAB458864 PQC458864:PQF458864 PGG458864:PGJ458864 OWK458864:OWN458864 OMO458864:OMR458864 OCS458864:OCV458864 NSW458864:NSZ458864 NJA458864:NJD458864 MZE458864:MZH458864 MPI458864:MPL458864 MFM458864:MFP458864 LVQ458864:LVT458864 LLU458864:LLX458864 LBY458864:LCB458864 KSC458864:KSF458864 KIG458864:KIJ458864 JYK458864:JYN458864 JOO458864:JOR458864 JES458864:JEV458864 IUW458864:IUZ458864 ILA458864:ILD458864 IBE458864:IBH458864 HRI458864:HRL458864 HHM458864:HHP458864 GXQ458864:GXT458864 GNU458864:GNX458864 GDY458864:GEB458864 FUC458864:FUF458864 FKG458864:FKJ458864 FAK458864:FAN458864 EQO458864:EQR458864 EGS458864:EGV458864 DWW458864:DWZ458864 DNA458864:DND458864 DDE458864:DDH458864 CTI458864:CTL458864 CJM458864:CJP458864 BZQ458864:BZT458864 BPU458864:BPX458864 BFY458864:BGB458864 AWC458864:AWF458864 AMG458864:AMJ458864 ACK458864:ACN458864 SO458864:SR458864 IS458864:IV458864 L458864:P458864 WVE393328:WVH393328 WLI393328:WLL393328 WBM393328:WBP393328 VRQ393328:VRT393328 VHU393328:VHX393328 UXY393328:UYB393328 UOC393328:UOF393328 UEG393328:UEJ393328 TUK393328:TUN393328 TKO393328:TKR393328 TAS393328:TAV393328 SQW393328:SQZ393328 SHA393328:SHD393328 RXE393328:RXH393328 RNI393328:RNL393328 RDM393328:RDP393328 QTQ393328:QTT393328 QJU393328:QJX393328 PZY393328:QAB393328 PQC393328:PQF393328 PGG393328:PGJ393328 OWK393328:OWN393328 OMO393328:OMR393328 OCS393328:OCV393328 NSW393328:NSZ393328 NJA393328:NJD393328 MZE393328:MZH393328 MPI393328:MPL393328 MFM393328:MFP393328 LVQ393328:LVT393328 LLU393328:LLX393328 LBY393328:LCB393328 KSC393328:KSF393328 KIG393328:KIJ393328 JYK393328:JYN393328 JOO393328:JOR393328 JES393328:JEV393328 IUW393328:IUZ393328 ILA393328:ILD393328 IBE393328:IBH393328 HRI393328:HRL393328 HHM393328:HHP393328 GXQ393328:GXT393328 GNU393328:GNX393328 GDY393328:GEB393328 FUC393328:FUF393328 FKG393328:FKJ393328 FAK393328:FAN393328 EQO393328:EQR393328 EGS393328:EGV393328 DWW393328:DWZ393328 DNA393328:DND393328 DDE393328:DDH393328 CTI393328:CTL393328 CJM393328:CJP393328 BZQ393328:BZT393328 BPU393328:BPX393328 BFY393328:BGB393328 AWC393328:AWF393328 AMG393328:AMJ393328 ACK393328:ACN393328 SO393328:SR393328 IS393328:IV393328 L393328:P393328 WVE327792:WVH327792 WLI327792:WLL327792 WBM327792:WBP327792 VRQ327792:VRT327792 VHU327792:VHX327792 UXY327792:UYB327792 UOC327792:UOF327792 UEG327792:UEJ327792 TUK327792:TUN327792 TKO327792:TKR327792 TAS327792:TAV327792 SQW327792:SQZ327792 SHA327792:SHD327792 RXE327792:RXH327792 RNI327792:RNL327792 RDM327792:RDP327792 QTQ327792:QTT327792 QJU327792:QJX327792 PZY327792:QAB327792 PQC327792:PQF327792 PGG327792:PGJ327792 OWK327792:OWN327792 OMO327792:OMR327792 OCS327792:OCV327792 NSW327792:NSZ327792 NJA327792:NJD327792 MZE327792:MZH327792 MPI327792:MPL327792 MFM327792:MFP327792 LVQ327792:LVT327792 LLU327792:LLX327792 LBY327792:LCB327792 KSC327792:KSF327792 KIG327792:KIJ327792 JYK327792:JYN327792 JOO327792:JOR327792 JES327792:JEV327792 IUW327792:IUZ327792 ILA327792:ILD327792 IBE327792:IBH327792 HRI327792:HRL327792 HHM327792:HHP327792 GXQ327792:GXT327792 GNU327792:GNX327792 GDY327792:GEB327792 FUC327792:FUF327792 FKG327792:FKJ327792 FAK327792:FAN327792 EQO327792:EQR327792 EGS327792:EGV327792 DWW327792:DWZ327792 DNA327792:DND327792 DDE327792:DDH327792 CTI327792:CTL327792 CJM327792:CJP327792 BZQ327792:BZT327792 BPU327792:BPX327792 BFY327792:BGB327792 AWC327792:AWF327792 AMG327792:AMJ327792 ACK327792:ACN327792 SO327792:SR327792 IS327792:IV327792 L327792:P327792 WVE262256:WVH262256 WLI262256:WLL262256 WBM262256:WBP262256 VRQ262256:VRT262256 VHU262256:VHX262256 UXY262256:UYB262256 UOC262256:UOF262256 UEG262256:UEJ262256 TUK262256:TUN262256 TKO262256:TKR262256 TAS262256:TAV262256 SQW262256:SQZ262256 SHA262256:SHD262256 RXE262256:RXH262256 RNI262256:RNL262256 RDM262256:RDP262256 QTQ262256:QTT262256 QJU262256:QJX262256 PZY262256:QAB262256 PQC262256:PQF262256 PGG262256:PGJ262256 OWK262256:OWN262256 OMO262256:OMR262256 OCS262256:OCV262256 NSW262256:NSZ262256 NJA262256:NJD262256 MZE262256:MZH262256 MPI262256:MPL262256 MFM262256:MFP262256 LVQ262256:LVT262256 LLU262256:LLX262256 LBY262256:LCB262256 KSC262256:KSF262256 KIG262256:KIJ262256 JYK262256:JYN262256 JOO262256:JOR262256 JES262256:JEV262256 IUW262256:IUZ262256 ILA262256:ILD262256 IBE262256:IBH262256 HRI262256:HRL262256 HHM262256:HHP262256 GXQ262256:GXT262256 GNU262256:GNX262256 GDY262256:GEB262256 FUC262256:FUF262256 FKG262256:FKJ262256 FAK262256:FAN262256 EQO262256:EQR262256 EGS262256:EGV262256 DWW262256:DWZ262256 DNA262256:DND262256 DDE262256:DDH262256 CTI262256:CTL262256 CJM262256:CJP262256 BZQ262256:BZT262256 BPU262256:BPX262256 BFY262256:BGB262256 AWC262256:AWF262256 AMG262256:AMJ262256 ACK262256:ACN262256 SO262256:SR262256 IS262256:IV262256 L262256:P262256 WVE196720:WVH196720 WLI196720:WLL196720 WBM196720:WBP196720 VRQ196720:VRT196720 VHU196720:VHX196720 UXY196720:UYB196720 UOC196720:UOF196720 UEG196720:UEJ196720 TUK196720:TUN196720 TKO196720:TKR196720 TAS196720:TAV196720 SQW196720:SQZ196720 SHA196720:SHD196720 RXE196720:RXH196720 RNI196720:RNL196720 RDM196720:RDP196720 QTQ196720:QTT196720 QJU196720:QJX196720 PZY196720:QAB196720 PQC196720:PQF196720 PGG196720:PGJ196720 OWK196720:OWN196720 OMO196720:OMR196720 OCS196720:OCV196720 NSW196720:NSZ196720 NJA196720:NJD196720 MZE196720:MZH196720 MPI196720:MPL196720 MFM196720:MFP196720 LVQ196720:LVT196720 LLU196720:LLX196720 LBY196720:LCB196720 KSC196720:KSF196720 KIG196720:KIJ196720 JYK196720:JYN196720 JOO196720:JOR196720 JES196720:JEV196720 IUW196720:IUZ196720 ILA196720:ILD196720 IBE196720:IBH196720 HRI196720:HRL196720 HHM196720:HHP196720 GXQ196720:GXT196720 GNU196720:GNX196720 GDY196720:GEB196720 FUC196720:FUF196720 FKG196720:FKJ196720 FAK196720:FAN196720 EQO196720:EQR196720 EGS196720:EGV196720 DWW196720:DWZ196720 DNA196720:DND196720 DDE196720:DDH196720 CTI196720:CTL196720 CJM196720:CJP196720 BZQ196720:BZT196720 BPU196720:BPX196720 BFY196720:BGB196720 AWC196720:AWF196720 AMG196720:AMJ196720 ACK196720:ACN196720 SO196720:SR196720 IS196720:IV196720 L196720:P196720 WVE131184:WVH131184 WLI131184:WLL131184 WBM131184:WBP131184 VRQ131184:VRT131184 VHU131184:VHX131184 UXY131184:UYB131184 UOC131184:UOF131184 UEG131184:UEJ131184 TUK131184:TUN131184 TKO131184:TKR131184 TAS131184:TAV131184 SQW131184:SQZ131184 SHA131184:SHD131184 RXE131184:RXH131184 RNI131184:RNL131184 RDM131184:RDP131184 QTQ131184:QTT131184 QJU131184:QJX131184 PZY131184:QAB131184 PQC131184:PQF131184 PGG131184:PGJ131184 OWK131184:OWN131184 OMO131184:OMR131184 OCS131184:OCV131184 NSW131184:NSZ131184 NJA131184:NJD131184 MZE131184:MZH131184 MPI131184:MPL131184 MFM131184:MFP131184 LVQ131184:LVT131184 LLU131184:LLX131184 LBY131184:LCB131184 KSC131184:KSF131184 KIG131184:KIJ131184 JYK131184:JYN131184 JOO131184:JOR131184 JES131184:JEV131184 IUW131184:IUZ131184 ILA131184:ILD131184 IBE131184:IBH131184 HRI131184:HRL131184 HHM131184:HHP131184 GXQ131184:GXT131184 GNU131184:GNX131184 GDY131184:GEB131184 FUC131184:FUF131184 FKG131184:FKJ131184 FAK131184:FAN131184 EQO131184:EQR131184 EGS131184:EGV131184 DWW131184:DWZ131184 DNA131184:DND131184 DDE131184:DDH131184 CTI131184:CTL131184 CJM131184:CJP131184 BZQ131184:BZT131184 BPU131184:BPX131184 BFY131184:BGB131184 AWC131184:AWF131184 AMG131184:AMJ131184 ACK131184:ACN131184 SO131184:SR131184 IS131184:IV131184 L131184:P131184 WVE65648:WVH65648 WLI65648:WLL65648 WBM65648:WBP65648 VRQ65648:VRT65648 VHU65648:VHX65648 UXY65648:UYB65648 UOC65648:UOF65648 UEG65648:UEJ65648 TUK65648:TUN65648 TKO65648:TKR65648 TAS65648:TAV65648 SQW65648:SQZ65648 SHA65648:SHD65648 RXE65648:RXH65648 RNI65648:RNL65648 RDM65648:RDP65648 QTQ65648:QTT65648 QJU65648:QJX65648 PZY65648:QAB65648 PQC65648:PQF65648 PGG65648:PGJ65648 OWK65648:OWN65648 OMO65648:OMR65648 OCS65648:OCV65648 NSW65648:NSZ65648 NJA65648:NJD65648 MZE65648:MZH65648 MPI65648:MPL65648 MFM65648:MFP65648 LVQ65648:LVT65648 LLU65648:LLX65648 LBY65648:LCB65648 KSC65648:KSF65648 KIG65648:KIJ65648 JYK65648:JYN65648 JOO65648:JOR65648 JES65648:JEV65648 IUW65648:IUZ65648 ILA65648:ILD65648 IBE65648:IBH65648 HRI65648:HRL65648 HHM65648:HHP65648 GXQ65648:GXT65648 GNU65648:GNX65648 GDY65648:GEB65648 FUC65648:FUF65648 FKG65648:FKJ65648 FAK65648:FAN65648 EQO65648:EQR65648 EGS65648:EGV65648 DWW65648:DWZ65648 DNA65648:DND65648 DDE65648:DDH65648 CTI65648:CTL65648 CJM65648:CJP65648 BZQ65648:BZT65648 BPU65648:BPX65648 BFY65648:BGB65648 AWC65648:AWF65648 AMG65648:AMJ65648 ACK65648:ACN65648 SO65648:SR65648 IS65648:IV65648 L65648:P65648 M94:O102 WVE983150:WVH983150 WLI983150:WLL983150 WBM983150:WBP983150 VRQ983150:VRT983150 VHU983150:VHX983150 UXY983150:UYB983150 UOC983150:UOF983150 UEG983150:UEJ983150 TUK983150:TUN983150 TKO983150:TKR983150 TAS983150:TAV983150 SQW983150:SQZ983150 SHA983150:SHD983150 RXE983150:RXH983150 RNI983150:RNL983150 RDM983150:RDP983150 QTQ983150:QTT983150 QJU983150:QJX983150 PZY983150:QAB983150 PQC983150:PQF983150 PGG983150:PGJ983150 OWK983150:OWN983150 OMO983150:OMR983150 OCS983150:OCV983150 NSW983150:NSZ983150 NJA983150:NJD983150 MZE983150:MZH983150 MPI983150:MPL983150 MFM983150:MFP983150 LVQ983150:LVT983150 LLU983150:LLX983150 LBY983150:LCB983150 KSC983150:KSF983150 KIG983150:KIJ983150 JYK983150:JYN983150 JOO983150:JOR983150 JES983150:JEV983150 IUW983150:IUZ983150 ILA983150:ILD983150 IBE983150:IBH983150 HRI983150:HRL983150 HHM983150:HHP983150 GXQ983150:GXT983150 GNU983150:GNX983150 GDY983150:GEB983150 FUC983150:FUF983150 FKG983150:FKJ983150 FAK983150:FAN983150 EQO983150:EQR983150 EGS983150:EGV983150 DWW983150:DWZ983150 DNA983150:DND983150 DDE983150:DDH983150 CTI983150:CTL983150 CJM983150:CJP983150 BZQ983150:BZT983150 BPU983150:BPX983150 BFY983150:BGB983150 AWC983150:AWF983150 AMG983150:AMJ983150 ACK983150:ACN983150 SO983150:SR983150 IS983150:IV983150 L983150:P983150 WVE917614:WVH917614 WLI917614:WLL917614 WBM917614:WBP917614 VRQ917614:VRT917614 VHU917614:VHX917614 UXY917614:UYB917614 UOC917614:UOF917614 UEG917614:UEJ917614 TUK917614:TUN917614 TKO917614:TKR917614 TAS917614:TAV917614 SQW917614:SQZ917614 SHA917614:SHD917614 RXE917614:RXH917614 RNI917614:RNL917614 RDM917614:RDP917614 QTQ917614:QTT917614 QJU917614:QJX917614 PZY917614:QAB917614 PQC917614:PQF917614 PGG917614:PGJ917614 OWK917614:OWN917614 OMO917614:OMR917614 OCS917614:OCV917614 NSW917614:NSZ917614 NJA917614:NJD917614 MZE917614:MZH917614 MPI917614:MPL917614 MFM917614:MFP917614 LVQ917614:LVT917614 LLU917614:LLX917614 LBY917614:LCB917614 KSC917614:KSF917614 KIG917614:KIJ917614 JYK917614:JYN917614 JOO917614:JOR917614 JES917614:JEV917614 IUW917614:IUZ917614 ILA917614:ILD917614 IBE917614:IBH917614 HRI917614:HRL917614 HHM917614:HHP917614 GXQ917614:GXT917614 GNU917614:GNX917614 GDY917614:GEB917614 FUC917614:FUF917614 FKG917614:FKJ917614 FAK917614:FAN917614 EQO917614:EQR917614 EGS917614:EGV917614 DWW917614:DWZ917614 DNA917614:DND917614 DDE917614:DDH917614 CTI917614:CTL917614 CJM917614:CJP917614 BZQ917614:BZT917614 BPU917614:BPX917614 BFY917614:BGB917614 AWC917614:AWF917614 AMG917614:AMJ917614 ACK917614:ACN917614 SO917614:SR917614 IS917614:IV917614 L917614:P917614 WVE852078:WVH852078 WLI852078:WLL852078 WBM852078:WBP852078 VRQ852078:VRT852078 VHU852078:VHX852078 UXY852078:UYB852078 UOC852078:UOF852078 UEG852078:UEJ852078 TUK852078:TUN852078 TKO852078:TKR852078 TAS852078:TAV852078 SQW852078:SQZ852078 SHA852078:SHD852078 RXE852078:RXH852078 RNI852078:RNL852078 RDM852078:RDP852078 QTQ852078:QTT852078 QJU852078:QJX852078 PZY852078:QAB852078 PQC852078:PQF852078 PGG852078:PGJ852078 OWK852078:OWN852078 OMO852078:OMR852078 OCS852078:OCV852078 NSW852078:NSZ852078 NJA852078:NJD852078 MZE852078:MZH852078 MPI852078:MPL852078 MFM852078:MFP852078 LVQ852078:LVT852078 LLU852078:LLX852078 LBY852078:LCB852078 KSC852078:KSF852078 KIG852078:KIJ852078 JYK852078:JYN852078 JOO852078:JOR852078 JES852078:JEV852078 IUW852078:IUZ852078 ILA852078:ILD852078 IBE852078:IBH852078 HRI852078:HRL852078 HHM852078:HHP852078 GXQ852078:GXT852078 GNU852078:GNX852078 GDY852078:GEB852078 FUC852078:FUF852078 FKG852078:FKJ852078 FAK852078:FAN852078 EQO852078:EQR852078 EGS852078:EGV852078 DWW852078:DWZ852078 DNA852078:DND852078 DDE852078:DDH852078 CTI852078:CTL852078 CJM852078:CJP852078 BZQ852078:BZT852078 BPU852078:BPX852078 BFY852078:BGB852078 AWC852078:AWF852078 AMG852078:AMJ852078 ACK852078:ACN852078 SO852078:SR852078 IS852078:IV852078 L852078:P852078 WVE786542:WVH786542 WLI786542:WLL786542 WBM786542:WBP786542 VRQ786542:VRT786542 VHU786542:VHX786542 UXY786542:UYB786542 UOC786542:UOF786542 UEG786542:UEJ786542 TUK786542:TUN786542 TKO786542:TKR786542 TAS786542:TAV786542 SQW786542:SQZ786542 SHA786542:SHD786542 RXE786542:RXH786542 RNI786542:RNL786542 RDM786542:RDP786542 QTQ786542:QTT786542 QJU786542:QJX786542 PZY786542:QAB786542 PQC786542:PQF786542 PGG786542:PGJ786542 OWK786542:OWN786542 OMO786542:OMR786542 OCS786542:OCV786542 NSW786542:NSZ786542 NJA786542:NJD786542 MZE786542:MZH786542 MPI786542:MPL786542 MFM786542:MFP786542 LVQ786542:LVT786542 LLU786542:LLX786542 LBY786542:LCB786542 KSC786542:KSF786542 KIG786542:KIJ786542 JYK786542:JYN786542 JOO786542:JOR786542 JES786542:JEV786542 IUW786542:IUZ786542 ILA786542:ILD786542 IBE786542:IBH786542 HRI786542:HRL786542 HHM786542:HHP786542 GXQ786542:GXT786542 GNU786542:GNX786542 GDY786542:GEB786542 FUC786542:FUF786542 FKG786542:FKJ786542 FAK786542:FAN786542 EQO786542:EQR786542 EGS786542:EGV786542 DWW786542:DWZ786542 DNA786542:DND786542 DDE786542:DDH786542 CTI786542:CTL786542 CJM786542:CJP786542 BZQ786542:BZT786542 BPU786542:BPX786542 BFY786542:BGB786542 AWC786542:AWF786542 AMG786542:AMJ786542 ACK786542:ACN786542 SO786542:SR786542 IS786542:IV786542 L786542:P786542 WVE721006:WVH721006 WLI721006:WLL721006 WBM721006:WBP721006 VRQ721006:VRT721006 VHU721006:VHX721006 UXY721006:UYB721006 UOC721006:UOF721006 UEG721006:UEJ721006 TUK721006:TUN721006 TKO721006:TKR721006 TAS721006:TAV721006 SQW721006:SQZ721006 SHA721006:SHD721006 RXE721006:RXH721006 RNI721006:RNL721006 RDM721006:RDP721006 QTQ721006:QTT721006 QJU721006:QJX721006 PZY721006:QAB721006 PQC721006:PQF721006 PGG721006:PGJ721006 OWK721006:OWN721006 OMO721006:OMR721006 OCS721006:OCV721006 NSW721006:NSZ721006 NJA721006:NJD721006 MZE721006:MZH721006 MPI721006:MPL721006 MFM721006:MFP721006 LVQ721006:LVT721006 LLU721006:LLX721006 LBY721006:LCB721006 KSC721006:KSF721006 KIG721006:KIJ721006 JYK721006:JYN721006 JOO721006:JOR721006 JES721006:JEV721006 IUW721006:IUZ721006 ILA721006:ILD721006 IBE721006:IBH721006 HRI721006:HRL721006 HHM721006:HHP721006 GXQ721006:GXT721006 GNU721006:GNX721006 GDY721006:GEB721006 FUC721006:FUF721006 FKG721006:FKJ721006 FAK721006:FAN721006 EQO721006:EQR721006 EGS721006:EGV721006 DWW721006:DWZ721006 DNA721006:DND721006 DDE721006:DDH721006 CTI721006:CTL721006 CJM721006:CJP721006 BZQ721006:BZT721006 BPU721006:BPX721006 BFY721006:BGB721006 AWC721006:AWF721006 AMG721006:AMJ721006 ACK721006:ACN721006 SO721006:SR721006 IS721006:IV721006 L721006:P721006 WVE655470:WVH655470 WLI655470:WLL655470 WBM655470:WBP655470 VRQ655470:VRT655470 VHU655470:VHX655470 UXY655470:UYB655470 UOC655470:UOF655470 UEG655470:UEJ655470 TUK655470:TUN655470 TKO655470:TKR655470 TAS655470:TAV655470 SQW655470:SQZ655470 SHA655470:SHD655470 RXE655470:RXH655470 RNI655470:RNL655470 RDM655470:RDP655470 QTQ655470:QTT655470 QJU655470:QJX655470 PZY655470:QAB655470 PQC655470:PQF655470 PGG655470:PGJ655470 OWK655470:OWN655470 OMO655470:OMR655470 OCS655470:OCV655470 NSW655470:NSZ655470 NJA655470:NJD655470 MZE655470:MZH655470 MPI655470:MPL655470 MFM655470:MFP655470 LVQ655470:LVT655470 LLU655470:LLX655470 LBY655470:LCB655470 KSC655470:KSF655470 KIG655470:KIJ655470 JYK655470:JYN655470 JOO655470:JOR655470 JES655470:JEV655470 IUW655470:IUZ655470 ILA655470:ILD655470 IBE655470:IBH655470 HRI655470:HRL655470 HHM655470:HHP655470 GXQ655470:GXT655470 GNU655470:GNX655470 GDY655470:GEB655470 FUC655470:FUF655470 FKG655470:FKJ655470 FAK655470:FAN655470 EQO655470:EQR655470 EGS655470:EGV655470 DWW655470:DWZ655470 DNA655470:DND655470 DDE655470:DDH655470 CTI655470:CTL655470 CJM655470:CJP655470 BZQ655470:BZT655470 BPU655470:BPX655470 BFY655470:BGB655470 AWC655470:AWF655470 AMG655470:AMJ655470 ACK655470:ACN655470 SO655470:SR655470 IS655470:IV655470 L655470:P655470 WVE589934:WVH589934 WLI589934:WLL589934 WBM589934:WBP589934 VRQ589934:VRT589934 VHU589934:VHX589934 UXY589934:UYB589934 UOC589934:UOF589934 UEG589934:UEJ589934 TUK589934:TUN589934 TKO589934:TKR589934 TAS589934:TAV589934 SQW589934:SQZ589934 SHA589934:SHD589934 RXE589934:RXH589934 RNI589934:RNL589934 RDM589934:RDP589934 QTQ589934:QTT589934 QJU589934:QJX589934 PZY589934:QAB589934 PQC589934:PQF589934 PGG589934:PGJ589934 OWK589934:OWN589934 OMO589934:OMR589934 OCS589934:OCV589934 NSW589934:NSZ589934 NJA589934:NJD589934 MZE589934:MZH589934 MPI589934:MPL589934 MFM589934:MFP589934 LVQ589934:LVT589934 LLU589934:LLX589934 LBY589934:LCB589934 KSC589934:KSF589934 KIG589934:KIJ589934 JYK589934:JYN589934 JOO589934:JOR589934 JES589934:JEV589934 IUW589934:IUZ589934 ILA589934:ILD589934 IBE589934:IBH589934 HRI589934:HRL589934 HHM589934:HHP589934 GXQ589934:GXT589934 GNU589934:GNX589934 GDY589934:GEB589934 FUC589934:FUF589934 FKG589934:FKJ589934 FAK589934:FAN589934 EQO589934:EQR589934 EGS589934:EGV589934 DWW589934:DWZ589934 DNA589934:DND589934 DDE589934:DDH589934 CTI589934:CTL589934 CJM589934:CJP589934 BZQ589934:BZT589934 BPU589934:BPX589934 BFY589934:BGB589934 AWC589934:AWF589934 AMG589934:AMJ589934 ACK589934:ACN589934 SO589934:SR589934 IS589934:IV589934 L589934:P589934 WVE524398:WVH524398 WLI524398:WLL524398 WBM524398:WBP524398 VRQ524398:VRT524398 VHU524398:VHX524398 UXY524398:UYB524398 UOC524398:UOF524398 UEG524398:UEJ524398 TUK524398:TUN524398 TKO524398:TKR524398 TAS524398:TAV524398 SQW524398:SQZ524398 SHA524398:SHD524398 RXE524398:RXH524398 RNI524398:RNL524398 RDM524398:RDP524398 QTQ524398:QTT524398 QJU524398:QJX524398 PZY524398:QAB524398 PQC524398:PQF524398 PGG524398:PGJ524398 OWK524398:OWN524398 OMO524398:OMR524398 OCS524398:OCV524398 NSW524398:NSZ524398 NJA524398:NJD524398 MZE524398:MZH524398 MPI524398:MPL524398 MFM524398:MFP524398 LVQ524398:LVT524398 LLU524398:LLX524398 LBY524398:LCB524398 KSC524398:KSF524398 KIG524398:KIJ524398 JYK524398:JYN524398 JOO524398:JOR524398 JES524398:JEV524398 IUW524398:IUZ524398 ILA524398:ILD524398 IBE524398:IBH524398 HRI524398:HRL524398 HHM524398:HHP524398 GXQ524398:GXT524398 GNU524398:GNX524398 GDY524398:GEB524398 FUC524398:FUF524398 FKG524398:FKJ524398 FAK524398:FAN524398 EQO524398:EQR524398 EGS524398:EGV524398 DWW524398:DWZ524398 DNA524398:DND524398 DDE524398:DDH524398 CTI524398:CTL524398 CJM524398:CJP524398 BZQ524398:BZT524398 BPU524398:BPX524398 BFY524398:BGB524398 AWC524398:AWF524398 AMG524398:AMJ524398 ACK524398:ACN524398 SO524398:SR524398 IS524398:IV524398 L524398:P524398 WVE458862:WVH458862 WLI458862:WLL458862 WBM458862:WBP458862 VRQ458862:VRT458862 VHU458862:VHX458862 UXY458862:UYB458862 UOC458862:UOF458862 UEG458862:UEJ458862 TUK458862:TUN458862 TKO458862:TKR458862 TAS458862:TAV458862 SQW458862:SQZ458862 SHA458862:SHD458862 RXE458862:RXH458862 RNI458862:RNL458862 RDM458862:RDP458862 QTQ458862:QTT458862 QJU458862:QJX458862 PZY458862:QAB458862 PQC458862:PQF458862 PGG458862:PGJ458862 OWK458862:OWN458862 OMO458862:OMR458862 OCS458862:OCV458862 NSW458862:NSZ458862 NJA458862:NJD458862 MZE458862:MZH458862 MPI458862:MPL458862 MFM458862:MFP458862 LVQ458862:LVT458862 LLU458862:LLX458862 LBY458862:LCB458862 KSC458862:KSF458862 KIG458862:KIJ458862 JYK458862:JYN458862 JOO458862:JOR458862 JES458862:JEV458862 IUW458862:IUZ458862 ILA458862:ILD458862 IBE458862:IBH458862 HRI458862:HRL458862 HHM458862:HHP458862 GXQ458862:GXT458862 GNU458862:GNX458862 GDY458862:GEB458862 FUC458862:FUF458862 FKG458862:FKJ458862 FAK458862:FAN458862 EQO458862:EQR458862 EGS458862:EGV458862 DWW458862:DWZ458862 DNA458862:DND458862 DDE458862:DDH458862 CTI458862:CTL458862 CJM458862:CJP458862 BZQ458862:BZT458862 BPU458862:BPX458862 BFY458862:BGB458862 AWC458862:AWF458862 AMG458862:AMJ458862 ACK458862:ACN458862 SO458862:SR458862 IS458862:IV458862 L458862:P458862 WVE393326:WVH393326 WLI393326:WLL393326 WBM393326:WBP393326 VRQ393326:VRT393326 VHU393326:VHX393326 UXY393326:UYB393326 UOC393326:UOF393326 UEG393326:UEJ393326 TUK393326:TUN393326 TKO393326:TKR393326 TAS393326:TAV393326 SQW393326:SQZ393326 SHA393326:SHD393326 RXE393326:RXH393326 RNI393326:RNL393326 RDM393326:RDP393326 QTQ393326:QTT393326 QJU393326:QJX393326 PZY393326:QAB393326 PQC393326:PQF393326 PGG393326:PGJ393326 OWK393326:OWN393326 OMO393326:OMR393326 OCS393326:OCV393326 NSW393326:NSZ393326 NJA393326:NJD393326 MZE393326:MZH393326 MPI393326:MPL393326 MFM393326:MFP393326 LVQ393326:LVT393326 LLU393326:LLX393326 LBY393326:LCB393326 KSC393326:KSF393326 KIG393326:KIJ393326 JYK393326:JYN393326 JOO393326:JOR393326 JES393326:JEV393326 IUW393326:IUZ393326 ILA393326:ILD393326 IBE393326:IBH393326 HRI393326:HRL393326 HHM393326:HHP393326 GXQ393326:GXT393326 GNU393326:GNX393326 GDY393326:GEB393326 FUC393326:FUF393326 FKG393326:FKJ393326 FAK393326:FAN393326 EQO393326:EQR393326 EGS393326:EGV393326 DWW393326:DWZ393326 DNA393326:DND393326 DDE393326:DDH393326 CTI393326:CTL393326 CJM393326:CJP393326 BZQ393326:BZT393326 BPU393326:BPX393326 BFY393326:BGB393326 AWC393326:AWF393326 AMG393326:AMJ393326 ACK393326:ACN393326 SO393326:SR393326 IS393326:IV393326 L393326:P393326 WVE327790:WVH327790 WLI327790:WLL327790 WBM327790:WBP327790 VRQ327790:VRT327790 VHU327790:VHX327790 UXY327790:UYB327790 UOC327790:UOF327790 UEG327790:UEJ327790 TUK327790:TUN327790 TKO327790:TKR327790 TAS327790:TAV327790 SQW327790:SQZ327790 SHA327790:SHD327790 RXE327790:RXH327790 RNI327790:RNL327790 RDM327790:RDP327790 QTQ327790:QTT327790 QJU327790:QJX327790 PZY327790:QAB327790 PQC327790:PQF327790 PGG327790:PGJ327790 OWK327790:OWN327790 OMO327790:OMR327790 OCS327790:OCV327790 NSW327790:NSZ327790 NJA327790:NJD327790 MZE327790:MZH327790 MPI327790:MPL327790 MFM327790:MFP327790 LVQ327790:LVT327790 LLU327790:LLX327790 LBY327790:LCB327790 KSC327790:KSF327790 KIG327790:KIJ327790 JYK327790:JYN327790 JOO327790:JOR327790 JES327790:JEV327790 IUW327790:IUZ327790 ILA327790:ILD327790 IBE327790:IBH327790 HRI327790:HRL327790 HHM327790:HHP327790 GXQ327790:GXT327790 GNU327790:GNX327790 GDY327790:GEB327790 FUC327790:FUF327790 FKG327790:FKJ327790 FAK327790:FAN327790 EQO327790:EQR327790 EGS327790:EGV327790 DWW327790:DWZ327790 DNA327790:DND327790 DDE327790:DDH327790 CTI327790:CTL327790 CJM327790:CJP327790 BZQ327790:BZT327790 BPU327790:BPX327790 BFY327790:BGB327790 AWC327790:AWF327790 AMG327790:AMJ327790 ACK327790:ACN327790 SO327790:SR327790 IS327790:IV327790 L327790:P327790 WVE262254:WVH262254 WLI262254:WLL262254 WBM262254:WBP262254 VRQ262254:VRT262254 VHU262254:VHX262254 UXY262254:UYB262254 UOC262254:UOF262254 UEG262254:UEJ262254 TUK262254:TUN262254 TKO262254:TKR262254 TAS262254:TAV262254 SQW262254:SQZ262254 SHA262254:SHD262254 RXE262254:RXH262254 RNI262254:RNL262254 RDM262254:RDP262254 QTQ262254:QTT262254 QJU262254:QJX262254 PZY262254:QAB262254 PQC262254:PQF262254 PGG262254:PGJ262254 OWK262254:OWN262254 OMO262254:OMR262254 OCS262254:OCV262254 NSW262254:NSZ262254 NJA262254:NJD262254 MZE262254:MZH262254 MPI262254:MPL262254 MFM262254:MFP262254 LVQ262254:LVT262254 LLU262254:LLX262254 LBY262254:LCB262254 KSC262254:KSF262254 KIG262254:KIJ262254 JYK262254:JYN262254 JOO262254:JOR262254 JES262254:JEV262254 IUW262254:IUZ262254 ILA262254:ILD262254 IBE262254:IBH262254 HRI262254:HRL262254 HHM262254:HHP262254 GXQ262254:GXT262254 GNU262254:GNX262254 GDY262254:GEB262254 FUC262254:FUF262254 FKG262254:FKJ262254 FAK262254:FAN262254 EQO262254:EQR262254 EGS262254:EGV262254 DWW262254:DWZ262254 DNA262254:DND262254 DDE262254:DDH262254 CTI262254:CTL262254 CJM262254:CJP262254 BZQ262254:BZT262254 BPU262254:BPX262254 BFY262254:BGB262254 AWC262254:AWF262254 AMG262254:AMJ262254 ACK262254:ACN262254 SO262254:SR262254 IS262254:IV262254 L262254:P262254 WVE196718:WVH196718 WLI196718:WLL196718 WBM196718:WBP196718 VRQ196718:VRT196718 VHU196718:VHX196718 UXY196718:UYB196718 UOC196718:UOF196718 UEG196718:UEJ196718 TUK196718:TUN196718 TKO196718:TKR196718 TAS196718:TAV196718 SQW196718:SQZ196718 SHA196718:SHD196718 RXE196718:RXH196718 RNI196718:RNL196718 RDM196718:RDP196718 QTQ196718:QTT196718 QJU196718:QJX196718 PZY196718:QAB196718 PQC196718:PQF196718 PGG196718:PGJ196718 OWK196718:OWN196718 OMO196718:OMR196718 OCS196718:OCV196718 NSW196718:NSZ196718 NJA196718:NJD196718 MZE196718:MZH196718 MPI196718:MPL196718 MFM196718:MFP196718 LVQ196718:LVT196718 LLU196718:LLX196718 LBY196718:LCB196718 KSC196718:KSF196718 KIG196718:KIJ196718 JYK196718:JYN196718 JOO196718:JOR196718 JES196718:JEV196718 IUW196718:IUZ196718 ILA196718:ILD196718 IBE196718:IBH196718 HRI196718:HRL196718 HHM196718:HHP196718 GXQ196718:GXT196718 GNU196718:GNX196718 GDY196718:GEB196718 FUC196718:FUF196718 FKG196718:FKJ196718 FAK196718:FAN196718 EQO196718:EQR196718 EGS196718:EGV196718 DWW196718:DWZ196718 DNA196718:DND196718 DDE196718:DDH196718 CTI196718:CTL196718 CJM196718:CJP196718 BZQ196718:BZT196718 BPU196718:BPX196718 BFY196718:BGB196718 AWC196718:AWF196718 AMG196718:AMJ196718 ACK196718:ACN196718 SO196718:SR196718 IS196718:IV196718 L196718:P196718 WVE131182:WVH131182 WLI131182:WLL131182 WBM131182:WBP131182 VRQ131182:VRT131182 VHU131182:VHX131182 UXY131182:UYB131182 UOC131182:UOF131182 UEG131182:UEJ131182 TUK131182:TUN131182 TKO131182:TKR131182 TAS131182:TAV131182 SQW131182:SQZ131182 SHA131182:SHD131182 RXE131182:RXH131182 RNI131182:RNL131182 RDM131182:RDP131182 QTQ131182:QTT131182 QJU131182:QJX131182 PZY131182:QAB131182 PQC131182:PQF131182 PGG131182:PGJ131182 OWK131182:OWN131182 OMO131182:OMR131182 OCS131182:OCV131182 NSW131182:NSZ131182 NJA131182:NJD131182 MZE131182:MZH131182 MPI131182:MPL131182 MFM131182:MFP131182 LVQ131182:LVT131182 LLU131182:LLX131182 LBY131182:LCB131182 KSC131182:KSF131182 KIG131182:KIJ131182 JYK131182:JYN131182 JOO131182:JOR131182 JES131182:JEV131182 IUW131182:IUZ131182 ILA131182:ILD131182 IBE131182:IBH131182 HRI131182:HRL131182 HHM131182:HHP131182 GXQ131182:GXT131182 GNU131182:GNX131182 GDY131182:GEB131182 FUC131182:FUF131182 FKG131182:FKJ131182 FAK131182:FAN131182 EQO131182:EQR131182 EGS131182:EGV131182 DWW131182:DWZ131182 DNA131182:DND131182 DDE131182:DDH131182 CTI131182:CTL131182 CJM131182:CJP131182 BZQ131182:BZT131182 BPU131182:BPX131182 BFY131182:BGB131182 AWC131182:AWF131182 AMG131182:AMJ131182 ACK131182:ACN131182 SO131182:SR131182 IS131182:IV131182 L131182:P131182 WVE65646:WVH65646 WLI65646:WLL65646 WBM65646:WBP65646 VRQ65646:VRT65646 VHU65646:VHX65646 UXY65646:UYB65646 UOC65646:UOF65646 UEG65646:UEJ65646 TUK65646:TUN65646 TKO65646:TKR65646 TAS65646:TAV65646 SQW65646:SQZ65646 SHA65646:SHD65646 RXE65646:RXH65646 RNI65646:RNL65646 RDM65646:RDP65646 QTQ65646:QTT65646 QJU65646:QJX65646 PZY65646:QAB65646 PQC65646:PQF65646 PGG65646:PGJ65646 OWK65646:OWN65646 OMO65646:OMR65646 OCS65646:OCV65646 NSW65646:NSZ65646 NJA65646:NJD65646 MZE65646:MZH65646 MPI65646:MPL65646 MFM65646:MFP65646 LVQ65646:LVT65646 LLU65646:LLX65646 LBY65646:LCB65646 KSC65646:KSF65646 KIG65646:KIJ65646 JYK65646:JYN65646 JOO65646:JOR65646 JES65646:JEV65646 IUW65646:IUZ65646 ILA65646:ILD65646 IBE65646:IBH65646 HRI65646:HRL65646 HHM65646:HHP65646 GXQ65646:GXT65646 GNU65646:GNX65646 GDY65646:GEB65646 FUC65646:FUF65646 FKG65646:FKJ65646 FAK65646:FAN65646 EQO65646:EQR65646 EGS65646:EGV65646 DWW65646:DWZ65646 DNA65646:DND65646 DDE65646:DDH65646 CTI65646:CTL65646 CJM65646:CJP65646 BZQ65646:BZT65646 BPU65646:BPX65646 BFY65646:BGB65646 AWC65646:AWF65646 AMG65646:AMJ65646 ACK65646:ACN65646 SO65646:SR65646 IS65646:IV65646 L65646:P65646 WVE115:WVH117 WLI115:WLL117 WBM115:WBP117 VRQ115:VRT117 VHU115:VHX117 UXY115:UYB117 UOC115:UOF117 UEG115:UEJ117 TUK115:TUN117 TKO115:TKR117 TAS115:TAV117 SQW115:SQZ117 SHA115:SHD117 RXE115:RXH117 RNI115:RNL117 RDM115:RDP117 QTQ115:QTT117 QJU115:QJX117 PZY115:QAB117 PQC115:PQF117 PGG115:PGJ117 OWK115:OWN117 OMO115:OMR117 OCS115:OCV117 NSW115:NSZ117 NJA115:NJD117 MZE115:MZH117 MPI115:MPL117 MFM115:MFP117 LVQ115:LVT117 LLU115:LLX117 LBY115:LCB117 KSC115:KSF117 KIG115:KIJ117 JYK115:JYN117 JOO115:JOR117 JES115:JEV117 IUW115:IUZ117 ILA115:ILD117 IBE115:IBH117 HRI115:HRL117 HHM115:HHP117 GXQ115:GXT117 GNU115:GNX117 GDY115:GEB117 FUC115:FUF117 FKG115:FKJ117 FAK115:FAN117 EQO115:EQR117 EGS115:EGV117 DWW115:DWZ117 DNA115:DND117 DDE115:DDH117 CTI115:CTL117 CJM115:CJP117 BZQ115:BZT117 BPU115:BPX117 BFY115:BGB117 AWC115:AWF117 AMG115:AMJ117 ACK115:ACN117 SO115:SR117 IS115:IV117 L111:O111"/>
    <dataValidation allowBlank="1" showErrorMessage="1" prompt="El 16 de Febrero se realizó reunión con algunos funcionarios de la Delegada y se dió a aconocer el Plan Estretégico y el Plan Operativo. Posteriormente se socializó a todos los funcionarios" sqref="JD47 WVP983088 WLT983088 WBX983088 VSB983088 VIF983088 UYJ983088 UON983088 UER983088 TUV983088 TKZ983088 TBD983088 SRH983088 SHL983088 RXP983088 RNT983088 RDX983088 QUB983088 QKF983088 QAJ983088 PQN983088 PGR983088 OWV983088 OMZ983088 ODD983088 NTH983088 NJL983088 MZP983088 MPT983088 MFX983088 LWB983088 LMF983088 LCJ983088 KSN983088 KIR983088 JYV983088 JOZ983088 JFD983088 IVH983088 ILL983088 IBP983088 HRT983088 HHX983088 GYB983088 GOF983088 GEJ983088 FUN983088 FKR983088 FAV983088 EQZ983088 EHD983088 DXH983088 DNL983088 DDP983088 CTT983088 CJX983088 CAB983088 BQF983088 BGJ983088 AWN983088 AMR983088 ACV983088 SZ983088 JD983088 V983088 WVP917552 WLT917552 WBX917552 VSB917552 VIF917552 UYJ917552 UON917552 UER917552 TUV917552 TKZ917552 TBD917552 SRH917552 SHL917552 RXP917552 RNT917552 RDX917552 QUB917552 QKF917552 QAJ917552 PQN917552 PGR917552 OWV917552 OMZ917552 ODD917552 NTH917552 NJL917552 MZP917552 MPT917552 MFX917552 LWB917552 LMF917552 LCJ917552 KSN917552 KIR917552 JYV917552 JOZ917552 JFD917552 IVH917552 ILL917552 IBP917552 HRT917552 HHX917552 GYB917552 GOF917552 GEJ917552 FUN917552 FKR917552 FAV917552 EQZ917552 EHD917552 DXH917552 DNL917552 DDP917552 CTT917552 CJX917552 CAB917552 BQF917552 BGJ917552 AWN917552 AMR917552 ACV917552 SZ917552 JD917552 V917552 WVP852016 WLT852016 WBX852016 VSB852016 VIF852016 UYJ852016 UON852016 UER852016 TUV852016 TKZ852016 TBD852016 SRH852016 SHL852016 RXP852016 RNT852016 RDX852016 QUB852016 QKF852016 QAJ852016 PQN852016 PGR852016 OWV852016 OMZ852016 ODD852016 NTH852016 NJL852016 MZP852016 MPT852016 MFX852016 LWB852016 LMF852016 LCJ852016 KSN852016 KIR852016 JYV852016 JOZ852016 JFD852016 IVH852016 ILL852016 IBP852016 HRT852016 HHX852016 GYB852016 GOF852016 GEJ852016 FUN852016 FKR852016 FAV852016 EQZ852016 EHD852016 DXH852016 DNL852016 DDP852016 CTT852016 CJX852016 CAB852016 BQF852016 BGJ852016 AWN852016 AMR852016 ACV852016 SZ852016 JD852016 V852016 WVP786480 WLT786480 WBX786480 VSB786480 VIF786480 UYJ786480 UON786480 UER786480 TUV786480 TKZ786480 TBD786480 SRH786480 SHL786480 RXP786480 RNT786480 RDX786480 QUB786480 QKF786480 QAJ786480 PQN786480 PGR786480 OWV786480 OMZ786480 ODD786480 NTH786480 NJL786480 MZP786480 MPT786480 MFX786480 LWB786480 LMF786480 LCJ786480 KSN786480 KIR786480 JYV786480 JOZ786480 JFD786480 IVH786480 ILL786480 IBP786480 HRT786480 HHX786480 GYB786480 GOF786480 GEJ786480 FUN786480 FKR786480 FAV786480 EQZ786480 EHD786480 DXH786480 DNL786480 DDP786480 CTT786480 CJX786480 CAB786480 BQF786480 BGJ786480 AWN786480 AMR786480 ACV786480 SZ786480 JD786480 V786480 WVP720944 WLT720944 WBX720944 VSB720944 VIF720944 UYJ720944 UON720944 UER720944 TUV720944 TKZ720944 TBD720944 SRH720944 SHL720944 RXP720944 RNT720944 RDX720944 QUB720944 QKF720944 QAJ720944 PQN720944 PGR720944 OWV720944 OMZ720944 ODD720944 NTH720944 NJL720944 MZP720944 MPT720944 MFX720944 LWB720944 LMF720944 LCJ720944 KSN720944 KIR720944 JYV720944 JOZ720944 JFD720944 IVH720944 ILL720944 IBP720944 HRT720944 HHX720944 GYB720944 GOF720944 GEJ720944 FUN720944 FKR720944 FAV720944 EQZ720944 EHD720944 DXH720944 DNL720944 DDP720944 CTT720944 CJX720944 CAB720944 BQF720944 BGJ720944 AWN720944 AMR720944 ACV720944 SZ720944 JD720944 V720944 WVP655408 WLT655408 WBX655408 VSB655408 VIF655408 UYJ655408 UON655408 UER655408 TUV655408 TKZ655408 TBD655408 SRH655408 SHL655408 RXP655408 RNT655408 RDX655408 QUB655408 QKF655408 QAJ655408 PQN655408 PGR655408 OWV655408 OMZ655408 ODD655408 NTH655408 NJL655408 MZP655408 MPT655408 MFX655408 LWB655408 LMF655408 LCJ655408 KSN655408 KIR655408 JYV655408 JOZ655408 JFD655408 IVH655408 ILL655408 IBP655408 HRT655408 HHX655408 GYB655408 GOF655408 GEJ655408 FUN655408 FKR655408 FAV655408 EQZ655408 EHD655408 DXH655408 DNL655408 DDP655408 CTT655408 CJX655408 CAB655408 BQF655408 BGJ655408 AWN655408 AMR655408 ACV655408 SZ655408 JD655408 V655408 WVP589872 WLT589872 WBX589872 VSB589872 VIF589872 UYJ589872 UON589872 UER589872 TUV589872 TKZ589872 TBD589872 SRH589872 SHL589872 RXP589872 RNT589872 RDX589872 QUB589872 QKF589872 QAJ589872 PQN589872 PGR589872 OWV589872 OMZ589872 ODD589872 NTH589872 NJL589872 MZP589872 MPT589872 MFX589872 LWB589872 LMF589872 LCJ589872 KSN589872 KIR589872 JYV589872 JOZ589872 JFD589872 IVH589872 ILL589872 IBP589872 HRT589872 HHX589872 GYB589872 GOF589872 GEJ589872 FUN589872 FKR589872 FAV589872 EQZ589872 EHD589872 DXH589872 DNL589872 DDP589872 CTT589872 CJX589872 CAB589872 BQF589872 BGJ589872 AWN589872 AMR589872 ACV589872 SZ589872 JD589872 V589872 WVP524336 WLT524336 WBX524336 VSB524336 VIF524336 UYJ524336 UON524336 UER524336 TUV524336 TKZ524336 TBD524336 SRH524336 SHL524336 RXP524336 RNT524336 RDX524336 QUB524336 QKF524336 QAJ524336 PQN524336 PGR524336 OWV524336 OMZ524336 ODD524336 NTH524336 NJL524336 MZP524336 MPT524336 MFX524336 LWB524336 LMF524336 LCJ524336 KSN524336 KIR524336 JYV524336 JOZ524336 JFD524336 IVH524336 ILL524336 IBP524336 HRT524336 HHX524336 GYB524336 GOF524336 GEJ524336 FUN524336 FKR524336 FAV524336 EQZ524336 EHD524336 DXH524336 DNL524336 DDP524336 CTT524336 CJX524336 CAB524336 BQF524336 BGJ524336 AWN524336 AMR524336 ACV524336 SZ524336 JD524336 V524336 WVP458800 WLT458800 WBX458800 VSB458800 VIF458800 UYJ458800 UON458800 UER458800 TUV458800 TKZ458800 TBD458800 SRH458800 SHL458800 RXP458800 RNT458800 RDX458800 QUB458800 QKF458800 QAJ458800 PQN458800 PGR458800 OWV458800 OMZ458800 ODD458800 NTH458800 NJL458800 MZP458800 MPT458800 MFX458800 LWB458800 LMF458800 LCJ458800 KSN458800 KIR458800 JYV458800 JOZ458800 JFD458800 IVH458800 ILL458800 IBP458800 HRT458800 HHX458800 GYB458800 GOF458800 GEJ458800 FUN458800 FKR458800 FAV458800 EQZ458800 EHD458800 DXH458800 DNL458800 DDP458800 CTT458800 CJX458800 CAB458800 BQF458800 BGJ458800 AWN458800 AMR458800 ACV458800 SZ458800 JD458800 V458800 WVP393264 WLT393264 WBX393264 VSB393264 VIF393264 UYJ393264 UON393264 UER393264 TUV393264 TKZ393264 TBD393264 SRH393264 SHL393264 RXP393264 RNT393264 RDX393264 QUB393264 QKF393264 QAJ393264 PQN393264 PGR393264 OWV393264 OMZ393264 ODD393264 NTH393264 NJL393264 MZP393264 MPT393264 MFX393264 LWB393264 LMF393264 LCJ393264 KSN393264 KIR393264 JYV393264 JOZ393264 JFD393264 IVH393264 ILL393264 IBP393264 HRT393264 HHX393264 GYB393264 GOF393264 GEJ393264 FUN393264 FKR393264 FAV393264 EQZ393264 EHD393264 DXH393264 DNL393264 DDP393264 CTT393264 CJX393264 CAB393264 BQF393264 BGJ393264 AWN393264 AMR393264 ACV393264 SZ393264 JD393264 V393264 WVP327728 WLT327728 WBX327728 VSB327728 VIF327728 UYJ327728 UON327728 UER327728 TUV327728 TKZ327728 TBD327728 SRH327728 SHL327728 RXP327728 RNT327728 RDX327728 QUB327728 QKF327728 QAJ327728 PQN327728 PGR327728 OWV327728 OMZ327728 ODD327728 NTH327728 NJL327728 MZP327728 MPT327728 MFX327728 LWB327728 LMF327728 LCJ327728 KSN327728 KIR327728 JYV327728 JOZ327728 JFD327728 IVH327728 ILL327728 IBP327728 HRT327728 HHX327728 GYB327728 GOF327728 GEJ327728 FUN327728 FKR327728 FAV327728 EQZ327728 EHD327728 DXH327728 DNL327728 DDP327728 CTT327728 CJX327728 CAB327728 BQF327728 BGJ327728 AWN327728 AMR327728 ACV327728 SZ327728 JD327728 V327728 WVP262192 WLT262192 WBX262192 VSB262192 VIF262192 UYJ262192 UON262192 UER262192 TUV262192 TKZ262192 TBD262192 SRH262192 SHL262192 RXP262192 RNT262192 RDX262192 QUB262192 QKF262192 QAJ262192 PQN262192 PGR262192 OWV262192 OMZ262192 ODD262192 NTH262192 NJL262192 MZP262192 MPT262192 MFX262192 LWB262192 LMF262192 LCJ262192 KSN262192 KIR262192 JYV262192 JOZ262192 JFD262192 IVH262192 ILL262192 IBP262192 HRT262192 HHX262192 GYB262192 GOF262192 GEJ262192 FUN262192 FKR262192 FAV262192 EQZ262192 EHD262192 DXH262192 DNL262192 DDP262192 CTT262192 CJX262192 CAB262192 BQF262192 BGJ262192 AWN262192 AMR262192 ACV262192 SZ262192 JD262192 V262192 WVP196656 WLT196656 WBX196656 VSB196656 VIF196656 UYJ196656 UON196656 UER196656 TUV196656 TKZ196656 TBD196656 SRH196656 SHL196656 RXP196656 RNT196656 RDX196656 QUB196656 QKF196656 QAJ196656 PQN196656 PGR196656 OWV196656 OMZ196656 ODD196656 NTH196656 NJL196656 MZP196656 MPT196656 MFX196656 LWB196656 LMF196656 LCJ196656 KSN196656 KIR196656 JYV196656 JOZ196656 JFD196656 IVH196656 ILL196656 IBP196656 HRT196656 HHX196656 GYB196656 GOF196656 GEJ196656 FUN196656 FKR196656 FAV196656 EQZ196656 EHD196656 DXH196656 DNL196656 DDP196656 CTT196656 CJX196656 CAB196656 BQF196656 BGJ196656 AWN196656 AMR196656 ACV196656 SZ196656 JD196656 V196656 WVP131120 WLT131120 WBX131120 VSB131120 VIF131120 UYJ131120 UON131120 UER131120 TUV131120 TKZ131120 TBD131120 SRH131120 SHL131120 RXP131120 RNT131120 RDX131120 QUB131120 QKF131120 QAJ131120 PQN131120 PGR131120 OWV131120 OMZ131120 ODD131120 NTH131120 NJL131120 MZP131120 MPT131120 MFX131120 LWB131120 LMF131120 LCJ131120 KSN131120 KIR131120 JYV131120 JOZ131120 JFD131120 IVH131120 ILL131120 IBP131120 HRT131120 HHX131120 GYB131120 GOF131120 GEJ131120 FUN131120 FKR131120 FAV131120 EQZ131120 EHD131120 DXH131120 DNL131120 DDP131120 CTT131120 CJX131120 CAB131120 BQF131120 BGJ131120 AWN131120 AMR131120 ACV131120 SZ131120 JD131120 V131120 WVP65584 WLT65584 WBX65584 VSB65584 VIF65584 UYJ65584 UON65584 UER65584 TUV65584 TKZ65584 TBD65584 SRH65584 SHL65584 RXP65584 RNT65584 RDX65584 QUB65584 QKF65584 QAJ65584 PQN65584 PGR65584 OWV65584 OMZ65584 ODD65584 NTH65584 NJL65584 MZP65584 MPT65584 MFX65584 LWB65584 LMF65584 LCJ65584 KSN65584 KIR65584 JYV65584 JOZ65584 JFD65584 IVH65584 ILL65584 IBP65584 HRT65584 HHX65584 GYB65584 GOF65584 GEJ65584 FUN65584 FKR65584 FAV65584 EQZ65584 EHD65584 DXH65584 DNL65584 DDP65584 CTT65584 CJX65584 CAB65584 BQF65584 BGJ65584 AWN65584 AMR65584 ACV65584 SZ65584 JD65584 V65584 WVP47 WLT47 WBX47 VSB47 VIF47 UYJ47 UON47 UER47 TUV47 TKZ47 TBD47 SRH47 SHL47 RXP47 RNT47 RDX47 QUB47 QKF47 QAJ47 PQN47 PGR47 OWV47 OMZ47 ODD47 NTH47 NJL47 MZP47 MPT47 MFX47 LWB47 LMF47 LCJ47 KSN47 KIR47 JYV47 JOZ47 JFD47 IVH47 ILL47 IBP47 HRT47 HHX47 GYB47 GOF47 GEJ47 FUN47 FKR47 FAV47 EQZ47 EHD47 DXH47 DNL47 DDP47 CTT47 CJX47 CAB47 BQF47 BGJ47 AWN47 AMR47 ACV47 SZ47 V47"/>
    <dataValidation allowBlank="1" showErrorMessage="1" prompt="Dado que la Delegada de Tránsito no tuvo reportó información para la vigencia 2015, se asume tiempo promedio más alto entre las Delegadas de Puertos y Concesiones para poder medir la reducción del tiempo promedio de atención de PQRs en esta vigencia" sqref="WVD109:WVD110 WVD983140 WLH983140 WBL983140 VRP983140 VHT983140 UXX983140 UOB983140 UEF983140 TUJ983140 TKN983140 TAR983140 SQV983140 SGZ983140 RXD983140 RNH983140 RDL983140 QTP983140 QJT983140 PZX983140 PQB983140 PGF983140 OWJ983140 OMN983140 OCR983140 NSV983140 NIZ983140 MZD983140 MPH983140 MFL983140 LVP983140 LLT983140 LBX983140 KSB983140 KIF983140 JYJ983140 JON983140 JER983140 IUV983140 IKZ983140 IBD983140 HRH983140 HHL983140 GXP983140 GNT983140 GDX983140 FUB983140 FKF983140 FAJ983140 EQN983140 EGR983140 DWV983140 DMZ983140 DDD983140 CTH983140 CJL983140 BZP983140 BPT983140 BFX983140 AWB983140 AMF983140 ACJ983140 SN983140 IR983140 K983140 WVD917604 WLH917604 WBL917604 VRP917604 VHT917604 UXX917604 UOB917604 UEF917604 TUJ917604 TKN917604 TAR917604 SQV917604 SGZ917604 RXD917604 RNH917604 RDL917604 QTP917604 QJT917604 PZX917604 PQB917604 PGF917604 OWJ917604 OMN917604 OCR917604 NSV917604 NIZ917604 MZD917604 MPH917604 MFL917604 LVP917604 LLT917604 LBX917604 KSB917604 KIF917604 JYJ917604 JON917604 JER917604 IUV917604 IKZ917604 IBD917604 HRH917604 HHL917604 GXP917604 GNT917604 GDX917604 FUB917604 FKF917604 FAJ917604 EQN917604 EGR917604 DWV917604 DMZ917604 DDD917604 CTH917604 CJL917604 BZP917604 BPT917604 BFX917604 AWB917604 AMF917604 ACJ917604 SN917604 IR917604 K917604 WVD852068 WLH852068 WBL852068 VRP852068 VHT852068 UXX852068 UOB852068 UEF852068 TUJ852068 TKN852068 TAR852068 SQV852068 SGZ852068 RXD852068 RNH852068 RDL852068 QTP852068 QJT852068 PZX852068 PQB852068 PGF852068 OWJ852068 OMN852068 OCR852068 NSV852068 NIZ852068 MZD852068 MPH852068 MFL852068 LVP852068 LLT852068 LBX852068 KSB852068 KIF852068 JYJ852068 JON852068 JER852068 IUV852068 IKZ852068 IBD852068 HRH852068 HHL852068 GXP852068 GNT852068 GDX852068 FUB852068 FKF852068 FAJ852068 EQN852068 EGR852068 DWV852068 DMZ852068 DDD852068 CTH852068 CJL852068 BZP852068 BPT852068 BFX852068 AWB852068 AMF852068 ACJ852068 SN852068 IR852068 K852068 WVD786532 WLH786532 WBL786532 VRP786532 VHT786532 UXX786532 UOB786532 UEF786532 TUJ786532 TKN786532 TAR786532 SQV786532 SGZ786532 RXD786532 RNH786532 RDL786532 QTP786532 QJT786532 PZX786532 PQB786532 PGF786532 OWJ786532 OMN786532 OCR786532 NSV786532 NIZ786532 MZD786532 MPH786532 MFL786532 LVP786532 LLT786532 LBX786532 KSB786532 KIF786532 JYJ786532 JON786532 JER786532 IUV786532 IKZ786532 IBD786532 HRH786532 HHL786532 GXP786532 GNT786532 GDX786532 FUB786532 FKF786532 FAJ786532 EQN786532 EGR786532 DWV786532 DMZ786532 DDD786532 CTH786532 CJL786532 BZP786532 BPT786532 BFX786532 AWB786532 AMF786532 ACJ786532 SN786532 IR786532 K786532 WVD720996 WLH720996 WBL720996 VRP720996 VHT720996 UXX720996 UOB720996 UEF720996 TUJ720996 TKN720996 TAR720996 SQV720996 SGZ720996 RXD720996 RNH720996 RDL720996 QTP720996 QJT720996 PZX720996 PQB720996 PGF720996 OWJ720996 OMN720996 OCR720996 NSV720996 NIZ720996 MZD720996 MPH720996 MFL720996 LVP720996 LLT720996 LBX720996 KSB720996 KIF720996 JYJ720996 JON720996 JER720996 IUV720996 IKZ720996 IBD720996 HRH720996 HHL720996 GXP720996 GNT720996 GDX720996 FUB720996 FKF720996 FAJ720996 EQN720996 EGR720996 DWV720996 DMZ720996 DDD720996 CTH720996 CJL720996 BZP720996 BPT720996 BFX720996 AWB720996 AMF720996 ACJ720996 SN720996 IR720996 K720996 WVD655460 WLH655460 WBL655460 VRP655460 VHT655460 UXX655460 UOB655460 UEF655460 TUJ655460 TKN655460 TAR655460 SQV655460 SGZ655460 RXD655460 RNH655460 RDL655460 QTP655460 QJT655460 PZX655460 PQB655460 PGF655460 OWJ655460 OMN655460 OCR655460 NSV655460 NIZ655460 MZD655460 MPH655460 MFL655460 LVP655460 LLT655460 LBX655460 KSB655460 KIF655460 JYJ655460 JON655460 JER655460 IUV655460 IKZ655460 IBD655460 HRH655460 HHL655460 GXP655460 GNT655460 GDX655460 FUB655460 FKF655460 FAJ655460 EQN655460 EGR655460 DWV655460 DMZ655460 DDD655460 CTH655460 CJL655460 BZP655460 BPT655460 BFX655460 AWB655460 AMF655460 ACJ655460 SN655460 IR655460 K655460 WVD589924 WLH589924 WBL589924 VRP589924 VHT589924 UXX589924 UOB589924 UEF589924 TUJ589924 TKN589924 TAR589924 SQV589924 SGZ589924 RXD589924 RNH589924 RDL589924 QTP589924 QJT589924 PZX589924 PQB589924 PGF589924 OWJ589924 OMN589924 OCR589924 NSV589924 NIZ589924 MZD589924 MPH589924 MFL589924 LVP589924 LLT589924 LBX589924 KSB589924 KIF589924 JYJ589924 JON589924 JER589924 IUV589924 IKZ589924 IBD589924 HRH589924 HHL589924 GXP589924 GNT589924 GDX589924 FUB589924 FKF589924 FAJ589924 EQN589924 EGR589924 DWV589924 DMZ589924 DDD589924 CTH589924 CJL589924 BZP589924 BPT589924 BFX589924 AWB589924 AMF589924 ACJ589924 SN589924 IR589924 K589924 WVD524388 WLH524388 WBL524388 VRP524388 VHT524388 UXX524388 UOB524388 UEF524388 TUJ524388 TKN524388 TAR524388 SQV524388 SGZ524388 RXD524388 RNH524388 RDL524388 QTP524388 QJT524388 PZX524388 PQB524388 PGF524388 OWJ524388 OMN524388 OCR524388 NSV524388 NIZ524388 MZD524388 MPH524388 MFL524388 LVP524388 LLT524388 LBX524388 KSB524388 KIF524388 JYJ524388 JON524388 JER524388 IUV524388 IKZ524388 IBD524388 HRH524388 HHL524388 GXP524388 GNT524388 GDX524388 FUB524388 FKF524388 FAJ524388 EQN524388 EGR524388 DWV524388 DMZ524388 DDD524388 CTH524388 CJL524388 BZP524388 BPT524388 BFX524388 AWB524388 AMF524388 ACJ524388 SN524388 IR524388 K524388 WVD458852 WLH458852 WBL458852 VRP458852 VHT458852 UXX458852 UOB458852 UEF458852 TUJ458852 TKN458852 TAR458852 SQV458852 SGZ458852 RXD458852 RNH458852 RDL458852 QTP458852 QJT458852 PZX458852 PQB458852 PGF458852 OWJ458852 OMN458852 OCR458852 NSV458852 NIZ458852 MZD458852 MPH458852 MFL458852 LVP458852 LLT458852 LBX458852 KSB458852 KIF458852 JYJ458852 JON458852 JER458852 IUV458852 IKZ458852 IBD458852 HRH458852 HHL458852 GXP458852 GNT458852 GDX458852 FUB458852 FKF458852 FAJ458852 EQN458852 EGR458852 DWV458852 DMZ458852 DDD458852 CTH458852 CJL458852 BZP458852 BPT458852 BFX458852 AWB458852 AMF458852 ACJ458852 SN458852 IR458852 K458852 WVD393316 WLH393316 WBL393316 VRP393316 VHT393316 UXX393316 UOB393316 UEF393316 TUJ393316 TKN393316 TAR393316 SQV393316 SGZ393316 RXD393316 RNH393316 RDL393316 QTP393316 QJT393316 PZX393316 PQB393316 PGF393316 OWJ393316 OMN393316 OCR393316 NSV393316 NIZ393316 MZD393316 MPH393316 MFL393316 LVP393316 LLT393316 LBX393316 KSB393316 KIF393316 JYJ393316 JON393316 JER393316 IUV393316 IKZ393316 IBD393316 HRH393316 HHL393316 GXP393316 GNT393316 GDX393316 FUB393316 FKF393316 FAJ393316 EQN393316 EGR393316 DWV393316 DMZ393316 DDD393316 CTH393316 CJL393316 BZP393316 BPT393316 BFX393316 AWB393316 AMF393316 ACJ393316 SN393316 IR393316 K393316 WVD327780 WLH327780 WBL327780 VRP327780 VHT327780 UXX327780 UOB327780 UEF327780 TUJ327780 TKN327780 TAR327780 SQV327780 SGZ327780 RXD327780 RNH327780 RDL327780 QTP327780 QJT327780 PZX327780 PQB327780 PGF327780 OWJ327780 OMN327780 OCR327780 NSV327780 NIZ327780 MZD327780 MPH327780 MFL327780 LVP327780 LLT327780 LBX327780 KSB327780 KIF327780 JYJ327780 JON327780 JER327780 IUV327780 IKZ327780 IBD327780 HRH327780 HHL327780 GXP327780 GNT327780 GDX327780 FUB327780 FKF327780 FAJ327780 EQN327780 EGR327780 DWV327780 DMZ327780 DDD327780 CTH327780 CJL327780 BZP327780 BPT327780 BFX327780 AWB327780 AMF327780 ACJ327780 SN327780 IR327780 K327780 WVD262244 WLH262244 WBL262244 VRP262244 VHT262244 UXX262244 UOB262244 UEF262244 TUJ262244 TKN262244 TAR262244 SQV262244 SGZ262244 RXD262244 RNH262244 RDL262244 QTP262244 QJT262244 PZX262244 PQB262244 PGF262244 OWJ262244 OMN262244 OCR262244 NSV262244 NIZ262244 MZD262244 MPH262244 MFL262244 LVP262244 LLT262244 LBX262244 KSB262244 KIF262244 JYJ262244 JON262244 JER262244 IUV262244 IKZ262244 IBD262244 HRH262244 HHL262244 GXP262244 GNT262244 GDX262244 FUB262244 FKF262244 FAJ262244 EQN262244 EGR262244 DWV262244 DMZ262244 DDD262244 CTH262244 CJL262244 BZP262244 BPT262244 BFX262244 AWB262244 AMF262244 ACJ262244 SN262244 IR262244 K262244 WVD196708 WLH196708 WBL196708 VRP196708 VHT196708 UXX196708 UOB196708 UEF196708 TUJ196708 TKN196708 TAR196708 SQV196708 SGZ196708 RXD196708 RNH196708 RDL196708 QTP196708 QJT196708 PZX196708 PQB196708 PGF196708 OWJ196708 OMN196708 OCR196708 NSV196708 NIZ196708 MZD196708 MPH196708 MFL196708 LVP196708 LLT196708 LBX196708 KSB196708 KIF196708 JYJ196708 JON196708 JER196708 IUV196708 IKZ196708 IBD196708 HRH196708 HHL196708 GXP196708 GNT196708 GDX196708 FUB196708 FKF196708 FAJ196708 EQN196708 EGR196708 DWV196708 DMZ196708 DDD196708 CTH196708 CJL196708 BZP196708 BPT196708 BFX196708 AWB196708 AMF196708 ACJ196708 SN196708 IR196708 K196708 WVD131172 WLH131172 WBL131172 VRP131172 VHT131172 UXX131172 UOB131172 UEF131172 TUJ131172 TKN131172 TAR131172 SQV131172 SGZ131172 RXD131172 RNH131172 RDL131172 QTP131172 QJT131172 PZX131172 PQB131172 PGF131172 OWJ131172 OMN131172 OCR131172 NSV131172 NIZ131172 MZD131172 MPH131172 MFL131172 LVP131172 LLT131172 LBX131172 KSB131172 KIF131172 JYJ131172 JON131172 JER131172 IUV131172 IKZ131172 IBD131172 HRH131172 HHL131172 GXP131172 GNT131172 GDX131172 FUB131172 FKF131172 FAJ131172 EQN131172 EGR131172 DWV131172 DMZ131172 DDD131172 CTH131172 CJL131172 BZP131172 BPT131172 BFX131172 AWB131172 AMF131172 ACJ131172 SN131172 IR131172 K131172 WVD65636 WLH65636 WBL65636 VRP65636 VHT65636 UXX65636 UOB65636 UEF65636 TUJ65636 TKN65636 TAR65636 SQV65636 SGZ65636 RXD65636 RNH65636 RDL65636 QTP65636 QJT65636 PZX65636 PQB65636 PGF65636 OWJ65636 OMN65636 OCR65636 NSV65636 NIZ65636 MZD65636 MPH65636 MFL65636 LVP65636 LLT65636 LBX65636 KSB65636 KIF65636 JYJ65636 JON65636 JER65636 IUV65636 IKZ65636 IBD65636 HRH65636 HHL65636 GXP65636 GNT65636 GDX65636 FUB65636 FKF65636 FAJ65636 EQN65636 EGR65636 DWV65636 DMZ65636 DDD65636 CTH65636 CJL65636 BZP65636 BPT65636 BFX65636 AWB65636 AMF65636 ACJ65636 SN65636 IR65636 K65636 WLH109:WLH110 WBL109:WBL110 VRP109:VRP110 VHT109:VHT110 UXX109:UXX110 UOB109:UOB110 UEF109:UEF110 TUJ109:TUJ110 TKN109:TKN110 TAR109:TAR110 SQV109:SQV110 SGZ109:SGZ110 RXD109:RXD110 RNH109:RNH110 RDL109:RDL110 QTP109:QTP110 QJT109:QJT110 PZX109:PZX110 PQB109:PQB110 PGF109:PGF110 OWJ109:OWJ110 OMN109:OMN110 OCR109:OCR110 NSV109:NSV110 NIZ109:NIZ110 MZD109:MZD110 MPH109:MPH110 MFL109:MFL110 LVP109:LVP110 LLT109:LLT110 LBX109:LBX110 KSB109:KSB110 KIF109:KIF110 JYJ109:JYJ110 JON109:JON110 JER109:JER110 IUV109:IUV110 IKZ109:IKZ110 IBD109:IBD110 HRH109:HRH110 HHL109:HHL110 GXP109:GXP110 GNT109:GNT110 GDX109:GDX110 FUB109:FUB110 FKF109:FKF110 FAJ109:FAJ110 EQN109:EQN110 EGR109:EGR110 DWV109:DWV110 DMZ109:DMZ110 DDD109:DDD110 CTH109:CTH110 CJL109:CJL110 BZP109:BZP110 BPT109:BPT110 BFX109:BFX110 AWB109:AWB110 AMF109:AMF110 ACJ109:ACJ110 SN109:SN110 IR109:IR110 K109"/>
    <dataValidation allowBlank="1" showErrorMessage="1" prompt="La meta se define mensualmente de acuerdo con las solicitudes recibidas" sqref="WWB983128 WMF983128 WCJ983128 VSN983128 VIR983128 UYV983128 UOZ983128 UFD983128 TVH983128 TLL983128 TBP983128 SRT983128 SHX983128 RYB983128 ROF983128 REJ983128 QUN983128 QKR983128 QAV983128 PQZ983128 PHD983128 OXH983128 ONL983128 ODP983128 NTT983128 NJX983128 NAB983128 MQF983128 MGJ983128 LWN983128 LMR983128 LCV983128 KSZ983128 KJD983128 JZH983128 JPL983128 JFP983128 IVT983128 ILX983128 ICB983128 HSF983128 HIJ983128 GYN983128 GOR983128 GEV983128 FUZ983128 FLD983128 FBH983128 ERL983128 EHP983128 DXT983128 DNX983128 DEB983128 CUF983128 CKJ983128 CAN983128 BQR983128 BGV983128 AWZ983128 AND983128 ADH983128 TL983128 JP983128 WWB917592 WMF917592 WCJ917592 VSN917592 VIR917592 UYV917592 UOZ917592 UFD917592 TVH917592 TLL917592 TBP917592 SRT917592 SHX917592 RYB917592 ROF917592 REJ917592 QUN917592 QKR917592 QAV917592 PQZ917592 PHD917592 OXH917592 ONL917592 ODP917592 NTT917592 NJX917592 NAB917592 MQF917592 MGJ917592 LWN917592 LMR917592 LCV917592 KSZ917592 KJD917592 JZH917592 JPL917592 JFP917592 IVT917592 ILX917592 ICB917592 HSF917592 HIJ917592 GYN917592 GOR917592 GEV917592 FUZ917592 FLD917592 FBH917592 ERL917592 EHP917592 DXT917592 DNX917592 DEB917592 CUF917592 CKJ917592 CAN917592 BQR917592 BGV917592 AWZ917592 AND917592 ADH917592 TL917592 JP917592 WWB852056 WMF852056 WCJ852056 VSN852056 VIR852056 UYV852056 UOZ852056 UFD852056 TVH852056 TLL852056 TBP852056 SRT852056 SHX852056 RYB852056 ROF852056 REJ852056 QUN852056 QKR852056 QAV852056 PQZ852056 PHD852056 OXH852056 ONL852056 ODP852056 NTT852056 NJX852056 NAB852056 MQF852056 MGJ852056 LWN852056 LMR852056 LCV852056 KSZ852056 KJD852056 JZH852056 JPL852056 JFP852056 IVT852056 ILX852056 ICB852056 HSF852056 HIJ852056 GYN852056 GOR852056 GEV852056 FUZ852056 FLD852056 FBH852056 ERL852056 EHP852056 DXT852056 DNX852056 DEB852056 CUF852056 CKJ852056 CAN852056 BQR852056 BGV852056 AWZ852056 AND852056 ADH852056 TL852056 JP852056 WWB786520 WMF786520 WCJ786520 VSN786520 VIR786520 UYV786520 UOZ786520 UFD786520 TVH786520 TLL786520 TBP786520 SRT786520 SHX786520 RYB786520 ROF786520 REJ786520 QUN786520 QKR786520 QAV786520 PQZ786520 PHD786520 OXH786520 ONL786520 ODP786520 NTT786520 NJX786520 NAB786520 MQF786520 MGJ786520 LWN786520 LMR786520 LCV786520 KSZ786520 KJD786520 JZH786520 JPL786520 JFP786520 IVT786520 ILX786520 ICB786520 HSF786520 HIJ786520 GYN786520 GOR786520 GEV786520 FUZ786520 FLD786520 FBH786520 ERL786520 EHP786520 DXT786520 DNX786520 DEB786520 CUF786520 CKJ786520 CAN786520 BQR786520 BGV786520 AWZ786520 AND786520 ADH786520 TL786520 JP786520 WWB720984 WMF720984 WCJ720984 VSN720984 VIR720984 UYV720984 UOZ720984 UFD720984 TVH720984 TLL720984 TBP720984 SRT720984 SHX720984 RYB720984 ROF720984 REJ720984 QUN720984 QKR720984 QAV720984 PQZ720984 PHD720984 OXH720984 ONL720984 ODP720984 NTT720984 NJX720984 NAB720984 MQF720984 MGJ720984 LWN720984 LMR720984 LCV720984 KSZ720984 KJD720984 JZH720984 JPL720984 JFP720984 IVT720984 ILX720984 ICB720984 HSF720984 HIJ720984 GYN720984 GOR720984 GEV720984 FUZ720984 FLD720984 FBH720984 ERL720984 EHP720984 DXT720984 DNX720984 DEB720984 CUF720984 CKJ720984 CAN720984 BQR720984 BGV720984 AWZ720984 AND720984 ADH720984 TL720984 JP720984 WWB655448 WMF655448 WCJ655448 VSN655448 VIR655448 UYV655448 UOZ655448 UFD655448 TVH655448 TLL655448 TBP655448 SRT655448 SHX655448 RYB655448 ROF655448 REJ655448 QUN655448 QKR655448 QAV655448 PQZ655448 PHD655448 OXH655448 ONL655448 ODP655448 NTT655448 NJX655448 NAB655448 MQF655448 MGJ655448 LWN655448 LMR655448 LCV655448 KSZ655448 KJD655448 JZH655448 JPL655448 JFP655448 IVT655448 ILX655448 ICB655448 HSF655448 HIJ655448 GYN655448 GOR655448 GEV655448 FUZ655448 FLD655448 FBH655448 ERL655448 EHP655448 DXT655448 DNX655448 DEB655448 CUF655448 CKJ655448 CAN655448 BQR655448 BGV655448 AWZ655448 AND655448 ADH655448 TL655448 JP655448 WWB589912 WMF589912 WCJ589912 VSN589912 VIR589912 UYV589912 UOZ589912 UFD589912 TVH589912 TLL589912 TBP589912 SRT589912 SHX589912 RYB589912 ROF589912 REJ589912 QUN589912 QKR589912 QAV589912 PQZ589912 PHD589912 OXH589912 ONL589912 ODP589912 NTT589912 NJX589912 NAB589912 MQF589912 MGJ589912 LWN589912 LMR589912 LCV589912 KSZ589912 KJD589912 JZH589912 JPL589912 JFP589912 IVT589912 ILX589912 ICB589912 HSF589912 HIJ589912 GYN589912 GOR589912 GEV589912 FUZ589912 FLD589912 FBH589912 ERL589912 EHP589912 DXT589912 DNX589912 DEB589912 CUF589912 CKJ589912 CAN589912 BQR589912 BGV589912 AWZ589912 AND589912 ADH589912 TL589912 JP589912 WWB524376 WMF524376 WCJ524376 VSN524376 VIR524376 UYV524376 UOZ524376 UFD524376 TVH524376 TLL524376 TBP524376 SRT524376 SHX524376 RYB524376 ROF524376 REJ524376 QUN524376 QKR524376 QAV524376 PQZ524376 PHD524376 OXH524376 ONL524376 ODP524376 NTT524376 NJX524376 NAB524376 MQF524376 MGJ524376 LWN524376 LMR524376 LCV524376 KSZ524376 KJD524376 JZH524376 JPL524376 JFP524376 IVT524376 ILX524376 ICB524376 HSF524376 HIJ524376 GYN524376 GOR524376 GEV524376 FUZ524376 FLD524376 FBH524376 ERL524376 EHP524376 DXT524376 DNX524376 DEB524376 CUF524376 CKJ524376 CAN524376 BQR524376 BGV524376 AWZ524376 AND524376 ADH524376 TL524376 JP524376 WWB458840 WMF458840 WCJ458840 VSN458840 VIR458840 UYV458840 UOZ458840 UFD458840 TVH458840 TLL458840 TBP458840 SRT458840 SHX458840 RYB458840 ROF458840 REJ458840 QUN458840 QKR458840 QAV458840 PQZ458840 PHD458840 OXH458840 ONL458840 ODP458840 NTT458840 NJX458840 NAB458840 MQF458840 MGJ458840 LWN458840 LMR458840 LCV458840 KSZ458840 KJD458840 JZH458840 JPL458840 JFP458840 IVT458840 ILX458840 ICB458840 HSF458840 HIJ458840 GYN458840 GOR458840 GEV458840 FUZ458840 FLD458840 FBH458840 ERL458840 EHP458840 DXT458840 DNX458840 DEB458840 CUF458840 CKJ458840 CAN458840 BQR458840 BGV458840 AWZ458840 AND458840 ADH458840 TL458840 JP458840 WWB393304 WMF393304 WCJ393304 VSN393304 VIR393304 UYV393304 UOZ393304 UFD393304 TVH393304 TLL393304 TBP393304 SRT393304 SHX393304 RYB393304 ROF393304 REJ393304 QUN393304 QKR393304 QAV393304 PQZ393304 PHD393304 OXH393304 ONL393304 ODP393304 NTT393304 NJX393304 NAB393304 MQF393304 MGJ393304 LWN393304 LMR393304 LCV393304 KSZ393304 KJD393304 JZH393304 JPL393304 JFP393304 IVT393304 ILX393304 ICB393304 HSF393304 HIJ393304 GYN393304 GOR393304 GEV393304 FUZ393304 FLD393304 FBH393304 ERL393304 EHP393304 DXT393304 DNX393304 DEB393304 CUF393304 CKJ393304 CAN393304 BQR393304 BGV393304 AWZ393304 AND393304 ADH393304 TL393304 JP393304 WWB327768 WMF327768 WCJ327768 VSN327768 VIR327768 UYV327768 UOZ327768 UFD327768 TVH327768 TLL327768 TBP327768 SRT327768 SHX327768 RYB327768 ROF327768 REJ327768 QUN327768 QKR327768 QAV327768 PQZ327768 PHD327768 OXH327768 ONL327768 ODP327768 NTT327768 NJX327768 NAB327768 MQF327768 MGJ327768 LWN327768 LMR327768 LCV327768 KSZ327768 KJD327768 JZH327768 JPL327768 JFP327768 IVT327768 ILX327768 ICB327768 HSF327768 HIJ327768 GYN327768 GOR327768 GEV327768 FUZ327768 FLD327768 FBH327768 ERL327768 EHP327768 DXT327768 DNX327768 DEB327768 CUF327768 CKJ327768 CAN327768 BQR327768 BGV327768 AWZ327768 AND327768 ADH327768 TL327768 JP327768 WWB262232 WMF262232 WCJ262232 VSN262232 VIR262232 UYV262232 UOZ262232 UFD262232 TVH262232 TLL262232 TBP262232 SRT262232 SHX262232 RYB262232 ROF262232 REJ262232 QUN262232 QKR262232 QAV262232 PQZ262232 PHD262232 OXH262232 ONL262232 ODP262232 NTT262232 NJX262232 NAB262232 MQF262232 MGJ262232 LWN262232 LMR262232 LCV262232 KSZ262232 KJD262232 JZH262232 JPL262232 JFP262232 IVT262232 ILX262232 ICB262232 HSF262232 HIJ262232 GYN262232 GOR262232 GEV262232 FUZ262232 FLD262232 FBH262232 ERL262232 EHP262232 DXT262232 DNX262232 DEB262232 CUF262232 CKJ262232 CAN262232 BQR262232 BGV262232 AWZ262232 AND262232 ADH262232 TL262232 JP262232 WWB196696 WMF196696 WCJ196696 VSN196696 VIR196696 UYV196696 UOZ196696 UFD196696 TVH196696 TLL196696 TBP196696 SRT196696 SHX196696 RYB196696 ROF196696 REJ196696 QUN196696 QKR196696 QAV196696 PQZ196696 PHD196696 OXH196696 ONL196696 ODP196696 NTT196696 NJX196696 NAB196696 MQF196696 MGJ196696 LWN196696 LMR196696 LCV196696 KSZ196696 KJD196696 JZH196696 JPL196696 JFP196696 IVT196696 ILX196696 ICB196696 HSF196696 HIJ196696 GYN196696 GOR196696 GEV196696 FUZ196696 FLD196696 FBH196696 ERL196696 EHP196696 DXT196696 DNX196696 DEB196696 CUF196696 CKJ196696 CAN196696 BQR196696 BGV196696 AWZ196696 AND196696 ADH196696 TL196696 JP196696 WWB131160 WMF131160 WCJ131160 VSN131160 VIR131160 UYV131160 UOZ131160 UFD131160 TVH131160 TLL131160 TBP131160 SRT131160 SHX131160 RYB131160 ROF131160 REJ131160 QUN131160 QKR131160 QAV131160 PQZ131160 PHD131160 OXH131160 ONL131160 ODP131160 NTT131160 NJX131160 NAB131160 MQF131160 MGJ131160 LWN131160 LMR131160 LCV131160 KSZ131160 KJD131160 JZH131160 JPL131160 JFP131160 IVT131160 ILX131160 ICB131160 HSF131160 HIJ131160 GYN131160 GOR131160 GEV131160 FUZ131160 FLD131160 FBH131160 ERL131160 EHP131160 DXT131160 DNX131160 DEB131160 CUF131160 CKJ131160 CAN131160 BQR131160 BGV131160 AWZ131160 AND131160 ADH131160 TL131160 JP131160 WWB65624 WMF65624 WCJ65624 VSN65624 VIR65624 UYV65624 UOZ65624 UFD65624 TVH65624 TLL65624 TBP65624 SRT65624 SHX65624 RYB65624 ROF65624 REJ65624 QUN65624 QKR65624 QAV65624 PQZ65624 PHD65624 OXH65624 ONL65624 ODP65624 NTT65624 NJX65624 NAB65624 MQF65624 MGJ65624 LWN65624 LMR65624 LCV65624 KSZ65624 KJD65624 JZH65624 JPL65624 JFP65624 IVT65624 ILX65624 ICB65624 HSF65624 HIJ65624 GYN65624 GOR65624 GEV65624 FUZ65624 FLD65624 FBH65624 ERL65624 EHP65624 DXT65624 DNX65624 DEB65624 CUF65624 CKJ65624 CAN65624 BQR65624 BGV65624 AWZ65624 AND65624 ADH65624 TL65624 JP65624 WMF103 WCJ103 VSN103 VIR103 UYV103 UOZ103 UFD103 TVH103 TLL103 TBP103 SRT103 SHX103 RYB103 ROF103 REJ103 QUN103 QKR103 QAV103 PQZ103 PHD103 OXH103 ONL103 ODP103 NTT103 NJX103 NAB103 MQF103 MGJ103 LWN103 LMR103 LCV103 KSZ103 KJD103 JZH103 JPL103 JFP103 IVT103 ILX103 ICB103 HSF103 HIJ103 GYN103 GOR103 GEV103 FUZ103 FLD103 FBH103 ERL103 EHP103 DXT103 DNX103 DEB103 CUF103 CKJ103 CAN103 BQR103 BGV103 AWZ103 AND103 ADH103 TL103 JP103 AG65624:AS65624 AG983128:AS983128 AG917592:AS917592 AG852056:AS852056 AG786520:AS786520 AG720984:AS720984 AG655448:AS655448 AG589912:AS589912 AG524376:AS524376 AG458840:AS458840 AG393304:AS393304 AG327768:AS327768 AG262232:AS262232 AG196696:AS196696 AG131160:AS131160 AH113:AS119 WWB103 AG103:AU103"/>
    <dataValidation allowBlank="1" showErrorMessage="1" prompt="Información con corte a Diciembre 31/2015:_x000a_Puertos: 30 funcionarios (13 planta, 17 contratistas)_x000a_Concesiones: 37 funcionarios (16 planta, 21 contratistas)_x000a_Tránsito: 110 funcionarios (21 planta, 68 contratistas)" sqref="IR46:IR54 WVD983087:WVD983095 WLH983087:WLH983095 WBL983087:WBL983095 VRP983087:VRP983095 VHT983087:VHT983095 UXX983087:UXX983095 UOB983087:UOB983095 UEF983087:UEF983095 TUJ983087:TUJ983095 TKN983087:TKN983095 TAR983087:TAR983095 SQV983087:SQV983095 SGZ983087:SGZ983095 RXD983087:RXD983095 RNH983087:RNH983095 RDL983087:RDL983095 QTP983087:QTP983095 QJT983087:QJT983095 PZX983087:PZX983095 PQB983087:PQB983095 PGF983087:PGF983095 OWJ983087:OWJ983095 OMN983087:OMN983095 OCR983087:OCR983095 NSV983087:NSV983095 NIZ983087:NIZ983095 MZD983087:MZD983095 MPH983087:MPH983095 MFL983087:MFL983095 LVP983087:LVP983095 LLT983087:LLT983095 LBX983087:LBX983095 KSB983087:KSB983095 KIF983087:KIF983095 JYJ983087:JYJ983095 JON983087:JON983095 JER983087:JER983095 IUV983087:IUV983095 IKZ983087:IKZ983095 IBD983087:IBD983095 HRH983087:HRH983095 HHL983087:HHL983095 GXP983087:GXP983095 GNT983087:GNT983095 GDX983087:GDX983095 FUB983087:FUB983095 FKF983087:FKF983095 FAJ983087:FAJ983095 EQN983087:EQN983095 EGR983087:EGR983095 DWV983087:DWV983095 DMZ983087:DMZ983095 DDD983087:DDD983095 CTH983087:CTH983095 CJL983087:CJL983095 BZP983087:BZP983095 BPT983087:BPT983095 BFX983087:BFX983095 AWB983087:AWB983095 AMF983087:AMF983095 ACJ983087:ACJ983095 SN983087:SN983095 IR983087:IR983095 K983087:K983095 WVD917551:WVD917559 WLH917551:WLH917559 WBL917551:WBL917559 VRP917551:VRP917559 VHT917551:VHT917559 UXX917551:UXX917559 UOB917551:UOB917559 UEF917551:UEF917559 TUJ917551:TUJ917559 TKN917551:TKN917559 TAR917551:TAR917559 SQV917551:SQV917559 SGZ917551:SGZ917559 RXD917551:RXD917559 RNH917551:RNH917559 RDL917551:RDL917559 QTP917551:QTP917559 QJT917551:QJT917559 PZX917551:PZX917559 PQB917551:PQB917559 PGF917551:PGF917559 OWJ917551:OWJ917559 OMN917551:OMN917559 OCR917551:OCR917559 NSV917551:NSV917559 NIZ917551:NIZ917559 MZD917551:MZD917559 MPH917551:MPH917559 MFL917551:MFL917559 LVP917551:LVP917559 LLT917551:LLT917559 LBX917551:LBX917559 KSB917551:KSB917559 KIF917551:KIF917559 JYJ917551:JYJ917559 JON917551:JON917559 JER917551:JER917559 IUV917551:IUV917559 IKZ917551:IKZ917559 IBD917551:IBD917559 HRH917551:HRH917559 HHL917551:HHL917559 GXP917551:GXP917559 GNT917551:GNT917559 GDX917551:GDX917559 FUB917551:FUB917559 FKF917551:FKF917559 FAJ917551:FAJ917559 EQN917551:EQN917559 EGR917551:EGR917559 DWV917551:DWV917559 DMZ917551:DMZ917559 DDD917551:DDD917559 CTH917551:CTH917559 CJL917551:CJL917559 BZP917551:BZP917559 BPT917551:BPT917559 BFX917551:BFX917559 AWB917551:AWB917559 AMF917551:AMF917559 ACJ917551:ACJ917559 SN917551:SN917559 IR917551:IR917559 K917551:K917559 WVD852015:WVD852023 WLH852015:WLH852023 WBL852015:WBL852023 VRP852015:VRP852023 VHT852015:VHT852023 UXX852015:UXX852023 UOB852015:UOB852023 UEF852015:UEF852023 TUJ852015:TUJ852023 TKN852015:TKN852023 TAR852015:TAR852023 SQV852015:SQV852023 SGZ852015:SGZ852023 RXD852015:RXD852023 RNH852015:RNH852023 RDL852015:RDL852023 QTP852015:QTP852023 QJT852015:QJT852023 PZX852015:PZX852023 PQB852015:PQB852023 PGF852015:PGF852023 OWJ852015:OWJ852023 OMN852015:OMN852023 OCR852015:OCR852023 NSV852015:NSV852023 NIZ852015:NIZ852023 MZD852015:MZD852023 MPH852015:MPH852023 MFL852015:MFL852023 LVP852015:LVP852023 LLT852015:LLT852023 LBX852015:LBX852023 KSB852015:KSB852023 KIF852015:KIF852023 JYJ852015:JYJ852023 JON852015:JON852023 JER852015:JER852023 IUV852015:IUV852023 IKZ852015:IKZ852023 IBD852015:IBD852023 HRH852015:HRH852023 HHL852015:HHL852023 GXP852015:GXP852023 GNT852015:GNT852023 GDX852015:GDX852023 FUB852015:FUB852023 FKF852015:FKF852023 FAJ852015:FAJ852023 EQN852015:EQN852023 EGR852015:EGR852023 DWV852015:DWV852023 DMZ852015:DMZ852023 DDD852015:DDD852023 CTH852015:CTH852023 CJL852015:CJL852023 BZP852015:BZP852023 BPT852015:BPT852023 BFX852015:BFX852023 AWB852015:AWB852023 AMF852015:AMF852023 ACJ852015:ACJ852023 SN852015:SN852023 IR852015:IR852023 K852015:K852023 WVD786479:WVD786487 WLH786479:WLH786487 WBL786479:WBL786487 VRP786479:VRP786487 VHT786479:VHT786487 UXX786479:UXX786487 UOB786479:UOB786487 UEF786479:UEF786487 TUJ786479:TUJ786487 TKN786479:TKN786487 TAR786479:TAR786487 SQV786479:SQV786487 SGZ786479:SGZ786487 RXD786479:RXD786487 RNH786479:RNH786487 RDL786479:RDL786487 QTP786479:QTP786487 QJT786479:QJT786487 PZX786479:PZX786487 PQB786479:PQB786487 PGF786479:PGF786487 OWJ786479:OWJ786487 OMN786479:OMN786487 OCR786479:OCR786487 NSV786479:NSV786487 NIZ786479:NIZ786487 MZD786479:MZD786487 MPH786479:MPH786487 MFL786479:MFL786487 LVP786479:LVP786487 LLT786479:LLT786487 LBX786479:LBX786487 KSB786479:KSB786487 KIF786479:KIF786487 JYJ786479:JYJ786487 JON786479:JON786487 JER786479:JER786487 IUV786479:IUV786487 IKZ786479:IKZ786487 IBD786479:IBD786487 HRH786479:HRH786487 HHL786479:HHL786487 GXP786479:GXP786487 GNT786479:GNT786487 GDX786479:GDX786487 FUB786479:FUB786487 FKF786479:FKF786487 FAJ786479:FAJ786487 EQN786479:EQN786487 EGR786479:EGR786487 DWV786479:DWV786487 DMZ786479:DMZ786487 DDD786479:DDD786487 CTH786479:CTH786487 CJL786479:CJL786487 BZP786479:BZP786487 BPT786479:BPT786487 BFX786479:BFX786487 AWB786479:AWB786487 AMF786479:AMF786487 ACJ786479:ACJ786487 SN786479:SN786487 IR786479:IR786487 K786479:K786487 WVD720943:WVD720951 WLH720943:WLH720951 WBL720943:WBL720951 VRP720943:VRP720951 VHT720943:VHT720951 UXX720943:UXX720951 UOB720943:UOB720951 UEF720943:UEF720951 TUJ720943:TUJ720951 TKN720943:TKN720951 TAR720943:TAR720951 SQV720943:SQV720951 SGZ720943:SGZ720951 RXD720943:RXD720951 RNH720943:RNH720951 RDL720943:RDL720951 QTP720943:QTP720951 QJT720943:QJT720951 PZX720943:PZX720951 PQB720943:PQB720951 PGF720943:PGF720951 OWJ720943:OWJ720951 OMN720943:OMN720951 OCR720943:OCR720951 NSV720943:NSV720951 NIZ720943:NIZ720951 MZD720943:MZD720951 MPH720943:MPH720951 MFL720943:MFL720951 LVP720943:LVP720951 LLT720943:LLT720951 LBX720943:LBX720951 KSB720943:KSB720951 KIF720943:KIF720951 JYJ720943:JYJ720951 JON720943:JON720951 JER720943:JER720951 IUV720943:IUV720951 IKZ720943:IKZ720951 IBD720943:IBD720951 HRH720943:HRH720951 HHL720943:HHL720951 GXP720943:GXP720951 GNT720943:GNT720951 GDX720943:GDX720951 FUB720943:FUB720951 FKF720943:FKF720951 FAJ720943:FAJ720951 EQN720943:EQN720951 EGR720943:EGR720951 DWV720943:DWV720951 DMZ720943:DMZ720951 DDD720943:DDD720951 CTH720943:CTH720951 CJL720943:CJL720951 BZP720943:BZP720951 BPT720943:BPT720951 BFX720943:BFX720951 AWB720943:AWB720951 AMF720943:AMF720951 ACJ720943:ACJ720951 SN720943:SN720951 IR720943:IR720951 K720943:K720951 WVD655407:WVD655415 WLH655407:WLH655415 WBL655407:WBL655415 VRP655407:VRP655415 VHT655407:VHT655415 UXX655407:UXX655415 UOB655407:UOB655415 UEF655407:UEF655415 TUJ655407:TUJ655415 TKN655407:TKN655415 TAR655407:TAR655415 SQV655407:SQV655415 SGZ655407:SGZ655415 RXD655407:RXD655415 RNH655407:RNH655415 RDL655407:RDL655415 QTP655407:QTP655415 QJT655407:QJT655415 PZX655407:PZX655415 PQB655407:PQB655415 PGF655407:PGF655415 OWJ655407:OWJ655415 OMN655407:OMN655415 OCR655407:OCR655415 NSV655407:NSV655415 NIZ655407:NIZ655415 MZD655407:MZD655415 MPH655407:MPH655415 MFL655407:MFL655415 LVP655407:LVP655415 LLT655407:LLT655415 LBX655407:LBX655415 KSB655407:KSB655415 KIF655407:KIF655415 JYJ655407:JYJ655415 JON655407:JON655415 JER655407:JER655415 IUV655407:IUV655415 IKZ655407:IKZ655415 IBD655407:IBD655415 HRH655407:HRH655415 HHL655407:HHL655415 GXP655407:GXP655415 GNT655407:GNT655415 GDX655407:GDX655415 FUB655407:FUB655415 FKF655407:FKF655415 FAJ655407:FAJ655415 EQN655407:EQN655415 EGR655407:EGR655415 DWV655407:DWV655415 DMZ655407:DMZ655415 DDD655407:DDD655415 CTH655407:CTH655415 CJL655407:CJL655415 BZP655407:BZP655415 BPT655407:BPT655415 BFX655407:BFX655415 AWB655407:AWB655415 AMF655407:AMF655415 ACJ655407:ACJ655415 SN655407:SN655415 IR655407:IR655415 K655407:K655415 WVD589871:WVD589879 WLH589871:WLH589879 WBL589871:WBL589879 VRP589871:VRP589879 VHT589871:VHT589879 UXX589871:UXX589879 UOB589871:UOB589879 UEF589871:UEF589879 TUJ589871:TUJ589879 TKN589871:TKN589879 TAR589871:TAR589879 SQV589871:SQV589879 SGZ589871:SGZ589879 RXD589871:RXD589879 RNH589871:RNH589879 RDL589871:RDL589879 QTP589871:QTP589879 QJT589871:QJT589879 PZX589871:PZX589879 PQB589871:PQB589879 PGF589871:PGF589879 OWJ589871:OWJ589879 OMN589871:OMN589879 OCR589871:OCR589879 NSV589871:NSV589879 NIZ589871:NIZ589879 MZD589871:MZD589879 MPH589871:MPH589879 MFL589871:MFL589879 LVP589871:LVP589879 LLT589871:LLT589879 LBX589871:LBX589879 KSB589871:KSB589879 KIF589871:KIF589879 JYJ589871:JYJ589879 JON589871:JON589879 JER589871:JER589879 IUV589871:IUV589879 IKZ589871:IKZ589879 IBD589871:IBD589879 HRH589871:HRH589879 HHL589871:HHL589879 GXP589871:GXP589879 GNT589871:GNT589879 GDX589871:GDX589879 FUB589871:FUB589879 FKF589871:FKF589879 FAJ589871:FAJ589879 EQN589871:EQN589879 EGR589871:EGR589879 DWV589871:DWV589879 DMZ589871:DMZ589879 DDD589871:DDD589879 CTH589871:CTH589879 CJL589871:CJL589879 BZP589871:BZP589879 BPT589871:BPT589879 BFX589871:BFX589879 AWB589871:AWB589879 AMF589871:AMF589879 ACJ589871:ACJ589879 SN589871:SN589879 IR589871:IR589879 K589871:K589879 WVD524335:WVD524343 WLH524335:WLH524343 WBL524335:WBL524343 VRP524335:VRP524343 VHT524335:VHT524343 UXX524335:UXX524343 UOB524335:UOB524343 UEF524335:UEF524343 TUJ524335:TUJ524343 TKN524335:TKN524343 TAR524335:TAR524343 SQV524335:SQV524343 SGZ524335:SGZ524343 RXD524335:RXD524343 RNH524335:RNH524343 RDL524335:RDL524343 QTP524335:QTP524343 QJT524335:QJT524343 PZX524335:PZX524343 PQB524335:PQB524343 PGF524335:PGF524343 OWJ524335:OWJ524343 OMN524335:OMN524343 OCR524335:OCR524343 NSV524335:NSV524343 NIZ524335:NIZ524343 MZD524335:MZD524343 MPH524335:MPH524343 MFL524335:MFL524343 LVP524335:LVP524343 LLT524335:LLT524343 LBX524335:LBX524343 KSB524335:KSB524343 KIF524335:KIF524343 JYJ524335:JYJ524343 JON524335:JON524343 JER524335:JER524343 IUV524335:IUV524343 IKZ524335:IKZ524343 IBD524335:IBD524343 HRH524335:HRH524343 HHL524335:HHL524343 GXP524335:GXP524343 GNT524335:GNT524343 GDX524335:GDX524343 FUB524335:FUB524343 FKF524335:FKF524343 FAJ524335:FAJ524343 EQN524335:EQN524343 EGR524335:EGR524343 DWV524335:DWV524343 DMZ524335:DMZ524343 DDD524335:DDD524343 CTH524335:CTH524343 CJL524335:CJL524343 BZP524335:BZP524343 BPT524335:BPT524343 BFX524335:BFX524343 AWB524335:AWB524343 AMF524335:AMF524343 ACJ524335:ACJ524343 SN524335:SN524343 IR524335:IR524343 K524335:K524343 WVD458799:WVD458807 WLH458799:WLH458807 WBL458799:WBL458807 VRP458799:VRP458807 VHT458799:VHT458807 UXX458799:UXX458807 UOB458799:UOB458807 UEF458799:UEF458807 TUJ458799:TUJ458807 TKN458799:TKN458807 TAR458799:TAR458807 SQV458799:SQV458807 SGZ458799:SGZ458807 RXD458799:RXD458807 RNH458799:RNH458807 RDL458799:RDL458807 QTP458799:QTP458807 QJT458799:QJT458807 PZX458799:PZX458807 PQB458799:PQB458807 PGF458799:PGF458807 OWJ458799:OWJ458807 OMN458799:OMN458807 OCR458799:OCR458807 NSV458799:NSV458807 NIZ458799:NIZ458807 MZD458799:MZD458807 MPH458799:MPH458807 MFL458799:MFL458807 LVP458799:LVP458807 LLT458799:LLT458807 LBX458799:LBX458807 KSB458799:KSB458807 KIF458799:KIF458807 JYJ458799:JYJ458807 JON458799:JON458807 JER458799:JER458807 IUV458799:IUV458807 IKZ458799:IKZ458807 IBD458799:IBD458807 HRH458799:HRH458807 HHL458799:HHL458807 GXP458799:GXP458807 GNT458799:GNT458807 GDX458799:GDX458807 FUB458799:FUB458807 FKF458799:FKF458807 FAJ458799:FAJ458807 EQN458799:EQN458807 EGR458799:EGR458807 DWV458799:DWV458807 DMZ458799:DMZ458807 DDD458799:DDD458807 CTH458799:CTH458807 CJL458799:CJL458807 BZP458799:BZP458807 BPT458799:BPT458807 BFX458799:BFX458807 AWB458799:AWB458807 AMF458799:AMF458807 ACJ458799:ACJ458807 SN458799:SN458807 IR458799:IR458807 K458799:K458807 WVD393263:WVD393271 WLH393263:WLH393271 WBL393263:WBL393271 VRP393263:VRP393271 VHT393263:VHT393271 UXX393263:UXX393271 UOB393263:UOB393271 UEF393263:UEF393271 TUJ393263:TUJ393271 TKN393263:TKN393271 TAR393263:TAR393271 SQV393263:SQV393271 SGZ393263:SGZ393271 RXD393263:RXD393271 RNH393263:RNH393271 RDL393263:RDL393271 QTP393263:QTP393271 QJT393263:QJT393271 PZX393263:PZX393271 PQB393263:PQB393271 PGF393263:PGF393271 OWJ393263:OWJ393271 OMN393263:OMN393271 OCR393263:OCR393271 NSV393263:NSV393271 NIZ393263:NIZ393271 MZD393263:MZD393271 MPH393263:MPH393271 MFL393263:MFL393271 LVP393263:LVP393271 LLT393263:LLT393271 LBX393263:LBX393271 KSB393263:KSB393271 KIF393263:KIF393271 JYJ393263:JYJ393271 JON393263:JON393271 JER393263:JER393271 IUV393263:IUV393271 IKZ393263:IKZ393271 IBD393263:IBD393271 HRH393263:HRH393271 HHL393263:HHL393271 GXP393263:GXP393271 GNT393263:GNT393271 GDX393263:GDX393271 FUB393263:FUB393271 FKF393263:FKF393271 FAJ393263:FAJ393271 EQN393263:EQN393271 EGR393263:EGR393271 DWV393263:DWV393271 DMZ393263:DMZ393271 DDD393263:DDD393271 CTH393263:CTH393271 CJL393263:CJL393271 BZP393263:BZP393271 BPT393263:BPT393271 BFX393263:BFX393271 AWB393263:AWB393271 AMF393263:AMF393271 ACJ393263:ACJ393271 SN393263:SN393271 IR393263:IR393271 K393263:K393271 WVD327727:WVD327735 WLH327727:WLH327735 WBL327727:WBL327735 VRP327727:VRP327735 VHT327727:VHT327735 UXX327727:UXX327735 UOB327727:UOB327735 UEF327727:UEF327735 TUJ327727:TUJ327735 TKN327727:TKN327735 TAR327727:TAR327735 SQV327727:SQV327735 SGZ327727:SGZ327735 RXD327727:RXD327735 RNH327727:RNH327735 RDL327727:RDL327735 QTP327727:QTP327735 QJT327727:QJT327735 PZX327727:PZX327735 PQB327727:PQB327735 PGF327727:PGF327735 OWJ327727:OWJ327735 OMN327727:OMN327735 OCR327727:OCR327735 NSV327727:NSV327735 NIZ327727:NIZ327735 MZD327727:MZD327735 MPH327727:MPH327735 MFL327727:MFL327735 LVP327727:LVP327735 LLT327727:LLT327735 LBX327727:LBX327735 KSB327727:KSB327735 KIF327727:KIF327735 JYJ327727:JYJ327735 JON327727:JON327735 JER327727:JER327735 IUV327727:IUV327735 IKZ327727:IKZ327735 IBD327727:IBD327735 HRH327727:HRH327735 HHL327727:HHL327735 GXP327727:GXP327735 GNT327727:GNT327735 GDX327727:GDX327735 FUB327727:FUB327735 FKF327727:FKF327735 FAJ327727:FAJ327735 EQN327727:EQN327735 EGR327727:EGR327735 DWV327727:DWV327735 DMZ327727:DMZ327735 DDD327727:DDD327735 CTH327727:CTH327735 CJL327727:CJL327735 BZP327727:BZP327735 BPT327727:BPT327735 BFX327727:BFX327735 AWB327727:AWB327735 AMF327727:AMF327735 ACJ327727:ACJ327735 SN327727:SN327735 IR327727:IR327735 K327727:K327735 WVD262191:WVD262199 WLH262191:WLH262199 WBL262191:WBL262199 VRP262191:VRP262199 VHT262191:VHT262199 UXX262191:UXX262199 UOB262191:UOB262199 UEF262191:UEF262199 TUJ262191:TUJ262199 TKN262191:TKN262199 TAR262191:TAR262199 SQV262191:SQV262199 SGZ262191:SGZ262199 RXD262191:RXD262199 RNH262191:RNH262199 RDL262191:RDL262199 QTP262191:QTP262199 QJT262191:QJT262199 PZX262191:PZX262199 PQB262191:PQB262199 PGF262191:PGF262199 OWJ262191:OWJ262199 OMN262191:OMN262199 OCR262191:OCR262199 NSV262191:NSV262199 NIZ262191:NIZ262199 MZD262191:MZD262199 MPH262191:MPH262199 MFL262191:MFL262199 LVP262191:LVP262199 LLT262191:LLT262199 LBX262191:LBX262199 KSB262191:KSB262199 KIF262191:KIF262199 JYJ262191:JYJ262199 JON262191:JON262199 JER262191:JER262199 IUV262191:IUV262199 IKZ262191:IKZ262199 IBD262191:IBD262199 HRH262191:HRH262199 HHL262191:HHL262199 GXP262191:GXP262199 GNT262191:GNT262199 GDX262191:GDX262199 FUB262191:FUB262199 FKF262191:FKF262199 FAJ262191:FAJ262199 EQN262191:EQN262199 EGR262191:EGR262199 DWV262191:DWV262199 DMZ262191:DMZ262199 DDD262191:DDD262199 CTH262191:CTH262199 CJL262191:CJL262199 BZP262191:BZP262199 BPT262191:BPT262199 BFX262191:BFX262199 AWB262191:AWB262199 AMF262191:AMF262199 ACJ262191:ACJ262199 SN262191:SN262199 IR262191:IR262199 K262191:K262199 WVD196655:WVD196663 WLH196655:WLH196663 WBL196655:WBL196663 VRP196655:VRP196663 VHT196655:VHT196663 UXX196655:UXX196663 UOB196655:UOB196663 UEF196655:UEF196663 TUJ196655:TUJ196663 TKN196655:TKN196663 TAR196655:TAR196663 SQV196655:SQV196663 SGZ196655:SGZ196663 RXD196655:RXD196663 RNH196655:RNH196663 RDL196655:RDL196663 QTP196655:QTP196663 QJT196655:QJT196663 PZX196655:PZX196663 PQB196655:PQB196663 PGF196655:PGF196663 OWJ196655:OWJ196663 OMN196655:OMN196663 OCR196655:OCR196663 NSV196655:NSV196663 NIZ196655:NIZ196663 MZD196655:MZD196663 MPH196655:MPH196663 MFL196655:MFL196663 LVP196655:LVP196663 LLT196655:LLT196663 LBX196655:LBX196663 KSB196655:KSB196663 KIF196655:KIF196663 JYJ196655:JYJ196663 JON196655:JON196663 JER196655:JER196663 IUV196655:IUV196663 IKZ196655:IKZ196663 IBD196655:IBD196663 HRH196655:HRH196663 HHL196655:HHL196663 GXP196655:GXP196663 GNT196655:GNT196663 GDX196655:GDX196663 FUB196655:FUB196663 FKF196655:FKF196663 FAJ196655:FAJ196663 EQN196655:EQN196663 EGR196655:EGR196663 DWV196655:DWV196663 DMZ196655:DMZ196663 DDD196655:DDD196663 CTH196655:CTH196663 CJL196655:CJL196663 BZP196655:BZP196663 BPT196655:BPT196663 BFX196655:BFX196663 AWB196655:AWB196663 AMF196655:AMF196663 ACJ196655:ACJ196663 SN196655:SN196663 IR196655:IR196663 K196655:K196663 WVD131119:WVD131127 WLH131119:WLH131127 WBL131119:WBL131127 VRP131119:VRP131127 VHT131119:VHT131127 UXX131119:UXX131127 UOB131119:UOB131127 UEF131119:UEF131127 TUJ131119:TUJ131127 TKN131119:TKN131127 TAR131119:TAR131127 SQV131119:SQV131127 SGZ131119:SGZ131127 RXD131119:RXD131127 RNH131119:RNH131127 RDL131119:RDL131127 QTP131119:QTP131127 QJT131119:QJT131127 PZX131119:PZX131127 PQB131119:PQB131127 PGF131119:PGF131127 OWJ131119:OWJ131127 OMN131119:OMN131127 OCR131119:OCR131127 NSV131119:NSV131127 NIZ131119:NIZ131127 MZD131119:MZD131127 MPH131119:MPH131127 MFL131119:MFL131127 LVP131119:LVP131127 LLT131119:LLT131127 LBX131119:LBX131127 KSB131119:KSB131127 KIF131119:KIF131127 JYJ131119:JYJ131127 JON131119:JON131127 JER131119:JER131127 IUV131119:IUV131127 IKZ131119:IKZ131127 IBD131119:IBD131127 HRH131119:HRH131127 HHL131119:HHL131127 GXP131119:GXP131127 GNT131119:GNT131127 GDX131119:GDX131127 FUB131119:FUB131127 FKF131119:FKF131127 FAJ131119:FAJ131127 EQN131119:EQN131127 EGR131119:EGR131127 DWV131119:DWV131127 DMZ131119:DMZ131127 DDD131119:DDD131127 CTH131119:CTH131127 CJL131119:CJL131127 BZP131119:BZP131127 BPT131119:BPT131127 BFX131119:BFX131127 AWB131119:AWB131127 AMF131119:AMF131127 ACJ131119:ACJ131127 SN131119:SN131127 IR131119:IR131127 K131119:K131127 WVD65583:WVD65591 WLH65583:WLH65591 WBL65583:WBL65591 VRP65583:VRP65591 VHT65583:VHT65591 UXX65583:UXX65591 UOB65583:UOB65591 UEF65583:UEF65591 TUJ65583:TUJ65591 TKN65583:TKN65591 TAR65583:TAR65591 SQV65583:SQV65591 SGZ65583:SGZ65591 RXD65583:RXD65591 RNH65583:RNH65591 RDL65583:RDL65591 QTP65583:QTP65591 QJT65583:QJT65591 PZX65583:PZX65591 PQB65583:PQB65591 PGF65583:PGF65591 OWJ65583:OWJ65591 OMN65583:OMN65591 OCR65583:OCR65591 NSV65583:NSV65591 NIZ65583:NIZ65591 MZD65583:MZD65591 MPH65583:MPH65591 MFL65583:MFL65591 LVP65583:LVP65591 LLT65583:LLT65591 LBX65583:LBX65591 KSB65583:KSB65591 KIF65583:KIF65591 JYJ65583:JYJ65591 JON65583:JON65591 JER65583:JER65591 IUV65583:IUV65591 IKZ65583:IKZ65591 IBD65583:IBD65591 HRH65583:HRH65591 HHL65583:HHL65591 GXP65583:GXP65591 GNT65583:GNT65591 GDX65583:GDX65591 FUB65583:FUB65591 FKF65583:FKF65591 FAJ65583:FAJ65591 EQN65583:EQN65591 EGR65583:EGR65591 DWV65583:DWV65591 DMZ65583:DMZ65591 DDD65583:DDD65591 CTH65583:CTH65591 CJL65583:CJL65591 BZP65583:BZP65591 BPT65583:BPT65591 BFX65583:BFX65591 AWB65583:AWB65591 AMF65583:AMF65591 ACJ65583:ACJ65591 SN65583:SN65591 IR65583:IR65591 K65583:K65591 WVD46:WVD54 WLH46:WLH54 WBL46:WBL54 VRP46:VRP54 VHT46:VHT54 UXX46:UXX54 UOB46:UOB54 UEF46:UEF54 TUJ46:TUJ54 TKN46:TKN54 TAR46:TAR54 SQV46:SQV54 SGZ46:SGZ54 RXD46:RXD54 RNH46:RNH54 RDL46:RDL54 QTP46:QTP54 QJT46:QJT54 PZX46:PZX54 PQB46:PQB54 PGF46:PGF54 OWJ46:OWJ54 OMN46:OMN54 OCR46:OCR54 NSV46:NSV54 NIZ46:NIZ54 MZD46:MZD54 MPH46:MPH54 MFL46:MFL54 LVP46:LVP54 LLT46:LLT54 LBX46:LBX54 KSB46:KSB54 KIF46:KIF54 JYJ46:JYJ54 JON46:JON54 JER46:JER54 IUV46:IUV54 IKZ46:IKZ54 IBD46:IBD54 HRH46:HRH54 HHL46:HHL54 GXP46:GXP54 GNT46:GNT54 GDX46:GDX54 FUB46:FUB54 FKF46:FKF54 FAJ46:FAJ54 EQN46:EQN54 EGR46:EGR54 DWV46:DWV54 DMZ46:DMZ54 DDD46:DDD54 CTH46:CTH54 CJL46:CJL54 BZP46:BZP54 BPT46:BPT54 BFX46:BFX54 AWB46:AWB54 AMF46:AMF54 ACJ46:ACJ54 SN46:SN54 K46:K54"/>
    <dataValidation allowBlank="1" showErrorMessage="1" prompt="Cantidad de Operadores Portuarios reportada en el Informe de Gestión 2015" sqref="WVD103 WVD983128 WLH983128 WBL983128 VRP983128 VHT983128 UXX983128 UOB983128 UEF983128 TUJ983128 TKN983128 TAR983128 SQV983128 SGZ983128 RXD983128 RNH983128 RDL983128 QTP983128 QJT983128 PZX983128 PQB983128 PGF983128 OWJ983128 OMN983128 OCR983128 NSV983128 NIZ983128 MZD983128 MPH983128 MFL983128 LVP983128 LLT983128 LBX983128 KSB983128 KIF983128 JYJ983128 JON983128 JER983128 IUV983128 IKZ983128 IBD983128 HRH983128 HHL983128 GXP983128 GNT983128 GDX983128 FUB983128 FKF983128 FAJ983128 EQN983128 EGR983128 DWV983128 DMZ983128 DDD983128 CTH983128 CJL983128 BZP983128 BPT983128 BFX983128 AWB983128 AMF983128 ACJ983128 SN983128 IR983128 K983128 WVD917592 WLH917592 WBL917592 VRP917592 VHT917592 UXX917592 UOB917592 UEF917592 TUJ917592 TKN917592 TAR917592 SQV917592 SGZ917592 RXD917592 RNH917592 RDL917592 QTP917592 QJT917592 PZX917592 PQB917592 PGF917592 OWJ917592 OMN917592 OCR917592 NSV917592 NIZ917592 MZD917592 MPH917592 MFL917592 LVP917592 LLT917592 LBX917592 KSB917592 KIF917592 JYJ917592 JON917592 JER917592 IUV917592 IKZ917592 IBD917592 HRH917592 HHL917592 GXP917592 GNT917592 GDX917592 FUB917592 FKF917592 FAJ917592 EQN917592 EGR917592 DWV917592 DMZ917592 DDD917592 CTH917592 CJL917592 BZP917592 BPT917592 BFX917592 AWB917592 AMF917592 ACJ917592 SN917592 IR917592 K917592 WVD852056 WLH852056 WBL852056 VRP852056 VHT852056 UXX852056 UOB852056 UEF852056 TUJ852056 TKN852056 TAR852056 SQV852056 SGZ852056 RXD852056 RNH852056 RDL852056 QTP852056 QJT852056 PZX852056 PQB852056 PGF852056 OWJ852056 OMN852056 OCR852056 NSV852056 NIZ852056 MZD852056 MPH852056 MFL852056 LVP852056 LLT852056 LBX852056 KSB852056 KIF852056 JYJ852056 JON852056 JER852056 IUV852056 IKZ852056 IBD852056 HRH852056 HHL852056 GXP852056 GNT852056 GDX852056 FUB852056 FKF852056 FAJ852056 EQN852056 EGR852056 DWV852056 DMZ852056 DDD852056 CTH852056 CJL852056 BZP852056 BPT852056 BFX852056 AWB852056 AMF852056 ACJ852056 SN852056 IR852056 K852056 WVD786520 WLH786520 WBL786520 VRP786520 VHT786520 UXX786520 UOB786520 UEF786520 TUJ786520 TKN786520 TAR786520 SQV786520 SGZ786520 RXD786520 RNH786520 RDL786520 QTP786520 QJT786520 PZX786520 PQB786520 PGF786520 OWJ786520 OMN786520 OCR786520 NSV786520 NIZ786520 MZD786520 MPH786520 MFL786520 LVP786520 LLT786520 LBX786520 KSB786520 KIF786520 JYJ786520 JON786520 JER786520 IUV786520 IKZ786520 IBD786520 HRH786520 HHL786520 GXP786520 GNT786520 GDX786520 FUB786520 FKF786520 FAJ786520 EQN786520 EGR786520 DWV786520 DMZ786520 DDD786520 CTH786520 CJL786520 BZP786520 BPT786520 BFX786520 AWB786520 AMF786520 ACJ786520 SN786520 IR786520 K786520 WVD720984 WLH720984 WBL720984 VRP720984 VHT720984 UXX720984 UOB720984 UEF720984 TUJ720984 TKN720984 TAR720984 SQV720984 SGZ720984 RXD720984 RNH720984 RDL720984 QTP720984 QJT720984 PZX720984 PQB720984 PGF720984 OWJ720984 OMN720984 OCR720984 NSV720984 NIZ720984 MZD720984 MPH720984 MFL720984 LVP720984 LLT720984 LBX720984 KSB720984 KIF720984 JYJ720984 JON720984 JER720984 IUV720984 IKZ720984 IBD720984 HRH720984 HHL720984 GXP720984 GNT720984 GDX720984 FUB720984 FKF720984 FAJ720984 EQN720984 EGR720984 DWV720984 DMZ720984 DDD720984 CTH720984 CJL720984 BZP720984 BPT720984 BFX720984 AWB720984 AMF720984 ACJ720984 SN720984 IR720984 K720984 WVD655448 WLH655448 WBL655448 VRP655448 VHT655448 UXX655448 UOB655448 UEF655448 TUJ655448 TKN655448 TAR655448 SQV655448 SGZ655448 RXD655448 RNH655448 RDL655448 QTP655448 QJT655448 PZX655448 PQB655448 PGF655448 OWJ655448 OMN655448 OCR655448 NSV655448 NIZ655448 MZD655448 MPH655448 MFL655448 LVP655448 LLT655448 LBX655448 KSB655448 KIF655448 JYJ655448 JON655448 JER655448 IUV655448 IKZ655448 IBD655448 HRH655448 HHL655448 GXP655448 GNT655448 GDX655448 FUB655448 FKF655448 FAJ655448 EQN655448 EGR655448 DWV655448 DMZ655448 DDD655448 CTH655448 CJL655448 BZP655448 BPT655448 BFX655448 AWB655448 AMF655448 ACJ655448 SN655448 IR655448 K655448 WVD589912 WLH589912 WBL589912 VRP589912 VHT589912 UXX589912 UOB589912 UEF589912 TUJ589912 TKN589912 TAR589912 SQV589912 SGZ589912 RXD589912 RNH589912 RDL589912 QTP589912 QJT589912 PZX589912 PQB589912 PGF589912 OWJ589912 OMN589912 OCR589912 NSV589912 NIZ589912 MZD589912 MPH589912 MFL589912 LVP589912 LLT589912 LBX589912 KSB589912 KIF589912 JYJ589912 JON589912 JER589912 IUV589912 IKZ589912 IBD589912 HRH589912 HHL589912 GXP589912 GNT589912 GDX589912 FUB589912 FKF589912 FAJ589912 EQN589912 EGR589912 DWV589912 DMZ589912 DDD589912 CTH589912 CJL589912 BZP589912 BPT589912 BFX589912 AWB589912 AMF589912 ACJ589912 SN589912 IR589912 K589912 WVD524376 WLH524376 WBL524376 VRP524376 VHT524376 UXX524376 UOB524376 UEF524376 TUJ524376 TKN524376 TAR524376 SQV524376 SGZ524376 RXD524376 RNH524376 RDL524376 QTP524376 QJT524376 PZX524376 PQB524376 PGF524376 OWJ524376 OMN524376 OCR524376 NSV524376 NIZ524376 MZD524376 MPH524376 MFL524376 LVP524376 LLT524376 LBX524376 KSB524376 KIF524376 JYJ524376 JON524376 JER524376 IUV524376 IKZ524376 IBD524376 HRH524376 HHL524376 GXP524376 GNT524376 GDX524376 FUB524376 FKF524376 FAJ524376 EQN524376 EGR524376 DWV524376 DMZ524376 DDD524376 CTH524376 CJL524376 BZP524376 BPT524376 BFX524376 AWB524376 AMF524376 ACJ524376 SN524376 IR524376 K524376 WVD458840 WLH458840 WBL458840 VRP458840 VHT458840 UXX458840 UOB458840 UEF458840 TUJ458840 TKN458840 TAR458840 SQV458840 SGZ458840 RXD458840 RNH458840 RDL458840 QTP458840 QJT458840 PZX458840 PQB458840 PGF458840 OWJ458840 OMN458840 OCR458840 NSV458840 NIZ458840 MZD458840 MPH458840 MFL458840 LVP458840 LLT458840 LBX458840 KSB458840 KIF458840 JYJ458840 JON458840 JER458840 IUV458840 IKZ458840 IBD458840 HRH458840 HHL458840 GXP458840 GNT458840 GDX458840 FUB458840 FKF458840 FAJ458840 EQN458840 EGR458840 DWV458840 DMZ458840 DDD458840 CTH458840 CJL458840 BZP458840 BPT458840 BFX458840 AWB458840 AMF458840 ACJ458840 SN458840 IR458840 K458840 WVD393304 WLH393304 WBL393304 VRP393304 VHT393304 UXX393304 UOB393304 UEF393304 TUJ393304 TKN393304 TAR393304 SQV393304 SGZ393304 RXD393304 RNH393304 RDL393304 QTP393304 QJT393304 PZX393304 PQB393304 PGF393304 OWJ393304 OMN393304 OCR393304 NSV393304 NIZ393304 MZD393304 MPH393304 MFL393304 LVP393304 LLT393304 LBX393304 KSB393304 KIF393304 JYJ393304 JON393304 JER393304 IUV393304 IKZ393304 IBD393304 HRH393304 HHL393304 GXP393304 GNT393304 GDX393304 FUB393304 FKF393304 FAJ393304 EQN393304 EGR393304 DWV393304 DMZ393304 DDD393304 CTH393304 CJL393304 BZP393304 BPT393304 BFX393304 AWB393304 AMF393304 ACJ393304 SN393304 IR393304 K393304 WVD327768 WLH327768 WBL327768 VRP327768 VHT327768 UXX327768 UOB327768 UEF327768 TUJ327768 TKN327768 TAR327768 SQV327768 SGZ327768 RXD327768 RNH327768 RDL327768 QTP327768 QJT327768 PZX327768 PQB327768 PGF327768 OWJ327768 OMN327768 OCR327768 NSV327768 NIZ327768 MZD327768 MPH327768 MFL327768 LVP327768 LLT327768 LBX327768 KSB327768 KIF327768 JYJ327768 JON327768 JER327768 IUV327768 IKZ327768 IBD327768 HRH327768 HHL327768 GXP327768 GNT327768 GDX327768 FUB327768 FKF327768 FAJ327768 EQN327768 EGR327768 DWV327768 DMZ327768 DDD327768 CTH327768 CJL327768 BZP327768 BPT327768 BFX327768 AWB327768 AMF327768 ACJ327768 SN327768 IR327768 K327768 WVD262232 WLH262232 WBL262232 VRP262232 VHT262232 UXX262232 UOB262232 UEF262232 TUJ262232 TKN262232 TAR262232 SQV262232 SGZ262232 RXD262232 RNH262232 RDL262232 QTP262232 QJT262232 PZX262232 PQB262232 PGF262232 OWJ262232 OMN262232 OCR262232 NSV262232 NIZ262232 MZD262232 MPH262232 MFL262232 LVP262232 LLT262232 LBX262232 KSB262232 KIF262232 JYJ262232 JON262232 JER262232 IUV262232 IKZ262232 IBD262232 HRH262232 HHL262232 GXP262232 GNT262232 GDX262232 FUB262232 FKF262232 FAJ262232 EQN262232 EGR262232 DWV262232 DMZ262232 DDD262232 CTH262232 CJL262232 BZP262232 BPT262232 BFX262232 AWB262232 AMF262232 ACJ262232 SN262232 IR262232 K262232 WVD196696 WLH196696 WBL196696 VRP196696 VHT196696 UXX196696 UOB196696 UEF196696 TUJ196696 TKN196696 TAR196696 SQV196696 SGZ196696 RXD196696 RNH196696 RDL196696 QTP196696 QJT196696 PZX196696 PQB196696 PGF196696 OWJ196696 OMN196696 OCR196696 NSV196696 NIZ196696 MZD196696 MPH196696 MFL196696 LVP196696 LLT196696 LBX196696 KSB196696 KIF196696 JYJ196696 JON196696 JER196696 IUV196696 IKZ196696 IBD196696 HRH196696 HHL196696 GXP196696 GNT196696 GDX196696 FUB196696 FKF196696 FAJ196696 EQN196696 EGR196696 DWV196696 DMZ196696 DDD196696 CTH196696 CJL196696 BZP196696 BPT196696 BFX196696 AWB196696 AMF196696 ACJ196696 SN196696 IR196696 K196696 WVD131160 WLH131160 WBL131160 VRP131160 VHT131160 UXX131160 UOB131160 UEF131160 TUJ131160 TKN131160 TAR131160 SQV131160 SGZ131160 RXD131160 RNH131160 RDL131160 QTP131160 QJT131160 PZX131160 PQB131160 PGF131160 OWJ131160 OMN131160 OCR131160 NSV131160 NIZ131160 MZD131160 MPH131160 MFL131160 LVP131160 LLT131160 LBX131160 KSB131160 KIF131160 JYJ131160 JON131160 JER131160 IUV131160 IKZ131160 IBD131160 HRH131160 HHL131160 GXP131160 GNT131160 GDX131160 FUB131160 FKF131160 FAJ131160 EQN131160 EGR131160 DWV131160 DMZ131160 DDD131160 CTH131160 CJL131160 BZP131160 BPT131160 BFX131160 AWB131160 AMF131160 ACJ131160 SN131160 IR131160 K131160 WVD65624 WLH65624 WBL65624 VRP65624 VHT65624 UXX65624 UOB65624 UEF65624 TUJ65624 TKN65624 TAR65624 SQV65624 SGZ65624 RXD65624 RNH65624 RDL65624 QTP65624 QJT65624 PZX65624 PQB65624 PGF65624 OWJ65624 OMN65624 OCR65624 NSV65624 NIZ65624 MZD65624 MPH65624 MFL65624 LVP65624 LLT65624 LBX65624 KSB65624 KIF65624 JYJ65624 JON65624 JER65624 IUV65624 IKZ65624 IBD65624 HRH65624 HHL65624 GXP65624 GNT65624 GDX65624 FUB65624 FKF65624 FAJ65624 EQN65624 EGR65624 DWV65624 DMZ65624 DDD65624 CTH65624 CJL65624 BZP65624 BPT65624 BFX65624 AWB65624 AMF65624 ACJ65624 SN65624 IR65624 K65624 WLH103 WBL103 VRP103 VHT103 UXX103 UOB103 UEF103 TUJ103 TKN103 TAR103 SQV103 SGZ103 RXD103 RNH103 RDL103 QTP103 QJT103 PZX103 PQB103 PGF103 OWJ103 OMN103 OCR103 NSV103 NIZ103 MZD103 MPH103 MFL103 LVP103 LLT103 LBX103 KSB103 KIF103 JYJ103 JON103 JER103 IUV103 IKZ103 IBD103 HRH103 HHL103 GXP103 GNT103 GDX103 FUB103 FKF103 FAJ103 EQN103 EGR103 DWV103 DMZ103 DDD103 CTH103 CJL103 BZP103 BPT103 BFX103 AWB103 AMF103 ACJ103 SN103 IR103 K103"/>
    <dataValidation allowBlank="1" showErrorMessage="1" prompt="En esta vigencia lo más seguro es que solo se alcance a emitir el acto administrativo que generara las directrices para el trámite de registro de los operadores portuarios.Actualmente la SPT se encuentra adelantando el trámite ante Función Pública." sqref="WVE103 WVE983128 WLI983128 WBM983128 VRQ983128 VHU983128 UXY983128 UOC983128 UEG983128 TUK983128 TKO983128 TAS983128 SQW983128 SHA983128 RXE983128 RNI983128 RDM983128 QTQ983128 QJU983128 PZY983128 PQC983128 PGG983128 OWK983128 OMO983128 OCS983128 NSW983128 NJA983128 MZE983128 MPI983128 MFM983128 LVQ983128 LLU983128 LBY983128 KSC983128 KIG983128 JYK983128 JOO983128 JES983128 IUW983128 ILA983128 IBE983128 HRI983128 HHM983128 GXQ983128 GNU983128 GDY983128 FUC983128 FKG983128 FAK983128 EQO983128 EGS983128 DWW983128 DNA983128 DDE983128 CTI983128 CJM983128 BZQ983128 BPU983128 BFY983128 AWC983128 AMG983128 ACK983128 SO983128 IS983128 L983128 WVE917592 WLI917592 WBM917592 VRQ917592 VHU917592 UXY917592 UOC917592 UEG917592 TUK917592 TKO917592 TAS917592 SQW917592 SHA917592 RXE917592 RNI917592 RDM917592 QTQ917592 QJU917592 PZY917592 PQC917592 PGG917592 OWK917592 OMO917592 OCS917592 NSW917592 NJA917592 MZE917592 MPI917592 MFM917592 LVQ917592 LLU917592 LBY917592 KSC917592 KIG917592 JYK917592 JOO917592 JES917592 IUW917592 ILA917592 IBE917592 HRI917592 HHM917592 GXQ917592 GNU917592 GDY917592 FUC917592 FKG917592 FAK917592 EQO917592 EGS917592 DWW917592 DNA917592 DDE917592 CTI917592 CJM917592 BZQ917592 BPU917592 BFY917592 AWC917592 AMG917592 ACK917592 SO917592 IS917592 L917592 WVE852056 WLI852056 WBM852056 VRQ852056 VHU852056 UXY852056 UOC852056 UEG852056 TUK852056 TKO852056 TAS852056 SQW852056 SHA852056 RXE852056 RNI852056 RDM852056 QTQ852056 QJU852056 PZY852056 PQC852056 PGG852056 OWK852056 OMO852056 OCS852056 NSW852056 NJA852056 MZE852056 MPI852056 MFM852056 LVQ852056 LLU852056 LBY852056 KSC852056 KIG852056 JYK852056 JOO852056 JES852056 IUW852056 ILA852056 IBE852056 HRI852056 HHM852056 GXQ852056 GNU852056 GDY852056 FUC852056 FKG852056 FAK852056 EQO852056 EGS852056 DWW852056 DNA852056 DDE852056 CTI852056 CJM852056 BZQ852056 BPU852056 BFY852056 AWC852056 AMG852056 ACK852056 SO852056 IS852056 L852056 WVE786520 WLI786520 WBM786520 VRQ786520 VHU786520 UXY786520 UOC786520 UEG786520 TUK786520 TKO786520 TAS786520 SQW786520 SHA786520 RXE786520 RNI786520 RDM786520 QTQ786520 QJU786520 PZY786520 PQC786520 PGG786520 OWK786520 OMO786520 OCS786520 NSW786520 NJA786520 MZE786520 MPI786520 MFM786520 LVQ786520 LLU786520 LBY786520 KSC786520 KIG786520 JYK786520 JOO786520 JES786520 IUW786520 ILA786520 IBE786520 HRI786520 HHM786520 GXQ786520 GNU786520 GDY786520 FUC786520 FKG786520 FAK786520 EQO786520 EGS786520 DWW786520 DNA786520 DDE786520 CTI786520 CJM786520 BZQ786520 BPU786520 BFY786520 AWC786520 AMG786520 ACK786520 SO786520 IS786520 L786520 WVE720984 WLI720984 WBM720984 VRQ720984 VHU720984 UXY720984 UOC720984 UEG720984 TUK720984 TKO720984 TAS720984 SQW720984 SHA720984 RXE720984 RNI720984 RDM720984 QTQ720984 QJU720984 PZY720984 PQC720984 PGG720984 OWK720984 OMO720984 OCS720984 NSW720984 NJA720984 MZE720984 MPI720984 MFM720984 LVQ720984 LLU720984 LBY720984 KSC720984 KIG720984 JYK720984 JOO720984 JES720984 IUW720984 ILA720984 IBE720984 HRI720984 HHM720984 GXQ720984 GNU720984 GDY720984 FUC720984 FKG720984 FAK720984 EQO720984 EGS720984 DWW720984 DNA720984 DDE720984 CTI720984 CJM720984 BZQ720984 BPU720984 BFY720984 AWC720984 AMG720984 ACK720984 SO720984 IS720984 L720984 WVE655448 WLI655448 WBM655448 VRQ655448 VHU655448 UXY655448 UOC655448 UEG655448 TUK655448 TKO655448 TAS655448 SQW655448 SHA655448 RXE655448 RNI655448 RDM655448 QTQ655448 QJU655448 PZY655448 PQC655448 PGG655448 OWK655448 OMO655448 OCS655448 NSW655448 NJA655448 MZE655448 MPI655448 MFM655448 LVQ655448 LLU655448 LBY655448 KSC655448 KIG655448 JYK655448 JOO655448 JES655448 IUW655448 ILA655448 IBE655448 HRI655448 HHM655448 GXQ655448 GNU655448 GDY655448 FUC655448 FKG655448 FAK655448 EQO655448 EGS655448 DWW655448 DNA655448 DDE655448 CTI655448 CJM655448 BZQ655448 BPU655448 BFY655448 AWC655448 AMG655448 ACK655448 SO655448 IS655448 L655448 WVE589912 WLI589912 WBM589912 VRQ589912 VHU589912 UXY589912 UOC589912 UEG589912 TUK589912 TKO589912 TAS589912 SQW589912 SHA589912 RXE589912 RNI589912 RDM589912 QTQ589912 QJU589912 PZY589912 PQC589912 PGG589912 OWK589912 OMO589912 OCS589912 NSW589912 NJA589912 MZE589912 MPI589912 MFM589912 LVQ589912 LLU589912 LBY589912 KSC589912 KIG589912 JYK589912 JOO589912 JES589912 IUW589912 ILA589912 IBE589912 HRI589912 HHM589912 GXQ589912 GNU589912 GDY589912 FUC589912 FKG589912 FAK589912 EQO589912 EGS589912 DWW589912 DNA589912 DDE589912 CTI589912 CJM589912 BZQ589912 BPU589912 BFY589912 AWC589912 AMG589912 ACK589912 SO589912 IS589912 L589912 WVE524376 WLI524376 WBM524376 VRQ524376 VHU524376 UXY524376 UOC524376 UEG524376 TUK524376 TKO524376 TAS524376 SQW524376 SHA524376 RXE524376 RNI524376 RDM524376 QTQ524376 QJU524376 PZY524376 PQC524376 PGG524376 OWK524376 OMO524376 OCS524376 NSW524376 NJA524376 MZE524376 MPI524376 MFM524376 LVQ524376 LLU524376 LBY524376 KSC524376 KIG524376 JYK524376 JOO524376 JES524376 IUW524376 ILA524376 IBE524376 HRI524376 HHM524376 GXQ524376 GNU524376 GDY524376 FUC524376 FKG524376 FAK524376 EQO524376 EGS524376 DWW524376 DNA524376 DDE524376 CTI524376 CJM524376 BZQ524376 BPU524376 BFY524376 AWC524376 AMG524376 ACK524376 SO524376 IS524376 L524376 WVE458840 WLI458840 WBM458840 VRQ458840 VHU458840 UXY458840 UOC458840 UEG458840 TUK458840 TKO458840 TAS458840 SQW458840 SHA458840 RXE458840 RNI458840 RDM458840 QTQ458840 QJU458840 PZY458840 PQC458840 PGG458840 OWK458840 OMO458840 OCS458840 NSW458840 NJA458840 MZE458840 MPI458840 MFM458840 LVQ458840 LLU458840 LBY458840 KSC458840 KIG458840 JYK458840 JOO458840 JES458840 IUW458840 ILA458840 IBE458840 HRI458840 HHM458840 GXQ458840 GNU458840 GDY458840 FUC458840 FKG458840 FAK458840 EQO458840 EGS458840 DWW458840 DNA458840 DDE458840 CTI458840 CJM458840 BZQ458840 BPU458840 BFY458840 AWC458840 AMG458840 ACK458840 SO458840 IS458840 L458840 WVE393304 WLI393304 WBM393304 VRQ393304 VHU393304 UXY393304 UOC393304 UEG393304 TUK393304 TKO393304 TAS393304 SQW393304 SHA393304 RXE393304 RNI393304 RDM393304 QTQ393304 QJU393304 PZY393304 PQC393304 PGG393304 OWK393304 OMO393304 OCS393304 NSW393304 NJA393304 MZE393304 MPI393304 MFM393304 LVQ393304 LLU393304 LBY393304 KSC393304 KIG393304 JYK393304 JOO393304 JES393304 IUW393304 ILA393304 IBE393304 HRI393304 HHM393304 GXQ393304 GNU393304 GDY393304 FUC393304 FKG393304 FAK393304 EQO393304 EGS393304 DWW393304 DNA393304 DDE393304 CTI393304 CJM393304 BZQ393304 BPU393304 BFY393304 AWC393304 AMG393304 ACK393304 SO393304 IS393304 L393304 WVE327768 WLI327768 WBM327768 VRQ327768 VHU327768 UXY327768 UOC327768 UEG327768 TUK327768 TKO327768 TAS327768 SQW327768 SHA327768 RXE327768 RNI327768 RDM327768 QTQ327768 QJU327768 PZY327768 PQC327768 PGG327768 OWK327768 OMO327768 OCS327768 NSW327768 NJA327768 MZE327768 MPI327768 MFM327768 LVQ327768 LLU327768 LBY327768 KSC327768 KIG327768 JYK327768 JOO327768 JES327768 IUW327768 ILA327768 IBE327768 HRI327768 HHM327768 GXQ327768 GNU327768 GDY327768 FUC327768 FKG327768 FAK327768 EQO327768 EGS327768 DWW327768 DNA327768 DDE327768 CTI327768 CJM327768 BZQ327768 BPU327768 BFY327768 AWC327768 AMG327768 ACK327768 SO327768 IS327768 L327768 WVE262232 WLI262232 WBM262232 VRQ262232 VHU262232 UXY262232 UOC262232 UEG262232 TUK262232 TKO262232 TAS262232 SQW262232 SHA262232 RXE262232 RNI262232 RDM262232 QTQ262232 QJU262232 PZY262232 PQC262232 PGG262232 OWK262232 OMO262232 OCS262232 NSW262232 NJA262232 MZE262232 MPI262232 MFM262232 LVQ262232 LLU262232 LBY262232 KSC262232 KIG262232 JYK262232 JOO262232 JES262232 IUW262232 ILA262232 IBE262232 HRI262232 HHM262232 GXQ262232 GNU262232 GDY262232 FUC262232 FKG262232 FAK262232 EQO262232 EGS262232 DWW262232 DNA262232 DDE262232 CTI262232 CJM262232 BZQ262232 BPU262232 BFY262232 AWC262232 AMG262232 ACK262232 SO262232 IS262232 L262232 WVE196696 WLI196696 WBM196696 VRQ196696 VHU196696 UXY196696 UOC196696 UEG196696 TUK196696 TKO196696 TAS196696 SQW196696 SHA196696 RXE196696 RNI196696 RDM196696 QTQ196696 QJU196696 PZY196696 PQC196696 PGG196696 OWK196696 OMO196696 OCS196696 NSW196696 NJA196696 MZE196696 MPI196696 MFM196696 LVQ196696 LLU196696 LBY196696 KSC196696 KIG196696 JYK196696 JOO196696 JES196696 IUW196696 ILA196696 IBE196696 HRI196696 HHM196696 GXQ196696 GNU196696 GDY196696 FUC196696 FKG196696 FAK196696 EQO196696 EGS196696 DWW196696 DNA196696 DDE196696 CTI196696 CJM196696 BZQ196696 BPU196696 BFY196696 AWC196696 AMG196696 ACK196696 SO196696 IS196696 L196696 WVE131160 WLI131160 WBM131160 VRQ131160 VHU131160 UXY131160 UOC131160 UEG131160 TUK131160 TKO131160 TAS131160 SQW131160 SHA131160 RXE131160 RNI131160 RDM131160 QTQ131160 QJU131160 PZY131160 PQC131160 PGG131160 OWK131160 OMO131160 OCS131160 NSW131160 NJA131160 MZE131160 MPI131160 MFM131160 LVQ131160 LLU131160 LBY131160 KSC131160 KIG131160 JYK131160 JOO131160 JES131160 IUW131160 ILA131160 IBE131160 HRI131160 HHM131160 GXQ131160 GNU131160 GDY131160 FUC131160 FKG131160 FAK131160 EQO131160 EGS131160 DWW131160 DNA131160 DDE131160 CTI131160 CJM131160 BZQ131160 BPU131160 BFY131160 AWC131160 AMG131160 ACK131160 SO131160 IS131160 L131160 WVE65624 WLI65624 WBM65624 VRQ65624 VHU65624 UXY65624 UOC65624 UEG65624 TUK65624 TKO65624 TAS65624 SQW65624 SHA65624 RXE65624 RNI65624 RDM65624 QTQ65624 QJU65624 PZY65624 PQC65624 PGG65624 OWK65624 OMO65624 OCS65624 NSW65624 NJA65624 MZE65624 MPI65624 MFM65624 LVQ65624 LLU65624 LBY65624 KSC65624 KIG65624 JYK65624 JOO65624 JES65624 IUW65624 ILA65624 IBE65624 HRI65624 HHM65624 GXQ65624 GNU65624 GDY65624 FUC65624 FKG65624 FAK65624 EQO65624 EGS65624 DWW65624 DNA65624 DDE65624 CTI65624 CJM65624 BZQ65624 BPU65624 BFY65624 AWC65624 AMG65624 ACK65624 SO65624 IS65624 L65624 WLI103 WBM103 VRQ103 VHU103 UXY103 UOC103 UEG103 TUK103 TKO103 TAS103 SQW103 SHA103 RXE103 RNI103 RDM103 QTQ103 QJU103 PZY103 PQC103 PGG103 OWK103 OMO103 OCS103 NSW103 NJA103 MZE103 MPI103 MFM103 LVQ103 LLU103 LBY103 KSC103 KIG103 JYK103 JOO103 JES103 IUW103 ILA103 IBE103 HRI103 HHM103 GXQ103 GNU103 GDY103 FUC103 FKG103 FAK103 EQO103 EGS103 DWW103 DNA103 DDE103 CTI103 CJM103 BZQ103 BPU103 BFY103 AWC103 AMG103 ACK103 SO103 IS103 L103"/>
    <dataValidation allowBlank="1" showErrorMessage="1" prompt="4 boletines publicados" sqref="WVD983136:WVH983136 WLH983136:WLL983136 WBL983136:WBP983136 VRP983136:VRT983136 VHT983136:VHX983136 UXX983136:UYB983136 UOB983136:UOF983136 UEF983136:UEJ983136 TUJ983136:TUN983136 TKN983136:TKR983136 TAR983136:TAV983136 SQV983136:SQZ983136 SGZ983136:SHD983136 RXD983136:RXH983136 RNH983136:RNL983136 RDL983136:RDP983136 QTP983136:QTT983136 QJT983136:QJX983136 PZX983136:QAB983136 PQB983136:PQF983136 PGF983136:PGJ983136 OWJ983136:OWN983136 OMN983136:OMR983136 OCR983136:OCV983136 NSV983136:NSZ983136 NIZ983136:NJD983136 MZD983136:MZH983136 MPH983136:MPL983136 MFL983136:MFP983136 LVP983136:LVT983136 LLT983136:LLX983136 LBX983136:LCB983136 KSB983136:KSF983136 KIF983136:KIJ983136 JYJ983136:JYN983136 JON983136:JOR983136 JER983136:JEV983136 IUV983136:IUZ983136 IKZ983136:ILD983136 IBD983136:IBH983136 HRH983136:HRL983136 HHL983136:HHP983136 GXP983136:GXT983136 GNT983136:GNX983136 GDX983136:GEB983136 FUB983136:FUF983136 FKF983136:FKJ983136 FAJ983136:FAN983136 EQN983136:EQR983136 EGR983136:EGV983136 DWV983136:DWZ983136 DMZ983136:DND983136 DDD983136:DDH983136 CTH983136:CTL983136 CJL983136:CJP983136 BZP983136:BZT983136 BPT983136:BPX983136 BFX983136:BGB983136 AWB983136:AWF983136 AMF983136:AMJ983136 ACJ983136:ACN983136 SN983136:SR983136 IR983136:IV983136 K983136:P983136 WVD917600:WVH917600 WLH917600:WLL917600 WBL917600:WBP917600 VRP917600:VRT917600 VHT917600:VHX917600 UXX917600:UYB917600 UOB917600:UOF917600 UEF917600:UEJ917600 TUJ917600:TUN917600 TKN917600:TKR917600 TAR917600:TAV917600 SQV917600:SQZ917600 SGZ917600:SHD917600 RXD917600:RXH917600 RNH917600:RNL917600 RDL917600:RDP917600 QTP917600:QTT917600 QJT917600:QJX917600 PZX917600:QAB917600 PQB917600:PQF917600 PGF917600:PGJ917600 OWJ917600:OWN917600 OMN917600:OMR917600 OCR917600:OCV917600 NSV917600:NSZ917600 NIZ917600:NJD917600 MZD917600:MZH917600 MPH917600:MPL917600 MFL917600:MFP917600 LVP917600:LVT917600 LLT917600:LLX917600 LBX917600:LCB917600 KSB917600:KSF917600 KIF917600:KIJ917600 JYJ917600:JYN917600 JON917600:JOR917600 JER917600:JEV917600 IUV917600:IUZ917600 IKZ917600:ILD917600 IBD917600:IBH917600 HRH917600:HRL917600 HHL917600:HHP917600 GXP917600:GXT917600 GNT917600:GNX917600 GDX917600:GEB917600 FUB917600:FUF917600 FKF917600:FKJ917600 FAJ917600:FAN917600 EQN917600:EQR917600 EGR917600:EGV917600 DWV917600:DWZ917600 DMZ917600:DND917600 DDD917600:DDH917600 CTH917600:CTL917600 CJL917600:CJP917600 BZP917600:BZT917600 BPT917600:BPX917600 BFX917600:BGB917600 AWB917600:AWF917600 AMF917600:AMJ917600 ACJ917600:ACN917600 SN917600:SR917600 IR917600:IV917600 K917600:P917600 WVD852064:WVH852064 WLH852064:WLL852064 WBL852064:WBP852064 VRP852064:VRT852064 VHT852064:VHX852064 UXX852064:UYB852064 UOB852064:UOF852064 UEF852064:UEJ852064 TUJ852064:TUN852064 TKN852064:TKR852064 TAR852064:TAV852064 SQV852064:SQZ852064 SGZ852064:SHD852064 RXD852064:RXH852064 RNH852064:RNL852064 RDL852064:RDP852064 QTP852064:QTT852064 QJT852064:QJX852064 PZX852064:QAB852064 PQB852064:PQF852064 PGF852064:PGJ852064 OWJ852064:OWN852064 OMN852064:OMR852064 OCR852064:OCV852064 NSV852064:NSZ852064 NIZ852064:NJD852064 MZD852064:MZH852064 MPH852064:MPL852064 MFL852064:MFP852064 LVP852064:LVT852064 LLT852064:LLX852064 LBX852064:LCB852064 KSB852064:KSF852064 KIF852064:KIJ852064 JYJ852064:JYN852064 JON852064:JOR852064 JER852064:JEV852064 IUV852064:IUZ852064 IKZ852064:ILD852064 IBD852064:IBH852064 HRH852064:HRL852064 HHL852064:HHP852064 GXP852064:GXT852064 GNT852064:GNX852064 GDX852064:GEB852064 FUB852064:FUF852064 FKF852064:FKJ852064 FAJ852064:FAN852064 EQN852064:EQR852064 EGR852064:EGV852064 DWV852064:DWZ852064 DMZ852064:DND852064 DDD852064:DDH852064 CTH852064:CTL852064 CJL852064:CJP852064 BZP852064:BZT852064 BPT852064:BPX852064 BFX852064:BGB852064 AWB852064:AWF852064 AMF852064:AMJ852064 ACJ852064:ACN852064 SN852064:SR852064 IR852064:IV852064 K852064:P852064 WVD786528:WVH786528 WLH786528:WLL786528 WBL786528:WBP786528 VRP786528:VRT786528 VHT786528:VHX786528 UXX786528:UYB786528 UOB786528:UOF786528 UEF786528:UEJ786528 TUJ786528:TUN786528 TKN786528:TKR786528 TAR786528:TAV786528 SQV786528:SQZ786528 SGZ786528:SHD786528 RXD786528:RXH786528 RNH786528:RNL786528 RDL786528:RDP786528 QTP786528:QTT786528 QJT786528:QJX786528 PZX786528:QAB786528 PQB786528:PQF786528 PGF786528:PGJ786528 OWJ786528:OWN786528 OMN786528:OMR786528 OCR786528:OCV786528 NSV786528:NSZ786528 NIZ786528:NJD786528 MZD786528:MZH786528 MPH786528:MPL786528 MFL786528:MFP786528 LVP786528:LVT786528 LLT786528:LLX786528 LBX786528:LCB786528 KSB786528:KSF786528 KIF786528:KIJ786528 JYJ786528:JYN786528 JON786528:JOR786528 JER786528:JEV786528 IUV786528:IUZ786528 IKZ786528:ILD786528 IBD786528:IBH786528 HRH786528:HRL786528 HHL786528:HHP786528 GXP786528:GXT786528 GNT786528:GNX786528 GDX786528:GEB786528 FUB786528:FUF786528 FKF786528:FKJ786528 FAJ786528:FAN786528 EQN786528:EQR786528 EGR786528:EGV786528 DWV786528:DWZ786528 DMZ786528:DND786528 DDD786528:DDH786528 CTH786528:CTL786528 CJL786528:CJP786528 BZP786528:BZT786528 BPT786528:BPX786528 BFX786528:BGB786528 AWB786528:AWF786528 AMF786528:AMJ786528 ACJ786528:ACN786528 SN786528:SR786528 IR786528:IV786528 K786528:P786528 WVD720992:WVH720992 WLH720992:WLL720992 WBL720992:WBP720992 VRP720992:VRT720992 VHT720992:VHX720992 UXX720992:UYB720992 UOB720992:UOF720992 UEF720992:UEJ720992 TUJ720992:TUN720992 TKN720992:TKR720992 TAR720992:TAV720992 SQV720992:SQZ720992 SGZ720992:SHD720992 RXD720992:RXH720992 RNH720992:RNL720992 RDL720992:RDP720992 QTP720992:QTT720992 QJT720992:QJX720992 PZX720992:QAB720992 PQB720992:PQF720992 PGF720992:PGJ720992 OWJ720992:OWN720992 OMN720992:OMR720992 OCR720992:OCV720992 NSV720992:NSZ720992 NIZ720992:NJD720992 MZD720992:MZH720992 MPH720992:MPL720992 MFL720992:MFP720992 LVP720992:LVT720992 LLT720992:LLX720992 LBX720992:LCB720992 KSB720992:KSF720992 KIF720992:KIJ720992 JYJ720992:JYN720992 JON720992:JOR720992 JER720992:JEV720992 IUV720992:IUZ720992 IKZ720992:ILD720992 IBD720992:IBH720992 HRH720992:HRL720992 HHL720992:HHP720992 GXP720992:GXT720992 GNT720992:GNX720992 GDX720992:GEB720992 FUB720992:FUF720992 FKF720992:FKJ720992 FAJ720992:FAN720992 EQN720992:EQR720992 EGR720992:EGV720992 DWV720992:DWZ720992 DMZ720992:DND720992 DDD720992:DDH720992 CTH720992:CTL720992 CJL720992:CJP720992 BZP720992:BZT720992 BPT720992:BPX720992 BFX720992:BGB720992 AWB720992:AWF720992 AMF720992:AMJ720992 ACJ720992:ACN720992 SN720992:SR720992 IR720992:IV720992 K720992:P720992 WVD655456:WVH655456 WLH655456:WLL655456 WBL655456:WBP655456 VRP655456:VRT655456 VHT655456:VHX655456 UXX655456:UYB655456 UOB655456:UOF655456 UEF655456:UEJ655456 TUJ655456:TUN655456 TKN655456:TKR655456 TAR655456:TAV655456 SQV655456:SQZ655456 SGZ655456:SHD655456 RXD655456:RXH655456 RNH655456:RNL655456 RDL655456:RDP655456 QTP655456:QTT655456 QJT655456:QJX655456 PZX655456:QAB655456 PQB655456:PQF655456 PGF655456:PGJ655456 OWJ655456:OWN655456 OMN655456:OMR655456 OCR655456:OCV655456 NSV655456:NSZ655456 NIZ655456:NJD655456 MZD655456:MZH655456 MPH655456:MPL655456 MFL655456:MFP655456 LVP655456:LVT655456 LLT655456:LLX655456 LBX655456:LCB655456 KSB655456:KSF655456 KIF655456:KIJ655456 JYJ655456:JYN655456 JON655456:JOR655456 JER655456:JEV655456 IUV655456:IUZ655456 IKZ655456:ILD655456 IBD655456:IBH655456 HRH655456:HRL655456 HHL655456:HHP655456 GXP655456:GXT655456 GNT655456:GNX655456 GDX655456:GEB655456 FUB655456:FUF655456 FKF655456:FKJ655456 FAJ655456:FAN655456 EQN655456:EQR655456 EGR655456:EGV655456 DWV655456:DWZ655456 DMZ655456:DND655456 DDD655456:DDH655456 CTH655456:CTL655456 CJL655456:CJP655456 BZP655456:BZT655456 BPT655456:BPX655456 BFX655456:BGB655456 AWB655456:AWF655456 AMF655456:AMJ655456 ACJ655456:ACN655456 SN655456:SR655456 IR655456:IV655456 K655456:P655456 WVD589920:WVH589920 WLH589920:WLL589920 WBL589920:WBP589920 VRP589920:VRT589920 VHT589920:VHX589920 UXX589920:UYB589920 UOB589920:UOF589920 UEF589920:UEJ589920 TUJ589920:TUN589920 TKN589920:TKR589920 TAR589920:TAV589920 SQV589920:SQZ589920 SGZ589920:SHD589920 RXD589920:RXH589920 RNH589920:RNL589920 RDL589920:RDP589920 QTP589920:QTT589920 QJT589920:QJX589920 PZX589920:QAB589920 PQB589920:PQF589920 PGF589920:PGJ589920 OWJ589920:OWN589920 OMN589920:OMR589920 OCR589920:OCV589920 NSV589920:NSZ589920 NIZ589920:NJD589920 MZD589920:MZH589920 MPH589920:MPL589920 MFL589920:MFP589920 LVP589920:LVT589920 LLT589920:LLX589920 LBX589920:LCB589920 KSB589920:KSF589920 KIF589920:KIJ589920 JYJ589920:JYN589920 JON589920:JOR589920 JER589920:JEV589920 IUV589920:IUZ589920 IKZ589920:ILD589920 IBD589920:IBH589920 HRH589920:HRL589920 HHL589920:HHP589920 GXP589920:GXT589920 GNT589920:GNX589920 GDX589920:GEB589920 FUB589920:FUF589920 FKF589920:FKJ589920 FAJ589920:FAN589920 EQN589920:EQR589920 EGR589920:EGV589920 DWV589920:DWZ589920 DMZ589920:DND589920 DDD589920:DDH589920 CTH589920:CTL589920 CJL589920:CJP589920 BZP589920:BZT589920 BPT589920:BPX589920 BFX589920:BGB589920 AWB589920:AWF589920 AMF589920:AMJ589920 ACJ589920:ACN589920 SN589920:SR589920 IR589920:IV589920 K589920:P589920 WVD524384:WVH524384 WLH524384:WLL524384 WBL524384:WBP524384 VRP524384:VRT524384 VHT524384:VHX524384 UXX524384:UYB524384 UOB524384:UOF524384 UEF524384:UEJ524384 TUJ524384:TUN524384 TKN524384:TKR524384 TAR524384:TAV524384 SQV524384:SQZ524384 SGZ524384:SHD524384 RXD524384:RXH524384 RNH524384:RNL524384 RDL524384:RDP524384 QTP524384:QTT524384 QJT524384:QJX524384 PZX524384:QAB524384 PQB524384:PQF524384 PGF524384:PGJ524384 OWJ524384:OWN524384 OMN524384:OMR524384 OCR524384:OCV524384 NSV524384:NSZ524384 NIZ524384:NJD524384 MZD524384:MZH524384 MPH524384:MPL524384 MFL524384:MFP524384 LVP524384:LVT524384 LLT524384:LLX524384 LBX524384:LCB524384 KSB524384:KSF524384 KIF524384:KIJ524384 JYJ524384:JYN524384 JON524384:JOR524384 JER524384:JEV524384 IUV524384:IUZ524384 IKZ524384:ILD524384 IBD524384:IBH524384 HRH524384:HRL524384 HHL524384:HHP524384 GXP524384:GXT524384 GNT524384:GNX524384 GDX524384:GEB524384 FUB524384:FUF524384 FKF524384:FKJ524384 FAJ524384:FAN524384 EQN524384:EQR524384 EGR524384:EGV524384 DWV524384:DWZ524384 DMZ524384:DND524384 DDD524384:DDH524384 CTH524384:CTL524384 CJL524384:CJP524384 BZP524384:BZT524384 BPT524384:BPX524384 BFX524384:BGB524384 AWB524384:AWF524384 AMF524384:AMJ524384 ACJ524384:ACN524384 SN524384:SR524384 IR524384:IV524384 K524384:P524384 WVD458848:WVH458848 WLH458848:WLL458848 WBL458848:WBP458848 VRP458848:VRT458848 VHT458848:VHX458848 UXX458848:UYB458848 UOB458848:UOF458848 UEF458848:UEJ458848 TUJ458848:TUN458848 TKN458848:TKR458848 TAR458848:TAV458848 SQV458848:SQZ458848 SGZ458848:SHD458848 RXD458848:RXH458848 RNH458848:RNL458848 RDL458848:RDP458848 QTP458848:QTT458848 QJT458848:QJX458848 PZX458848:QAB458848 PQB458848:PQF458848 PGF458848:PGJ458848 OWJ458848:OWN458848 OMN458848:OMR458848 OCR458848:OCV458848 NSV458848:NSZ458848 NIZ458848:NJD458848 MZD458848:MZH458848 MPH458848:MPL458848 MFL458848:MFP458848 LVP458848:LVT458848 LLT458848:LLX458848 LBX458848:LCB458848 KSB458848:KSF458848 KIF458848:KIJ458848 JYJ458848:JYN458848 JON458848:JOR458848 JER458848:JEV458848 IUV458848:IUZ458848 IKZ458848:ILD458848 IBD458848:IBH458848 HRH458848:HRL458848 HHL458848:HHP458848 GXP458848:GXT458848 GNT458848:GNX458848 GDX458848:GEB458848 FUB458848:FUF458848 FKF458848:FKJ458848 FAJ458848:FAN458848 EQN458848:EQR458848 EGR458848:EGV458848 DWV458848:DWZ458848 DMZ458848:DND458848 DDD458848:DDH458848 CTH458848:CTL458848 CJL458848:CJP458848 BZP458848:BZT458848 BPT458848:BPX458848 BFX458848:BGB458848 AWB458848:AWF458848 AMF458848:AMJ458848 ACJ458848:ACN458848 SN458848:SR458848 IR458848:IV458848 K458848:P458848 WVD393312:WVH393312 WLH393312:WLL393312 WBL393312:WBP393312 VRP393312:VRT393312 VHT393312:VHX393312 UXX393312:UYB393312 UOB393312:UOF393312 UEF393312:UEJ393312 TUJ393312:TUN393312 TKN393312:TKR393312 TAR393312:TAV393312 SQV393312:SQZ393312 SGZ393312:SHD393312 RXD393312:RXH393312 RNH393312:RNL393312 RDL393312:RDP393312 QTP393312:QTT393312 QJT393312:QJX393312 PZX393312:QAB393312 PQB393312:PQF393312 PGF393312:PGJ393312 OWJ393312:OWN393312 OMN393312:OMR393312 OCR393312:OCV393312 NSV393312:NSZ393312 NIZ393312:NJD393312 MZD393312:MZH393312 MPH393312:MPL393312 MFL393312:MFP393312 LVP393312:LVT393312 LLT393312:LLX393312 LBX393312:LCB393312 KSB393312:KSF393312 KIF393312:KIJ393312 JYJ393312:JYN393312 JON393312:JOR393312 JER393312:JEV393312 IUV393312:IUZ393312 IKZ393312:ILD393312 IBD393312:IBH393312 HRH393312:HRL393312 HHL393312:HHP393312 GXP393312:GXT393312 GNT393312:GNX393312 GDX393312:GEB393312 FUB393312:FUF393312 FKF393312:FKJ393312 FAJ393312:FAN393312 EQN393312:EQR393312 EGR393312:EGV393312 DWV393312:DWZ393312 DMZ393312:DND393312 DDD393312:DDH393312 CTH393312:CTL393312 CJL393312:CJP393312 BZP393312:BZT393312 BPT393312:BPX393312 BFX393312:BGB393312 AWB393312:AWF393312 AMF393312:AMJ393312 ACJ393312:ACN393312 SN393312:SR393312 IR393312:IV393312 K393312:P393312 WVD327776:WVH327776 WLH327776:WLL327776 WBL327776:WBP327776 VRP327776:VRT327776 VHT327776:VHX327776 UXX327776:UYB327776 UOB327776:UOF327776 UEF327776:UEJ327776 TUJ327776:TUN327776 TKN327776:TKR327776 TAR327776:TAV327776 SQV327776:SQZ327776 SGZ327776:SHD327776 RXD327776:RXH327776 RNH327776:RNL327776 RDL327776:RDP327776 QTP327776:QTT327776 QJT327776:QJX327776 PZX327776:QAB327776 PQB327776:PQF327776 PGF327776:PGJ327776 OWJ327776:OWN327776 OMN327776:OMR327776 OCR327776:OCV327776 NSV327776:NSZ327776 NIZ327776:NJD327776 MZD327776:MZH327776 MPH327776:MPL327776 MFL327776:MFP327776 LVP327776:LVT327776 LLT327776:LLX327776 LBX327776:LCB327776 KSB327776:KSF327776 KIF327776:KIJ327776 JYJ327776:JYN327776 JON327776:JOR327776 JER327776:JEV327776 IUV327776:IUZ327776 IKZ327776:ILD327776 IBD327776:IBH327776 HRH327776:HRL327776 HHL327776:HHP327776 GXP327776:GXT327776 GNT327776:GNX327776 GDX327776:GEB327776 FUB327776:FUF327776 FKF327776:FKJ327776 FAJ327776:FAN327776 EQN327776:EQR327776 EGR327776:EGV327776 DWV327776:DWZ327776 DMZ327776:DND327776 DDD327776:DDH327776 CTH327776:CTL327776 CJL327776:CJP327776 BZP327776:BZT327776 BPT327776:BPX327776 BFX327776:BGB327776 AWB327776:AWF327776 AMF327776:AMJ327776 ACJ327776:ACN327776 SN327776:SR327776 IR327776:IV327776 K327776:P327776 WVD262240:WVH262240 WLH262240:WLL262240 WBL262240:WBP262240 VRP262240:VRT262240 VHT262240:VHX262240 UXX262240:UYB262240 UOB262240:UOF262240 UEF262240:UEJ262240 TUJ262240:TUN262240 TKN262240:TKR262240 TAR262240:TAV262240 SQV262240:SQZ262240 SGZ262240:SHD262240 RXD262240:RXH262240 RNH262240:RNL262240 RDL262240:RDP262240 QTP262240:QTT262240 QJT262240:QJX262240 PZX262240:QAB262240 PQB262240:PQF262240 PGF262240:PGJ262240 OWJ262240:OWN262240 OMN262240:OMR262240 OCR262240:OCV262240 NSV262240:NSZ262240 NIZ262240:NJD262240 MZD262240:MZH262240 MPH262240:MPL262240 MFL262240:MFP262240 LVP262240:LVT262240 LLT262240:LLX262240 LBX262240:LCB262240 KSB262240:KSF262240 KIF262240:KIJ262240 JYJ262240:JYN262240 JON262240:JOR262240 JER262240:JEV262240 IUV262240:IUZ262240 IKZ262240:ILD262240 IBD262240:IBH262240 HRH262240:HRL262240 HHL262240:HHP262240 GXP262240:GXT262240 GNT262240:GNX262240 GDX262240:GEB262240 FUB262240:FUF262240 FKF262240:FKJ262240 FAJ262240:FAN262240 EQN262240:EQR262240 EGR262240:EGV262240 DWV262240:DWZ262240 DMZ262240:DND262240 DDD262240:DDH262240 CTH262240:CTL262240 CJL262240:CJP262240 BZP262240:BZT262240 BPT262240:BPX262240 BFX262240:BGB262240 AWB262240:AWF262240 AMF262240:AMJ262240 ACJ262240:ACN262240 SN262240:SR262240 IR262240:IV262240 K262240:P262240 WVD196704:WVH196704 WLH196704:WLL196704 WBL196704:WBP196704 VRP196704:VRT196704 VHT196704:VHX196704 UXX196704:UYB196704 UOB196704:UOF196704 UEF196704:UEJ196704 TUJ196704:TUN196704 TKN196704:TKR196704 TAR196704:TAV196704 SQV196704:SQZ196704 SGZ196704:SHD196704 RXD196704:RXH196704 RNH196704:RNL196704 RDL196704:RDP196704 QTP196704:QTT196704 QJT196704:QJX196704 PZX196704:QAB196704 PQB196704:PQF196704 PGF196704:PGJ196704 OWJ196704:OWN196704 OMN196704:OMR196704 OCR196704:OCV196704 NSV196704:NSZ196704 NIZ196704:NJD196704 MZD196704:MZH196704 MPH196704:MPL196704 MFL196704:MFP196704 LVP196704:LVT196704 LLT196704:LLX196704 LBX196704:LCB196704 KSB196704:KSF196704 KIF196704:KIJ196704 JYJ196704:JYN196704 JON196704:JOR196704 JER196704:JEV196704 IUV196704:IUZ196704 IKZ196704:ILD196704 IBD196704:IBH196704 HRH196704:HRL196704 HHL196704:HHP196704 GXP196704:GXT196704 GNT196704:GNX196704 GDX196704:GEB196704 FUB196704:FUF196704 FKF196704:FKJ196704 FAJ196704:FAN196704 EQN196704:EQR196704 EGR196704:EGV196704 DWV196704:DWZ196704 DMZ196704:DND196704 DDD196704:DDH196704 CTH196704:CTL196704 CJL196704:CJP196704 BZP196704:BZT196704 BPT196704:BPX196704 BFX196704:BGB196704 AWB196704:AWF196704 AMF196704:AMJ196704 ACJ196704:ACN196704 SN196704:SR196704 IR196704:IV196704 K196704:P196704 WVD131168:WVH131168 WLH131168:WLL131168 WBL131168:WBP131168 VRP131168:VRT131168 VHT131168:VHX131168 UXX131168:UYB131168 UOB131168:UOF131168 UEF131168:UEJ131168 TUJ131168:TUN131168 TKN131168:TKR131168 TAR131168:TAV131168 SQV131168:SQZ131168 SGZ131168:SHD131168 RXD131168:RXH131168 RNH131168:RNL131168 RDL131168:RDP131168 QTP131168:QTT131168 QJT131168:QJX131168 PZX131168:QAB131168 PQB131168:PQF131168 PGF131168:PGJ131168 OWJ131168:OWN131168 OMN131168:OMR131168 OCR131168:OCV131168 NSV131168:NSZ131168 NIZ131168:NJD131168 MZD131168:MZH131168 MPH131168:MPL131168 MFL131168:MFP131168 LVP131168:LVT131168 LLT131168:LLX131168 LBX131168:LCB131168 KSB131168:KSF131168 KIF131168:KIJ131168 JYJ131168:JYN131168 JON131168:JOR131168 JER131168:JEV131168 IUV131168:IUZ131168 IKZ131168:ILD131168 IBD131168:IBH131168 HRH131168:HRL131168 HHL131168:HHP131168 GXP131168:GXT131168 GNT131168:GNX131168 GDX131168:GEB131168 FUB131168:FUF131168 FKF131168:FKJ131168 FAJ131168:FAN131168 EQN131168:EQR131168 EGR131168:EGV131168 DWV131168:DWZ131168 DMZ131168:DND131168 DDD131168:DDH131168 CTH131168:CTL131168 CJL131168:CJP131168 BZP131168:BZT131168 BPT131168:BPX131168 BFX131168:BGB131168 AWB131168:AWF131168 AMF131168:AMJ131168 ACJ131168:ACN131168 SN131168:SR131168 IR131168:IV131168 K131168:P131168 WVD65632:WVH65632 WLH65632:WLL65632 WBL65632:WBP65632 VRP65632:VRT65632 VHT65632:VHX65632 UXX65632:UYB65632 UOB65632:UOF65632 UEF65632:UEJ65632 TUJ65632:TUN65632 TKN65632:TKR65632 TAR65632:TAV65632 SQV65632:SQZ65632 SGZ65632:SHD65632 RXD65632:RXH65632 RNH65632:RNL65632 RDL65632:RDP65632 QTP65632:QTT65632 QJT65632:QJX65632 PZX65632:QAB65632 PQB65632:PQF65632 PGF65632:PGJ65632 OWJ65632:OWN65632 OMN65632:OMR65632 OCR65632:OCV65632 NSV65632:NSZ65632 NIZ65632:NJD65632 MZD65632:MZH65632 MPH65632:MPL65632 MFL65632:MFP65632 LVP65632:LVT65632 LLT65632:LLX65632 LBX65632:LCB65632 KSB65632:KSF65632 KIF65632:KIJ65632 JYJ65632:JYN65632 JON65632:JOR65632 JER65632:JEV65632 IUV65632:IUZ65632 IKZ65632:ILD65632 IBD65632:IBH65632 HRH65632:HRL65632 HHL65632:HHP65632 GXP65632:GXT65632 GNT65632:GNX65632 GDX65632:GEB65632 FUB65632:FUF65632 FKF65632:FKJ65632 FAJ65632:FAN65632 EQN65632:EQR65632 EGR65632:EGV65632 DWV65632:DWZ65632 DMZ65632:DND65632 DDD65632:DDH65632 CTH65632:CTL65632 CJL65632:CJP65632 BZP65632:BZT65632 BPT65632:BPX65632 BFX65632:BGB65632 AWB65632:AWF65632 AMF65632:AMJ65632 ACJ65632:ACN65632 SN65632:SR65632 IR65632:IV65632 K65632:P65632 WVD104:WVH106 WLH104:WLL106 WBL104:WBP106 VRP104:VRT106 VHT104:VHX106 UXX104:UYB106 UOB104:UOF106 UEF104:UEJ106 TUJ104:TUN106 TKN104:TKR106 TAR104:TAV106 SQV104:SQZ106 SGZ104:SHD106 RXD104:RXH106 RNH104:RNL106 RDL104:RDP106 QTP104:QTT106 QJT104:QJX106 PZX104:QAB106 PQB104:PQF106 PGF104:PGJ106 OWJ104:OWN106 OMN104:OMR106 OCR104:OCV106 NSV104:NSZ106 NIZ104:NJD106 MZD104:MZH106 MPH104:MPL106 MFL104:MFP106 LVP104:LVT106 LLT104:LLX106 LBX104:LCB106 KSB104:KSF106 KIF104:KIJ106 JYJ104:JYN106 JON104:JOR106 JER104:JEV106 IUV104:IUZ106 IKZ104:ILD106 IBD104:IBH106 HRH104:HRL106 HHL104:HHP106 GXP104:GXT106 GNT104:GNX106 GDX104:GEB106 FUB104:FUF106 FKF104:FKJ106 FAJ104:FAN106 EQN104:EQR106 EGR104:EGV106 DWV104:DWZ106 DMZ104:DND106 DDD104:DDH106 CTH104:CTL106 CJL104:CJP106 BZP104:BZT106 BPT104:BPX106 BFX104:BGB106 AWB104:AWF106 AMF104:AMJ106 ACJ104:ACN106 SN104:SR106 IR104:IV106 K104:O106"/>
    <dataValidation allowBlank="1" showInputMessage="1" showErrorMessage="1" error="32 Departamentos" sqref="BS93 AT92"/>
    <dataValidation type="list" allowBlank="1" showInputMessage="1" showErrorMessage="1" sqref="P10:P119">
      <formula1>$BR$10:$BR$32</formula1>
    </dataValidation>
    <dataValidation type="list" allowBlank="1" showInputMessage="1" showErrorMessage="1" sqref="H10:H119">
      <formula1>$BS$10:$BS$16</formula1>
    </dataValidation>
    <dataValidation type="list" allowBlank="1" showInputMessage="1" showErrorMessage="1" sqref="I10:I119">
      <formula1>$BT$10:$BT$25</formula1>
    </dataValidation>
  </dataValidations>
  <pageMargins left="0.23622047244094491" right="0.23622047244094491" top="0.74803149606299213" bottom="0.74803149606299213" header="0.31496062992125984" footer="0.31496062992125984"/>
  <pageSetup paperSize="14" scale="85" orientation="landscape" horizontalDpi="300" verticalDpi="300" r:id="rId1"/>
  <ignoredErrors>
    <ignoredError sqref="AL40" emptyCellReference="1"/>
  </ignoredErrors>
  <drawing r:id="rId2"/>
  <extLst>
    <ext xmlns:x14="http://schemas.microsoft.com/office/spreadsheetml/2009/9/main" uri="{CCE6A557-97BC-4b89-ADB6-D9C93CAAB3DF}">
      <x14:dataValidations xmlns:xm="http://schemas.microsoft.com/office/excel/2006/main" count="2">
        <x14:dataValidation allowBlank="1" showErrorMessage="1" prompt="No se planeó socialización para este mes">
          <xm:sqref>WVO983088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U65556:V65556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U131092:V131092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U196628:V196628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U262164:V262164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U327700:V327700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U393236:V393236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U458772:V458772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U524308:V524308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U589844:V589844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U655380:V655380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U720916:V720916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U786452:V786452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U851988:V851988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U917524:V917524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U983060:V983060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U53:AF53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W65559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W131095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W196631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W262167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W327703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W393239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W458775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W524311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W589847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W655383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W720919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W786455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W851991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W917527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W983063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W14 JD17:JE17 SZ17:TA17 ACV17:ACW17 AMR17:AMS17 AWN17:AWO17 BGJ17:BGK17 BQF17:BQG17 CAB17:CAC17 CJX17:CJY17 CTT17:CTU17 DDP17:DDQ17 DNL17:DNM17 DXH17:DXI17 EHD17:EHE17 EQZ17:ERA17 FAV17:FAW17 FKR17:FKS17 FUN17:FUO17 GEJ17:GEK17 GOF17:GOG17 GYB17:GYC17 HHX17:HHY17 HRT17:HRU17 IBP17:IBQ17 ILL17:ILM17 IVH17:IVI17 JFD17:JFE17 JOZ17:JPA17 JYV17:JYW17 KIR17:KIS17 KSN17:KSO17 LCJ17:LCK17 LMF17:LMG17 LWB17:LWC17 MFX17:MFY17 MPT17:MPU17 MZP17:MZQ17 NJL17:NJM17 NTH17:NTI17 ODD17:ODE17 OMZ17:ONA17 OWV17:OWW17 PGR17:PGS17 PQN17:PQO17 QAJ17:QAK17 QKF17:QKG17 QUB17:QUC17 RDX17:RDY17 RNT17:RNU17 RXP17:RXQ17 SHL17:SHM17 SRH17:SRI17 TBD17:TBE17 TKZ17:TLA17 TUV17:TUW17 UER17:UES17 UON17:UOO17 UYJ17:UYK17 VIF17:VIG17 VSB17:VSC17 WBX17:WBY17 WLT17:WLU17 WVP17:WVQ17 V65562:W65562 JD65562:JE65562 SZ65562:TA65562 ACV65562:ACW65562 AMR65562:AMS65562 AWN65562:AWO65562 BGJ65562:BGK65562 BQF65562:BQG65562 CAB65562:CAC65562 CJX65562:CJY65562 CTT65562:CTU65562 DDP65562:DDQ65562 DNL65562:DNM65562 DXH65562:DXI65562 EHD65562:EHE65562 EQZ65562:ERA65562 FAV65562:FAW65562 FKR65562:FKS65562 FUN65562:FUO65562 GEJ65562:GEK65562 GOF65562:GOG65562 GYB65562:GYC65562 HHX65562:HHY65562 HRT65562:HRU65562 IBP65562:IBQ65562 ILL65562:ILM65562 IVH65562:IVI65562 JFD65562:JFE65562 JOZ65562:JPA65562 JYV65562:JYW65562 KIR65562:KIS65562 KSN65562:KSO65562 LCJ65562:LCK65562 LMF65562:LMG65562 LWB65562:LWC65562 MFX65562:MFY65562 MPT65562:MPU65562 MZP65562:MZQ65562 NJL65562:NJM65562 NTH65562:NTI65562 ODD65562:ODE65562 OMZ65562:ONA65562 OWV65562:OWW65562 PGR65562:PGS65562 PQN65562:PQO65562 QAJ65562:QAK65562 QKF65562:QKG65562 QUB65562:QUC65562 RDX65562:RDY65562 RNT65562:RNU65562 RXP65562:RXQ65562 SHL65562:SHM65562 SRH65562:SRI65562 TBD65562:TBE65562 TKZ65562:TLA65562 TUV65562:TUW65562 UER65562:UES65562 UON65562:UOO65562 UYJ65562:UYK65562 VIF65562:VIG65562 VSB65562:VSC65562 WBX65562:WBY65562 WLT65562:WLU65562 WVP65562:WVQ65562 V131098:W131098 JD131098:JE131098 SZ131098:TA131098 ACV131098:ACW131098 AMR131098:AMS131098 AWN131098:AWO131098 BGJ131098:BGK131098 BQF131098:BQG131098 CAB131098:CAC131098 CJX131098:CJY131098 CTT131098:CTU131098 DDP131098:DDQ131098 DNL131098:DNM131098 DXH131098:DXI131098 EHD131098:EHE131098 EQZ131098:ERA131098 FAV131098:FAW131098 FKR131098:FKS131098 FUN131098:FUO131098 GEJ131098:GEK131098 GOF131098:GOG131098 GYB131098:GYC131098 HHX131098:HHY131098 HRT131098:HRU131098 IBP131098:IBQ131098 ILL131098:ILM131098 IVH131098:IVI131098 JFD131098:JFE131098 JOZ131098:JPA131098 JYV131098:JYW131098 KIR131098:KIS131098 KSN131098:KSO131098 LCJ131098:LCK131098 LMF131098:LMG131098 LWB131098:LWC131098 MFX131098:MFY131098 MPT131098:MPU131098 MZP131098:MZQ131098 NJL131098:NJM131098 NTH131098:NTI131098 ODD131098:ODE131098 OMZ131098:ONA131098 OWV131098:OWW131098 PGR131098:PGS131098 PQN131098:PQO131098 QAJ131098:QAK131098 QKF131098:QKG131098 QUB131098:QUC131098 RDX131098:RDY131098 RNT131098:RNU131098 RXP131098:RXQ131098 SHL131098:SHM131098 SRH131098:SRI131098 TBD131098:TBE131098 TKZ131098:TLA131098 TUV131098:TUW131098 UER131098:UES131098 UON131098:UOO131098 UYJ131098:UYK131098 VIF131098:VIG131098 VSB131098:VSC131098 WBX131098:WBY131098 WLT131098:WLU131098 WVP131098:WVQ131098 V196634:W196634 JD196634:JE196634 SZ196634:TA196634 ACV196634:ACW196634 AMR196634:AMS196634 AWN196634:AWO196634 BGJ196634:BGK196634 BQF196634:BQG196634 CAB196634:CAC196634 CJX196634:CJY196634 CTT196634:CTU196634 DDP196634:DDQ196634 DNL196634:DNM196634 DXH196634:DXI196634 EHD196634:EHE196634 EQZ196634:ERA196634 FAV196634:FAW196634 FKR196634:FKS196634 FUN196634:FUO196634 GEJ196634:GEK196634 GOF196634:GOG196634 GYB196634:GYC196634 HHX196634:HHY196634 HRT196634:HRU196634 IBP196634:IBQ196634 ILL196634:ILM196634 IVH196634:IVI196634 JFD196634:JFE196634 JOZ196634:JPA196634 JYV196634:JYW196634 KIR196634:KIS196634 KSN196634:KSO196634 LCJ196634:LCK196634 LMF196634:LMG196634 LWB196634:LWC196634 MFX196634:MFY196634 MPT196634:MPU196634 MZP196634:MZQ196634 NJL196634:NJM196634 NTH196634:NTI196634 ODD196634:ODE196634 OMZ196634:ONA196634 OWV196634:OWW196634 PGR196634:PGS196634 PQN196634:PQO196634 QAJ196634:QAK196634 QKF196634:QKG196634 QUB196634:QUC196634 RDX196634:RDY196634 RNT196634:RNU196634 RXP196634:RXQ196634 SHL196634:SHM196634 SRH196634:SRI196634 TBD196634:TBE196634 TKZ196634:TLA196634 TUV196634:TUW196634 UER196634:UES196634 UON196634:UOO196634 UYJ196634:UYK196634 VIF196634:VIG196634 VSB196634:VSC196634 WBX196634:WBY196634 WLT196634:WLU196634 WVP196634:WVQ196634 V262170:W262170 JD262170:JE262170 SZ262170:TA262170 ACV262170:ACW262170 AMR262170:AMS262170 AWN262170:AWO262170 BGJ262170:BGK262170 BQF262170:BQG262170 CAB262170:CAC262170 CJX262170:CJY262170 CTT262170:CTU262170 DDP262170:DDQ262170 DNL262170:DNM262170 DXH262170:DXI262170 EHD262170:EHE262170 EQZ262170:ERA262170 FAV262170:FAW262170 FKR262170:FKS262170 FUN262170:FUO262170 GEJ262170:GEK262170 GOF262170:GOG262170 GYB262170:GYC262170 HHX262170:HHY262170 HRT262170:HRU262170 IBP262170:IBQ262170 ILL262170:ILM262170 IVH262170:IVI262170 JFD262170:JFE262170 JOZ262170:JPA262170 JYV262170:JYW262170 KIR262170:KIS262170 KSN262170:KSO262170 LCJ262170:LCK262170 LMF262170:LMG262170 LWB262170:LWC262170 MFX262170:MFY262170 MPT262170:MPU262170 MZP262170:MZQ262170 NJL262170:NJM262170 NTH262170:NTI262170 ODD262170:ODE262170 OMZ262170:ONA262170 OWV262170:OWW262170 PGR262170:PGS262170 PQN262170:PQO262170 QAJ262170:QAK262170 QKF262170:QKG262170 QUB262170:QUC262170 RDX262170:RDY262170 RNT262170:RNU262170 RXP262170:RXQ262170 SHL262170:SHM262170 SRH262170:SRI262170 TBD262170:TBE262170 TKZ262170:TLA262170 TUV262170:TUW262170 UER262170:UES262170 UON262170:UOO262170 UYJ262170:UYK262170 VIF262170:VIG262170 VSB262170:VSC262170 WBX262170:WBY262170 WLT262170:WLU262170 WVP262170:WVQ262170 V327706:W327706 JD327706:JE327706 SZ327706:TA327706 ACV327706:ACW327706 AMR327706:AMS327706 AWN327706:AWO327706 BGJ327706:BGK327706 BQF327706:BQG327706 CAB327706:CAC327706 CJX327706:CJY327706 CTT327706:CTU327706 DDP327706:DDQ327706 DNL327706:DNM327706 DXH327706:DXI327706 EHD327706:EHE327706 EQZ327706:ERA327706 FAV327706:FAW327706 FKR327706:FKS327706 FUN327706:FUO327706 GEJ327706:GEK327706 GOF327706:GOG327706 GYB327706:GYC327706 HHX327706:HHY327706 HRT327706:HRU327706 IBP327706:IBQ327706 ILL327706:ILM327706 IVH327706:IVI327706 JFD327706:JFE327706 JOZ327706:JPA327706 JYV327706:JYW327706 KIR327706:KIS327706 KSN327706:KSO327706 LCJ327706:LCK327706 LMF327706:LMG327706 LWB327706:LWC327706 MFX327706:MFY327706 MPT327706:MPU327706 MZP327706:MZQ327706 NJL327706:NJM327706 NTH327706:NTI327706 ODD327706:ODE327706 OMZ327706:ONA327706 OWV327706:OWW327706 PGR327706:PGS327706 PQN327706:PQO327706 QAJ327706:QAK327706 QKF327706:QKG327706 QUB327706:QUC327706 RDX327706:RDY327706 RNT327706:RNU327706 RXP327706:RXQ327706 SHL327706:SHM327706 SRH327706:SRI327706 TBD327706:TBE327706 TKZ327706:TLA327706 TUV327706:TUW327706 UER327706:UES327706 UON327706:UOO327706 UYJ327706:UYK327706 VIF327706:VIG327706 VSB327706:VSC327706 WBX327706:WBY327706 WLT327706:WLU327706 WVP327706:WVQ327706 V393242:W393242 JD393242:JE393242 SZ393242:TA393242 ACV393242:ACW393242 AMR393242:AMS393242 AWN393242:AWO393242 BGJ393242:BGK393242 BQF393242:BQG393242 CAB393242:CAC393242 CJX393242:CJY393242 CTT393242:CTU393242 DDP393242:DDQ393242 DNL393242:DNM393242 DXH393242:DXI393242 EHD393242:EHE393242 EQZ393242:ERA393242 FAV393242:FAW393242 FKR393242:FKS393242 FUN393242:FUO393242 GEJ393242:GEK393242 GOF393242:GOG393242 GYB393242:GYC393242 HHX393242:HHY393242 HRT393242:HRU393242 IBP393242:IBQ393242 ILL393242:ILM393242 IVH393242:IVI393242 JFD393242:JFE393242 JOZ393242:JPA393242 JYV393242:JYW393242 KIR393242:KIS393242 KSN393242:KSO393242 LCJ393242:LCK393242 LMF393242:LMG393242 LWB393242:LWC393242 MFX393242:MFY393242 MPT393242:MPU393242 MZP393242:MZQ393242 NJL393242:NJM393242 NTH393242:NTI393242 ODD393242:ODE393242 OMZ393242:ONA393242 OWV393242:OWW393242 PGR393242:PGS393242 PQN393242:PQO393242 QAJ393242:QAK393242 QKF393242:QKG393242 QUB393242:QUC393242 RDX393242:RDY393242 RNT393242:RNU393242 RXP393242:RXQ393242 SHL393242:SHM393242 SRH393242:SRI393242 TBD393242:TBE393242 TKZ393242:TLA393242 TUV393242:TUW393242 UER393242:UES393242 UON393242:UOO393242 UYJ393242:UYK393242 VIF393242:VIG393242 VSB393242:VSC393242 WBX393242:WBY393242 WLT393242:WLU393242 WVP393242:WVQ393242 V458778:W458778 JD458778:JE458778 SZ458778:TA458778 ACV458778:ACW458778 AMR458778:AMS458778 AWN458778:AWO458778 BGJ458778:BGK458778 BQF458778:BQG458778 CAB458778:CAC458778 CJX458778:CJY458778 CTT458778:CTU458778 DDP458778:DDQ458778 DNL458778:DNM458778 DXH458778:DXI458778 EHD458778:EHE458778 EQZ458778:ERA458778 FAV458778:FAW458778 FKR458778:FKS458778 FUN458778:FUO458778 GEJ458778:GEK458778 GOF458778:GOG458778 GYB458778:GYC458778 HHX458778:HHY458778 HRT458778:HRU458778 IBP458778:IBQ458778 ILL458778:ILM458778 IVH458778:IVI458778 JFD458778:JFE458778 JOZ458778:JPA458778 JYV458778:JYW458778 KIR458778:KIS458778 KSN458778:KSO458778 LCJ458778:LCK458778 LMF458778:LMG458778 LWB458778:LWC458778 MFX458778:MFY458778 MPT458778:MPU458778 MZP458778:MZQ458778 NJL458778:NJM458778 NTH458778:NTI458778 ODD458778:ODE458778 OMZ458778:ONA458778 OWV458778:OWW458778 PGR458778:PGS458778 PQN458778:PQO458778 QAJ458778:QAK458778 QKF458778:QKG458778 QUB458778:QUC458778 RDX458778:RDY458778 RNT458778:RNU458778 RXP458778:RXQ458778 SHL458778:SHM458778 SRH458778:SRI458778 TBD458778:TBE458778 TKZ458778:TLA458778 TUV458778:TUW458778 UER458778:UES458778 UON458778:UOO458778 UYJ458778:UYK458778 VIF458778:VIG458778 VSB458778:VSC458778 WBX458778:WBY458778 WLT458778:WLU458778 WVP458778:WVQ458778 V524314:W524314 JD524314:JE524314 SZ524314:TA524314 ACV524314:ACW524314 AMR524314:AMS524314 AWN524314:AWO524314 BGJ524314:BGK524314 BQF524314:BQG524314 CAB524314:CAC524314 CJX524314:CJY524314 CTT524314:CTU524314 DDP524314:DDQ524314 DNL524314:DNM524314 DXH524314:DXI524314 EHD524314:EHE524314 EQZ524314:ERA524314 FAV524314:FAW524314 FKR524314:FKS524314 FUN524314:FUO524314 GEJ524314:GEK524314 GOF524314:GOG524314 GYB524314:GYC524314 HHX524314:HHY524314 HRT524314:HRU524314 IBP524314:IBQ524314 ILL524314:ILM524314 IVH524314:IVI524314 JFD524314:JFE524314 JOZ524314:JPA524314 JYV524314:JYW524314 KIR524314:KIS524314 KSN524314:KSO524314 LCJ524314:LCK524314 LMF524314:LMG524314 LWB524314:LWC524314 MFX524314:MFY524314 MPT524314:MPU524314 MZP524314:MZQ524314 NJL524314:NJM524314 NTH524314:NTI524314 ODD524314:ODE524314 OMZ524314:ONA524314 OWV524314:OWW524314 PGR524314:PGS524314 PQN524314:PQO524314 QAJ524314:QAK524314 QKF524314:QKG524314 QUB524314:QUC524314 RDX524314:RDY524314 RNT524314:RNU524314 RXP524314:RXQ524314 SHL524314:SHM524314 SRH524314:SRI524314 TBD524314:TBE524314 TKZ524314:TLA524314 TUV524314:TUW524314 UER524314:UES524314 UON524314:UOO524314 UYJ524314:UYK524314 VIF524314:VIG524314 VSB524314:VSC524314 WBX524314:WBY524314 WLT524314:WLU524314 WVP524314:WVQ524314 V589850:W589850 JD589850:JE589850 SZ589850:TA589850 ACV589850:ACW589850 AMR589850:AMS589850 AWN589850:AWO589850 BGJ589850:BGK589850 BQF589850:BQG589850 CAB589850:CAC589850 CJX589850:CJY589850 CTT589850:CTU589850 DDP589850:DDQ589850 DNL589850:DNM589850 DXH589850:DXI589850 EHD589850:EHE589850 EQZ589850:ERA589850 FAV589850:FAW589850 FKR589850:FKS589850 FUN589850:FUO589850 GEJ589850:GEK589850 GOF589850:GOG589850 GYB589850:GYC589850 HHX589850:HHY589850 HRT589850:HRU589850 IBP589850:IBQ589850 ILL589850:ILM589850 IVH589850:IVI589850 JFD589850:JFE589850 JOZ589850:JPA589850 JYV589850:JYW589850 KIR589850:KIS589850 KSN589850:KSO589850 LCJ589850:LCK589850 LMF589850:LMG589850 LWB589850:LWC589850 MFX589850:MFY589850 MPT589850:MPU589850 MZP589850:MZQ589850 NJL589850:NJM589850 NTH589850:NTI589850 ODD589850:ODE589850 OMZ589850:ONA589850 OWV589850:OWW589850 PGR589850:PGS589850 PQN589850:PQO589850 QAJ589850:QAK589850 QKF589850:QKG589850 QUB589850:QUC589850 RDX589850:RDY589850 RNT589850:RNU589850 RXP589850:RXQ589850 SHL589850:SHM589850 SRH589850:SRI589850 TBD589850:TBE589850 TKZ589850:TLA589850 TUV589850:TUW589850 UER589850:UES589850 UON589850:UOO589850 UYJ589850:UYK589850 VIF589850:VIG589850 VSB589850:VSC589850 WBX589850:WBY589850 WLT589850:WLU589850 WVP589850:WVQ589850 V655386:W655386 JD655386:JE655386 SZ655386:TA655386 ACV655386:ACW655386 AMR655386:AMS655386 AWN655386:AWO655386 BGJ655386:BGK655386 BQF655386:BQG655386 CAB655386:CAC655386 CJX655386:CJY655386 CTT655386:CTU655386 DDP655386:DDQ655386 DNL655386:DNM655386 DXH655386:DXI655386 EHD655386:EHE655386 EQZ655386:ERA655386 FAV655386:FAW655386 FKR655386:FKS655386 FUN655386:FUO655386 GEJ655386:GEK655386 GOF655386:GOG655386 GYB655386:GYC655386 HHX655386:HHY655386 HRT655386:HRU655386 IBP655386:IBQ655386 ILL655386:ILM655386 IVH655386:IVI655386 JFD655386:JFE655386 JOZ655386:JPA655386 JYV655386:JYW655386 KIR655386:KIS655386 KSN655386:KSO655386 LCJ655386:LCK655386 LMF655386:LMG655386 LWB655386:LWC655386 MFX655386:MFY655386 MPT655386:MPU655386 MZP655386:MZQ655386 NJL655386:NJM655386 NTH655386:NTI655386 ODD655386:ODE655386 OMZ655386:ONA655386 OWV655386:OWW655386 PGR655386:PGS655386 PQN655386:PQO655386 QAJ655386:QAK655386 QKF655386:QKG655386 QUB655386:QUC655386 RDX655386:RDY655386 RNT655386:RNU655386 RXP655386:RXQ655386 SHL655386:SHM655386 SRH655386:SRI655386 TBD655386:TBE655386 TKZ655386:TLA655386 TUV655386:TUW655386 UER655386:UES655386 UON655386:UOO655386 UYJ655386:UYK655386 VIF655386:VIG655386 VSB655386:VSC655386 WBX655386:WBY655386 WLT655386:WLU655386 WVP655386:WVQ655386 V720922:W720922 JD720922:JE720922 SZ720922:TA720922 ACV720922:ACW720922 AMR720922:AMS720922 AWN720922:AWO720922 BGJ720922:BGK720922 BQF720922:BQG720922 CAB720922:CAC720922 CJX720922:CJY720922 CTT720922:CTU720922 DDP720922:DDQ720922 DNL720922:DNM720922 DXH720922:DXI720922 EHD720922:EHE720922 EQZ720922:ERA720922 FAV720922:FAW720922 FKR720922:FKS720922 FUN720922:FUO720922 GEJ720922:GEK720922 GOF720922:GOG720922 GYB720922:GYC720922 HHX720922:HHY720922 HRT720922:HRU720922 IBP720922:IBQ720922 ILL720922:ILM720922 IVH720922:IVI720922 JFD720922:JFE720922 JOZ720922:JPA720922 JYV720922:JYW720922 KIR720922:KIS720922 KSN720922:KSO720922 LCJ720922:LCK720922 LMF720922:LMG720922 LWB720922:LWC720922 MFX720922:MFY720922 MPT720922:MPU720922 MZP720922:MZQ720922 NJL720922:NJM720922 NTH720922:NTI720922 ODD720922:ODE720922 OMZ720922:ONA720922 OWV720922:OWW720922 PGR720922:PGS720922 PQN720922:PQO720922 QAJ720922:QAK720922 QKF720922:QKG720922 QUB720922:QUC720922 RDX720922:RDY720922 RNT720922:RNU720922 RXP720922:RXQ720922 SHL720922:SHM720922 SRH720922:SRI720922 TBD720922:TBE720922 TKZ720922:TLA720922 TUV720922:TUW720922 UER720922:UES720922 UON720922:UOO720922 UYJ720922:UYK720922 VIF720922:VIG720922 VSB720922:VSC720922 WBX720922:WBY720922 WLT720922:WLU720922 WVP720922:WVQ720922 V786458:W786458 JD786458:JE786458 SZ786458:TA786458 ACV786458:ACW786458 AMR786458:AMS786458 AWN786458:AWO786458 BGJ786458:BGK786458 BQF786458:BQG786458 CAB786458:CAC786458 CJX786458:CJY786458 CTT786458:CTU786458 DDP786458:DDQ786458 DNL786458:DNM786458 DXH786458:DXI786458 EHD786458:EHE786458 EQZ786458:ERA786458 FAV786458:FAW786458 FKR786458:FKS786458 FUN786458:FUO786458 GEJ786458:GEK786458 GOF786458:GOG786458 GYB786458:GYC786458 HHX786458:HHY786458 HRT786458:HRU786458 IBP786458:IBQ786458 ILL786458:ILM786458 IVH786458:IVI786458 JFD786458:JFE786458 JOZ786458:JPA786458 JYV786458:JYW786458 KIR786458:KIS786458 KSN786458:KSO786458 LCJ786458:LCK786458 LMF786458:LMG786458 LWB786458:LWC786458 MFX786458:MFY786458 MPT786458:MPU786458 MZP786458:MZQ786458 NJL786458:NJM786458 NTH786458:NTI786458 ODD786458:ODE786458 OMZ786458:ONA786458 OWV786458:OWW786458 PGR786458:PGS786458 PQN786458:PQO786458 QAJ786458:QAK786458 QKF786458:QKG786458 QUB786458:QUC786458 RDX786458:RDY786458 RNT786458:RNU786458 RXP786458:RXQ786458 SHL786458:SHM786458 SRH786458:SRI786458 TBD786458:TBE786458 TKZ786458:TLA786458 TUV786458:TUW786458 UER786458:UES786458 UON786458:UOO786458 UYJ786458:UYK786458 VIF786458:VIG786458 VSB786458:VSC786458 WBX786458:WBY786458 WLT786458:WLU786458 WVP786458:WVQ786458 V851994:W851994 JD851994:JE851994 SZ851994:TA851994 ACV851994:ACW851994 AMR851994:AMS851994 AWN851994:AWO851994 BGJ851994:BGK851994 BQF851994:BQG851994 CAB851994:CAC851994 CJX851994:CJY851994 CTT851994:CTU851994 DDP851994:DDQ851994 DNL851994:DNM851994 DXH851994:DXI851994 EHD851994:EHE851994 EQZ851994:ERA851994 FAV851994:FAW851994 FKR851994:FKS851994 FUN851994:FUO851994 GEJ851994:GEK851994 GOF851994:GOG851994 GYB851994:GYC851994 HHX851994:HHY851994 HRT851994:HRU851994 IBP851994:IBQ851994 ILL851994:ILM851994 IVH851994:IVI851994 JFD851994:JFE851994 JOZ851994:JPA851994 JYV851994:JYW851994 KIR851994:KIS851994 KSN851994:KSO851994 LCJ851994:LCK851994 LMF851994:LMG851994 LWB851994:LWC851994 MFX851994:MFY851994 MPT851994:MPU851994 MZP851994:MZQ851994 NJL851994:NJM851994 NTH851994:NTI851994 ODD851994:ODE851994 OMZ851994:ONA851994 OWV851994:OWW851994 PGR851994:PGS851994 PQN851994:PQO851994 QAJ851994:QAK851994 QKF851994:QKG851994 QUB851994:QUC851994 RDX851994:RDY851994 RNT851994:RNU851994 RXP851994:RXQ851994 SHL851994:SHM851994 SRH851994:SRI851994 TBD851994:TBE851994 TKZ851994:TLA851994 TUV851994:TUW851994 UER851994:UES851994 UON851994:UOO851994 UYJ851994:UYK851994 VIF851994:VIG851994 VSB851994:VSC851994 WBX851994:WBY851994 WLT851994:WLU851994 WVP851994:WVQ851994 V917530:W917530 JD917530:JE917530 SZ917530:TA917530 ACV917530:ACW917530 AMR917530:AMS917530 AWN917530:AWO917530 BGJ917530:BGK917530 BQF917530:BQG917530 CAB917530:CAC917530 CJX917530:CJY917530 CTT917530:CTU917530 DDP917530:DDQ917530 DNL917530:DNM917530 DXH917530:DXI917530 EHD917530:EHE917530 EQZ917530:ERA917530 FAV917530:FAW917530 FKR917530:FKS917530 FUN917530:FUO917530 GEJ917530:GEK917530 GOF917530:GOG917530 GYB917530:GYC917530 HHX917530:HHY917530 HRT917530:HRU917530 IBP917530:IBQ917530 ILL917530:ILM917530 IVH917530:IVI917530 JFD917530:JFE917530 JOZ917530:JPA917530 JYV917530:JYW917530 KIR917530:KIS917530 KSN917530:KSO917530 LCJ917530:LCK917530 LMF917530:LMG917530 LWB917530:LWC917530 MFX917530:MFY917530 MPT917530:MPU917530 MZP917530:MZQ917530 NJL917530:NJM917530 NTH917530:NTI917530 ODD917530:ODE917530 OMZ917530:ONA917530 OWV917530:OWW917530 PGR917530:PGS917530 PQN917530:PQO917530 QAJ917530:QAK917530 QKF917530:QKG917530 QUB917530:QUC917530 RDX917530:RDY917530 RNT917530:RNU917530 RXP917530:RXQ917530 SHL917530:SHM917530 SRH917530:SRI917530 TBD917530:TBE917530 TKZ917530:TLA917530 TUV917530:TUW917530 UER917530:UES917530 UON917530:UOO917530 UYJ917530:UYK917530 VIF917530:VIG917530 VSB917530:VSC917530 WBX917530:WBY917530 WLT917530:WLU917530 WVP917530:WVQ917530 V983066:W983066 JD983066:JE983066 SZ983066:TA983066 ACV983066:ACW983066 AMR983066:AMS983066 AWN983066:AWO983066 BGJ983066:BGK983066 BQF983066:BQG983066 CAB983066:CAC983066 CJX983066:CJY983066 CTT983066:CTU983066 DDP983066:DDQ983066 DNL983066:DNM983066 DXH983066:DXI983066 EHD983066:EHE983066 EQZ983066:ERA983066 FAV983066:FAW983066 FKR983066:FKS983066 FUN983066:FUO983066 GEJ983066:GEK983066 GOF983066:GOG983066 GYB983066:GYC983066 HHX983066:HHY983066 HRT983066:HRU983066 IBP983066:IBQ983066 ILL983066:ILM983066 IVH983066:IVI983066 JFD983066:JFE983066 JOZ983066:JPA983066 JYV983066:JYW983066 KIR983066:KIS983066 KSN983066:KSO983066 LCJ983066:LCK983066 LMF983066:LMG983066 LWB983066:LWC983066 MFX983066:MFY983066 MPT983066:MPU983066 MZP983066:MZQ983066 NJL983066:NJM983066 NTH983066:NTI983066 ODD983066:ODE983066 OMZ983066:ONA983066 OWV983066:OWW983066 PGR983066:PGS983066 PQN983066:PQO983066 QAJ983066:QAK983066 QKF983066:QKG983066 QUB983066:QUC983066 RDX983066:RDY983066 RNT983066:RNU983066 RXP983066:RXQ983066 SHL983066:SHM983066 SRH983066:SRI983066 TBD983066:TBE983066 TKZ983066:TLA983066 TUV983066:TUW983066 UER983066:UES983066 UON983066:UOO983066 UYJ983066:UYK983066 VIF983066:VIG983066 VSB983066:VSC983066 WBX983066:WBY983066 WLT983066:WLU983066 WVP983066:WVQ983066 V17:W17 JC38:JD38 SY38:SZ38 ACU38:ACV38 AMQ38:AMR38 AWM38:AWN38 BGI38:BGJ38 BQE38:BQF38 CAA38:CAB38 CJW38:CJX38 CTS38:CTT38 DDO38:DDP38 DNK38:DNL38 DXG38:DXH38 EHC38:EHD38 EQY38:EQZ38 FAU38:FAV38 FKQ38:FKR38 FUM38:FUN38 GEI38:GEJ38 GOE38:GOF38 GYA38:GYB38 HHW38:HHX38 HRS38:HRT38 IBO38:IBP38 ILK38:ILL38 IVG38:IVH38 JFC38:JFD38 JOY38:JOZ38 JYU38:JYV38 KIQ38:KIR38 KSM38:KSN38 LCI38:LCJ38 LME38:LMF38 LWA38:LWB38 MFW38:MFX38 MPS38:MPT38 MZO38:MZP38 NJK38:NJL38 NTG38:NTH38 ODC38:ODD38 OMY38:OMZ38 OWU38:OWV38 PGQ38:PGR38 PQM38:PQN38 QAI38:QAJ38 QKE38:QKF38 QUA38:QUB38 RDW38:RDX38 RNS38:RNT38 RXO38:RXP38 SHK38:SHL38 SRG38:SRH38 TBC38:TBD38 TKY38:TKZ38 TUU38:TUV38 UEQ38:UER38 UOM38:UON38 UYI38:UYJ38 VIE38:VIF38 VSA38:VSB38 WBW38:WBX38 WLS38:WLT38 WVO38:WVP38 U65575:V65575 JC65575:JD65575 SY65575:SZ65575 ACU65575:ACV65575 AMQ65575:AMR65575 AWM65575:AWN65575 BGI65575:BGJ65575 BQE65575:BQF65575 CAA65575:CAB65575 CJW65575:CJX65575 CTS65575:CTT65575 DDO65575:DDP65575 DNK65575:DNL65575 DXG65575:DXH65575 EHC65575:EHD65575 EQY65575:EQZ65575 FAU65575:FAV65575 FKQ65575:FKR65575 FUM65575:FUN65575 GEI65575:GEJ65575 GOE65575:GOF65575 GYA65575:GYB65575 HHW65575:HHX65575 HRS65575:HRT65575 IBO65575:IBP65575 ILK65575:ILL65575 IVG65575:IVH65575 JFC65575:JFD65575 JOY65575:JOZ65575 JYU65575:JYV65575 KIQ65575:KIR65575 KSM65575:KSN65575 LCI65575:LCJ65575 LME65575:LMF65575 LWA65575:LWB65575 MFW65575:MFX65575 MPS65575:MPT65575 MZO65575:MZP65575 NJK65575:NJL65575 NTG65575:NTH65575 ODC65575:ODD65575 OMY65575:OMZ65575 OWU65575:OWV65575 PGQ65575:PGR65575 PQM65575:PQN65575 QAI65575:QAJ65575 QKE65575:QKF65575 QUA65575:QUB65575 RDW65575:RDX65575 RNS65575:RNT65575 RXO65575:RXP65575 SHK65575:SHL65575 SRG65575:SRH65575 TBC65575:TBD65575 TKY65575:TKZ65575 TUU65575:TUV65575 UEQ65575:UER65575 UOM65575:UON65575 UYI65575:UYJ65575 VIE65575:VIF65575 VSA65575:VSB65575 WBW65575:WBX65575 WLS65575:WLT65575 WVO65575:WVP65575 U131111:V131111 JC131111:JD131111 SY131111:SZ131111 ACU131111:ACV131111 AMQ131111:AMR131111 AWM131111:AWN131111 BGI131111:BGJ131111 BQE131111:BQF131111 CAA131111:CAB131111 CJW131111:CJX131111 CTS131111:CTT131111 DDO131111:DDP131111 DNK131111:DNL131111 DXG131111:DXH131111 EHC131111:EHD131111 EQY131111:EQZ131111 FAU131111:FAV131111 FKQ131111:FKR131111 FUM131111:FUN131111 GEI131111:GEJ131111 GOE131111:GOF131111 GYA131111:GYB131111 HHW131111:HHX131111 HRS131111:HRT131111 IBO131111:IBP131111 ILK131111:ILL131111 IVG131111:IVH131111 JFC131111:JFD131111 JOY131111:JOZ131111 JYU131111:JYV131111 KIQ131111:KIR131111 KSM131111:KSN131111 LCI131111:LCJ131111 LME131111:LMF131111 LWA131111:LWB131111 MFW131111:MFX131111 MPS131111:MPT131111 MZO131111:MZP131111 NJK131111:NJL131111 NTG131111:NTH131111 ODC131111:ODD131111 OMY131111:OMZ131111 OWU131111:OWV131111 PGQ131111:PGR131111 PQM131111:PQN131111 QAI131111:QAJ131111 QKE131111:QKF131111 QUA131111:QUB131111 RDW131111:RDX131111 RNS131111:RNT131111 RXO131111:RXP131111 SHK131111:SHL131111 SRG131111:SRH131111 TBC131111:TBD131111 TKY131111:TKZ131111 TUU131111:TUV131111 UEQ131111:UER131111 UOM131111:UON131111 UYI131111:UYJ131111 VIE131111:VIF131111 VSA131111:VSB131111 WBW131111:WBX131111 WLS131111:WLT131111 WVO131111:WVP131111 U196647:V196647 JC196647:JD196647 SY196647:SZ196647 ACU196647:ACV196647 AMQ196647:AMR196647 AWM196647:AWN196647 BGI196647:BGJ196647 BQE196647:BQF196647 CAA196647:CAB196647 CJW196647:CJX196647 CTS196647:CTT196647 DDO196647:DDP196647 DNK196647:DNL196647 DXG196647:DXH196647 EHC196647:EHD196647 EQY196647:EQZ196647 FAU196647:FAV196647 FKQ196647:FKR196647 FUM196647:FUN196647 GEI196647:GEJ196647 GOE196647:GOF196647 GYA196647:GYB196647 HHW196647:HHX196647 HRS196647:HRT196647 IBO196647:IBP196647 ILK196647:ILL196647 IVG196647:IVH196647 JFC196647:JFD196647 JOY196647:JOZ196647 JYU196647:JYV196647 KIQ196647:KIR196647 KSM196647:KSN196647 LCI196647:LCJ196647 LME196647:LMF196647 LWA196647:LWB196647 MFW196647:MFX196647 MPS196647:MPT196647 MZO196647:MZP196647 NJK196647:NJL196647 NTG196647:NTH196647 ODC196647:ODD196647 OMY196647:OMZ196647 OWU196647:OWV196647 PGQ196647:PGR196647 PQM196647:PQN196647 QAI196647:QAJ196647 QKE196647:QKF196647 QUA196647:QUB196647 RDW196647:RDX196647 RNS196647:RNT196647 RXO196647:RXP196647 SHK196647:SHL196647 SRG196647:SRH196647 TBC196647:TBD196647 TKY196647:TKZ196647 TUU196647:TUV196647 UEQ196647:UER196647 UOM196647:UON196647 UYI196647:UYJ196647 VIE196647:VIF196647 VSA196647:VSB196647 WBW196647:WBX196647 WLS196647:WLT196647 WVO196647:WVP196647 U262183:V262183 JC262183:JD262183 SY262183:SZ262183 ACU262183:ACV262183 AMQ262183:AMR262183 AWM262183:AWN262183 BGI262183:BGJ262183 BQE262183:BQF262183 CAA262183:CAB262183 CJW262183:CJX262183 CTS262183:CTT262183 DDO262183:DDP262183 DNK262183:DNL262183 DXG262183:DXH262183 EHC262183:EHD262183 EQY262183:EQZ262183 FAU262183:FAV262183 FKQ262183:FKR262183 FUM262183:FUN262183 GEI262183:GEJ262183 GOE262183:GOF262183 GYA262183:GYB262183 HHW262183:HHX262183 HRS262183:HRT262183 IBO262183:IBP262183 ILK262183:ILL262183 IVG262183:IVH262183 JFC262183:JFD262183 JOY262183:JOZ262183 JYU262183:JYV262183 KIQ262183:KIR262183 KSM262183:KSN262183 LCI262183:LCJ262183 LME262183:LMF262183 LWA262183:LWB262183 MFW262183:MFX262183 MPS262183:MPT262183 MZO262183:MZP262183 NJK262183:NJL262183 NTG262183:NTH262183 ODC262183:ODD262183 OMY262183:OMZ262183 OWU262183:OWV262183 PGQ262183:PGR262183 PQM262183:PQN262183 QAI262183:QAJ262183 QKE262183:QKF262183 QUA262183:QUB262183 RDW262183:RDX262183 RNS262183:RNT262183 RXO262183:RXP262183 SHK262183:SHL262183 SRG262183:SRH262183 TBC262183:TBD262183 TKY262183:TKZ262183 TUU262183:TUV262183 UEQ262183:UER262183 UOM262183:UON262183 UYI262183:UYJ262183 VIE262183:VIF262183 VSA262183:VSB262183 WBW262183:WBX262183 WLS262183:WLT262183 WVO262183:WVP262183 U327719:V327719 JC327719:JD327719 SY327719:SZ327719 ACU327719:ACV327719 AMQ327719:AMR327719 AWM327719:AWN327719 BGI327719:BGJ327719 BQE327719:BQF327719 CAA327719:CAB327719 CJW327719:CJX327719 CTS327719:CTT327719 DDO327719:DDP327719 DNK327719:DNL327719 DXG327719:DXH327719 EHC327719:EHD327719 EQY327719:EQZ327719 FAU327719:FAV327719 FKQ327719:FKR327719 FUM327719:FUN327719 GEI327719:GEJ327719 GOE327719:GOF327719 GYA327719:GYB327719 HHW327719:HHX327719 HRS327719:HRT327719 IBO327719:IBP327719 ILK327719:ILL327719 IVG327719:IVH327719 JFC327719:JFD327719 JOY327719:JOZ327719 JYU327719:JYV327719 KIQ327719:KIR327719 KSM327719:KSN327719 LCI327719:LCJ327719 LME327719:LMF327719 LWA327719:LWB327719 MFW327719:MFX327719 MPS327719:MPT327719 MZO327719:MZP327719 NJK327719:NJL327719 NTG327719:NTH327719 ODC327719:ODD327719 OMY327719:OMZ327719 OWU327719:OWV327719 PGQ327719:PGR327719 PQM327719:PQN327719 QAI327719:QAJ327719 QKE327719:QKF327719 QUA327719:QUB327719 RDW327719:RDX327719 RNS327719:RNT327719 RXO327719:RXP327719 SHK327719:SHL327719 SRG327719:SRH327719 TBC327719:TBD327719 TKY327719:TKZ327719 TUU327719:TUV327719 UEQ327719:UER327719 UOM327719:UON327719 UYI327719:UYJ327719 VIE327719:VIF327719 VSA327719:VSB327719 WBW327719:WBX327719 WLS327719:WLT327719 WVO327719:WVP327719 U393255:V393255 JC393255:JD393255 SY393255:SZ393255 ACU393255:ACV393255 AMQ393255:AMR393255 AWM393255:AWN393255 BGI393255:BGJ393255 BQE393255:BQF393255 CAA393255:CAB393255 CJW393255:CJX393255 CTS393255:CTT393255 DDO393255:DDP393255 DNK393255:DNL393255 DXG393255:DXH393255 EHC393255:EHD393255 EQY393255:EQZ393255 FAU393255:FAV393255 FKQ393255:FKR393255 FUM393255:FUN393255 GEI393255:GEJ393255 GOE393255:GOF393255 GYA393255:GYB393255 HHW393255:HHX393255 HRS393255:HRT393255 IBO393255:IBP393255 ILK393255:ILL393255 IVG393255:IVH393255 JFC393255:JFD393255 JOY393255:JOZ393255 JYU393255:JYV393255 KIQ393255:KIR393255 KSM393255:KSN393255 LCI393255:LCJ393255 LME393255:LMF393255 LWA393255:LWB393255 MFW393255:MFX393255 MPS393255:MPT393255 MZO393255:MZP393255 NJK393255:NJL393255 NTG393255:NTH393255 ODC393255:ODD393255 OMY393255:OMZ393255 OWU393255:OWV393255 PGQ393255:PGR393255 PQM393255:PQN393255 QAI393255:QAJ393255 QKE393255:QKF393255 QUA393255:QUB393255 RDW393255:RDX393255 RNS393255:RNT393255 RXO393255:RXP393255 SHK393255:SHL393255 SRG393255:SRH393255 TBC393255:TBD393255 TKY393255:TKZ393255 TUU393255:TUV393255 UEQ393255:UER393255 UOM393255:UON393255 UYI393255:UYJ393255 VIE393255:VIF393255 VSA393255:VSB393255 WBW393255:WBX393255 WLS393255:WLT393255 WVO393255:WVP393255 U458791:V458791 JC458791:JD458791 SY458791:SZ458791 ACU458791:ACV458791 AMQ458791:AMR458791 AWM458791:AWN458791 BGI458791:BGJ458791 BQE458791:BQF458791 CAA458791:CAB458791 CJW458791:CJX458791 CTS458791:CTT458791 DDO458791:DDP458791 DNK458791:DNL458791 DXG458791:DXH458791 EHC458791:EHD458791 EQY458791:EQZ458791 FAU458791:FAV458791 FKQ458791:FKR458791 FUM458791:FUN458791 GEI458791:GEJ458791 GOE458791:GOF458791 GYA458791:GYB458791 HHW458791:HHX458791 HRS458791:HRT458791 IBO458791:IBP458791 ILK458791:ILL458791 IVG458791:IVH458791 JFC458791:JFD458791 JOY458791:JOZ458791 JYU458791:JYV458791 KIQ458791:KIR458791 KSM458791:KSN458791 LCI458791:LCJ458791 LME458791:LMF458791 LWA458791:LWB458791 MFW458791:MFX458791 MPS458791:MPT458791 MZO458791:MZP458791 NJK458791:NJL458791 NTG458791:NTH458791 ODC458791:ODD458791 OMY458791:OMZ458791 OWU458791:OWV458791 PGQ458791:PGR458791 PQM458791:PQN458791 QAI458791:QAJ458791 QKE458791:QKF458791 QUA458791:QUB458791 RDW458791:RDX458791 RNS458791:RNT458791 RXO458791:RXP458791 SHK458791:SHL458791 SRG458791:SRH458791 TBC458791:TBD458791 TKY458791:TKZ458791 TUU458791:TUV458791 UEQ458791:UER458791 UOM458791:UON458791 UYI458791:UYJ458791 VIE458791:VIF458791 VSA458791:VSB458791 WBW458791:WBX458791 WLS458791:WLT458791 WVO458791:WVP458791 U524327:V524327 JC524327:JD524327 SY524327:SZ524327 ACU524327:ACV524327 AMQ524327:AMR524327 AWM524327:AWN524327 BGI524327:BGJ524327 BQE524327:BQF524327 CAA524327:CAB524327 CJW524327:CJX524327 CTS524327:CTT524327 DDO524327:DDP524327 DNK524327:DNL524327 DXG524327:DXH524327 EHC524327:EHD524327 EQY524327:EQZ524327 FAU524327:FAV524327 FKQ524327:FKR524327 FUM524327:FUN524327 GEI524327:GEJ524327 GOE524327:GOF524327 GYA524327:GYB524327 HHW524327:HHX524327 HRS524327:HRT524327 IBO524327:IBP524327 ILK524327:ILL524327 IVG524327:IVH524327 JFC524327:JFD524327 JOY524327:JOZ524327 JYU524327:JYV524327 KIQ524327:KIR524327 KSM524327:KSN524327 LCI524327:LCJ524327 LME524327:LMF524327 LWA524327:LWB524327 MFW524327:MFX524327 MPS524327:MPT524327 MZO524327:MZP524327 NJK524327:NJL524327 NTG524327:NTH524327 ODC524327:ODD524327 OMY524327:OMZ524327 OWU524327:OWV524327 PGQ524327:PGR524327 PQM524327:PQN524327 QAI524327:QAJ524327 QKE524327:QKF524327 QUA524327:QUB524327 RDW524327:RDX524327 RNS524327:RNT524327 RXO524327:RXP524327 SHK524327:SHL524327 SRG524327:SRH524327 TBC524327:TBD524327 TKY524327:TKZ524327 TUU524327:TUV524327 UEQ524327:UER524327 UOM524327:UON524327 UYI524327:UYJ524327 VIE524327:VIF524327 VSA524327:VSB524327 WBW524327:WBX524327 WLS524327:WLT524327 WVO524327:WVP524327 U589863:V589863 JC589863:JD589863 SY589863:SZ589863 ACU589863:ACV589863 AMQ589863:AMR589863 AWM589863:AWN589863 BGI589863:BGJ589863 BQE589863:BQF589863 CAA589863:CAB589863 CJW589863:CJX589863 CTS589863:CTT589863 DDO589863:DDP589863 DNK589863:DNL589863 DXG589863:DXH589863 EHC589863:EHD589863 EQY589863:EQZ589863 FAU589863:FAV589863 FKQ589863:FKR589863 FUM589863:FUN589863 GEI589863:GEJ589863 GOE589863:GOF589863 GYA589863:GYB589863 HHW589863:HHX589863 HRS589863:HRT589863 IBO589863:IBP589863 ILK589863:ILL589863 IVG589863:IVH589863 JFC589863:JFD589863 JOY589863:JOZ589863 JYU589863:JYV589863 KIQ589863:KIR589863 KSM589863:KSN589863 LCI589863:LCJ589863 LME589863:LMF589863 LWA589863:LWB589863 MFW589863:MFX589863 MPS589863:MPT589863 MZO589863:MZP589863 NJK589863:NJL589863 NTG589863:NTH589863 ODC589863:ODD589863 OMY589863:OMZ589863 OWU589863:OWV589863 PGQ589863:PGR589863 PQM589863:PQN589863 QAI589863:QAJ589863 QKE589863:QKF589863 QUA589863:QUB589863 RDW589863:RDX589863 RNS589863:RNT589863 RXO589863:RXP589863 SHK589863:SHL589863 SRG589863:SRH589863 TBC589863:TBD589863 TKY589863:TKZ589863 TUU589863:TUV589863 UEQ589863:UER589863 UOM589863:UON589863 UYI589863:UYJ589863 VIE589863:VIF589863 VSA589863:VSB589863 WBW589863:WBX589863 WLS589863:WLT589863 WVO589863:WVP589863 U655399:V655399 JC655399:JD655399 SY655399:SZ655399 ACU655399:ACV655399 AMQ655399:AMR655399 AWM655399:AWN655399 BGI655399:BGJ655399 BQE655399:BQF655399 CAA655399:CAB655399 CJW655399:CJX655399 CTS655399:CTT655399 DDO655399:DDP655399 DNK655399:DNL655399 DXG655399:DXH655399 EHC655399:EHD655399 EQY655399:EQZ655399 FAU655399:FAV655399 FKQ655399:FKR655399 FUM655399:FUN655399 GEI655399:GEJ655399 GOE655399:GOF655399 GYA655399:GYB655399 HHW655399:HHX655399 HRS655399:HRT655399 IBO655399:IBP655399 ILK655399:ILL655399 IVG655399:IVH655399 JFC655399:JFD655399 JOY655399:JOZ655399 JYU655399:JYV655399 KIQ655399:KIR655399 KSM655399:KSN655399 LCI655399:LCJ655399 LME655399:LMF655399 LWA655399:LWB655399 MFW655399:MFX655399 MPS655399:MPT655399 MZO655399:MZP655399 NJK655399:NJL655399 NTG655399:NTH655399 ODC655399:ODD655399 OMY655399:OMZ655399 OWU655399:OWV655399 PGQ655399:PGR655399 PQM655399:PQN655399 QAI655399:QAJ655399 QKE655399:QKF655399 QUA655399:QUB655399 RDW655399:RDX655399 RNS655399:RNT655399 RXO655399:RXP655399 SHK655399:SHL655399 SRG655399:SRH655399 TBC655399:TBD655399 TKY655399:TKZ655399 TUU655399:TUV655399 UEQ655399:UER655399 UOM655399:UON655399 UYI655399:UYJ655399 VIE655399:VIF655399 VSA655399:VSB655399 WBW655399:WBX655399 WLS655399:WLT655399 WVO655399:WVP655399 U720935:V720935 JC720935:JD720935 SY720935:SZ720935 ACU720935:ACV720935 AMQ720935:AMR720935 AWM720935:AWN720935 BGI720935:BGJ720935 BQE720935:BQF720935 CAA720935:CAB720935 CJW720935:CJX720935 CTS720935:CTT720935 DDO720935:DDP720935 DNK720935:DNL720935 DXG720935:DXH720935 EHC720935:EHD720935 EQY720935:EQZ720935 FAU720935:FAV720935 FKQ720935:FKR720935 FUM720935:FUN720935 GEI720935:GEJ720935 GOE720935:GOF720935 GYA720935:GYB720935 HHW720935:HHX720935 HRS720935:HRT720935 IBO720935:IBP720935 ILK720935:ILL720935 IVG720935:IVH720935 JFC720935:JFD720935 JOY720935:JOZ720935 JYU720935:JYV720935 KIQ720935:KIR720935 KSM720935:KSN720935 LCI720935:LCJ720935 LME720935:LMF720935 LWA720935:LWB720935 MFW720935:MFX720935 MPS720935:MPT720935 MZO720935:MZP720935 NJK720935:NJL720935 NTG720935:NTH720935 ODC720935:ODD720935 OMY720935:OMZ720935 OWU720935:OWV720935 PGQ720935:PGR720935 PQM720935:PQN720935 QAI720935:QAJ720935 QKE720935:QKF720935 QUA720935:QUB720935 RDW720935:RDX720935 RNS720935:RNT720935 RXO720935:RXP720935 SHK720935:SHL720935 SRG720935:SRH720935 TBC720935:TBD720935 TKY720935:TKZ720935 TUU720935:TUV720935 UEQ720935:UER720935 UOM720935:UON720935 UYI720935:UYJ720935 VIE720935:VIF720935 VSA720935:VSB720935 WBW720935:WBX720935 WLS720935:WLT720935 WVO720935:WVP720935 U786471:V786471 JC786471:JD786471 SY786471:SZ786471 ACU786471:ACV786471 AMQ786471:AMR786471 AWM786471:AWN786471 BGI786471:BGJ786471 BQE786471:BQF786471 CAA786471:CAB786471 CJW786471:CJX786471 CTS786471:CTT786471 DDO786471:DDP786471 DNK786471:DNL786471 DXG786471:DXH786471 EHC786471:EHD786471 EQY786471:EQZ786471 FAU786471:FAV786471 FKQ786471:FKR786471 FUM786471:FUN786471 GEI786471:GEJ786471 GOE786471:GOF786471 GYA786471:GYB786471 HHW786471:HHX786471 HRS786471:HRT786471 IBO786471:IBP786471 ILK786471:ILL786471 IVG786471:IVH786471 JFC786471:JFD786471 JOY786471:JOZ786471 JYU786471:JYV786471 KIQ786471:KIR786471 KSM786471:KSN786471 LCI786471:LCJ786471 LME786471:LMF786471 LWA786471:LWB786471 MFW786471:MFX786471 MPS786471:MPT786471 MZO786471:MZP786471 NJK786471:NJL786471 NTG786471:NTH786471 ODC786471:ODD786471 OMY786471:OMZ786471 OWU786471:OWV786471 PGQ786471:PGR786471 PQM786471:PQN786471 QAI786471:QAJ786471 QKE786471:QKF786471 QUA786471:QUB786471 RDW786471:RDX786471 RNS786471:RNT786471 RXO786471:RXP786471 SHK786471:SHL786471 SRG786471:SRH786471 TBC786471:TBD786471 TKY786471:TKZ786471 TUU786471:TUV786471 UEQ786471:UER786471 UOM786471:UON786471 UYI786471:UYJ786471 VIE786471:VIF786471 VSA786471:VSB786471 WBW786471:WBX786471 WLS786471:WLT786471 WVO786471:WVP786471 U852007:V852007 JC852007:JD852007 SY852007:SZ852007 ACU852007:ACV852007 AMQ852007:AMR852007 AWM852007:AWN852007 BGI852007:BGJ852007 BQE852007:BQF852007 CAA852007:CAB852007 CJW852007:CJX852007 CTS852007:CTT852007 DDO852007:DDP852007 DNK852007:DNL852007 DXG852007:DXH852007 EHC852007:EHD852007 EQY852007:EQZ852007 FAU852007:FAV852007 FKQ852007:FKR852007 FUM852007:FUN852007 GEI852007:GEJ852007 GOE852007:GOF852007 GYA852007:GYB852007 HHW852007:HHX852007 HRS852007:HRT852007 IBO852007:IBP852007 ILK852007:ILL852007 IVG852007:IVH852007 JFC852007:JFD852007 JOY852007:JOZ852007 JYU852007:JYV852007 KIQ852007:KIR852007 KSM852007:KSN852007 LCI852007:LCJ852007 LME852007:LMF852007 LWA852007:LWB852007 MFW852007:MFX852007 MPS852007:MPT852007 MZO852007:MZP852007 NJK852007:NJL852007 NTG852007:NTH852007 ODC852007:ODD852007 OMY852007:OMZ852007 OWU852007:OWV852007 PGQ852007:PGR852007 PQM852007:PQN852007 QAI852007:QAJ852007 QKE852007:QKF852007 QUA852007:QUB852007 RDW852007:RDX852007 RNS852007:RNT852007 RXO852007:RXP852007 SHK852007:SHL852007 SRG852007:SRH852007 TBC852007:TBD852007 TKY852007:TKZ852007 TUU852007:TUV852007 UEQ852007:UER852007 UOM852007:UON852007 UYI852007:UYJ852007 VIE852007:VIF852007 VSA852007:VSB852007 WBW852007:WBX852007 WLS852007:WLT852007 WVO852007:WVP852007 U917543:V917543 JC917543:JD917543 SY917543:SZ917543 ACU917543:ACV917543 AMQ917543:AMR917543 AWM917543:AWN917543 BGI917543:BGJ917543 BQE917543:BQF917543 CAA917543:CAB917543 CJW917543:CJX917543 CTS917543:CTT917543 DDO917543:DDP917543 DNK917543:DNL917543 DXG917543:DXH917543 EHC917543:EHD917543 EQY917543:EQZ917543 FAU917543:FAV917543 FKQ917543:FKR917543 FUM917543:FUN917543 GEI917543:GEJ917543 GOE917543:GOF917543 GYA917543:GYB917543 HHW917543:HHX917543 HRS917543:HRT917543 IBO917543:IBP917543 ILK917543:ILL917543 IVG917543:IVH917543 JFC917543:JFD917543 JOY917543:JOZ917543 JYU917543:JYV917543 KIQ917543:KIR917543 KSM917543:KSN917543 LCI917543:LCJ917543 LME917543:LMF917543 LWA917543:LWB917543 MFW917543:MFX917543 MPS917543:MPT917543 MZO917543:MZP917543 NJK917543:NJL917543 NTG917543:NTH917543 ODC917543:ODD917543 OMY917543:OMZ917543 OWU917543:OWV917543 PGQ917543:PGR917543 PQM917543:PQN917543 QAI917543:QAJ917543 QKE917543:QKF917543 QUA917543:QUB917543 RDW917543:RDX917543 RNS917543:RNT917543 RXO917543:RXP917543 SHK917543:SHL917543 SRG917543:SRH917543 TBC917543:TBD917543 TKY917543:TKZ917543 TUU917543:TUV917543 UEQ917543:UER917543 UOM917543:UON917543 UYI917543:UYJ917543 VIE917543:VIF917543 VSA917543:VSB917543 WBW917543:WBX917543 WLS917543:WLT917543 WVO917543:WVP917543 U983079:V983079 JC983079:JD983079 SY983079:SZ983079 ACU983079:ACV983079 AMQ983079:AMR983079 AWM983079:AWN983079 BGI983079:BGJ983079 BQE983079:BQF983079 CAA983079:CAB983079 CJW983079:CJX983079 CTS983079:CTT983079 DDO983079:DDP983079 DNK983079:DNL983079 DXG983079:DXH983079 EHC983079:EHD983079 EQY983079:EQZ983079 FAU983079:FAV983079 FKQ983079:FKR983079 FUM983079:FUN983079 GEI983079:GEJ983079 GOE983079:GOF983079 GYA983079:GYB983079 HHW983079:HHX983079 HRS983079:HRT983079 IBO983079:IBP983079 ILK983079:ILL983079 IVG983079:IVH983079 JFC983079:JFD983079 JOY983079:JOZ983079 JYU983079:JYV983079 KIQ983079:KIR983079 KSM983079:KSN983079 LCI983079:LCJ983079 LME983079:LMF983079 LWA983079:LWB983079 MFW983079:MFX983079 MPS983079:MPT983079 MZO983079:MZP983079 NJK983079:NJL983079 NTG983079:NTH983079 ODC983079:ODD983079 OMY983079:OMZ983079 OWU983079:OWV983079 PGQ983079:PGR983079 PQM983079:PQN983079 QAI983079:QAJ983079 QKE983079:QKF983079 QUA983079:QUB983079 RDW983079:RDX983079 RNS983079:RNT983079 RXO983079:RXP983079 SHK983079:SHL983079 SRG983079:SRH983079 TBC983079:TBD983079 TKY983079:TKZ983079 TUU983079:TUV983079 UEQ983079:UER983079 UOM983079:UON983079 UYI983079:UYJ983079 VIE983079:VIF983079 VSA983079:VSB983079 WBW983079:WBX983079 WLS983079:WLT983079 WVO983079:WVP983079 V35:W35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U65578 JC65578 SY65578 ACU65578 AMQ65578 AWM65578 BGI65578 BQE65578 CAA65578 CJW65578 CTS65578 DDO65578 DNK65578 DXG65578 EHC65578 EQY65578 FAU65578 FKQ65578 FUM65578 GEI65578 GOE65578 GYA65578 HHW65578 HRS65578 IBO65578 ILK65578 IVG65578 JFC65578 JOY65578 JYU65578 KIQ65578 KSM65578 LCI65578 LME65578 LWA65578 MFW65578 MPS65578 MZO65578 NJK65578 NTG65578 ODC65578 OMY65578 OWU65578 PGQ65578 PQM65578 QAI65578 QKE65578 QUA65578 RDW65578 RNS65578 RXO65578 SHK65578 SRG65578 TBC65578 TKY65578 TUU65578 UEQ65578 UOM65578 UYI65578 VIE65578 VSA65578 WBW65578 WLS65578 WVO65578 U131114 JC131114 SY131114 ACU131114 AMQ131114 AWM131114 BGI131114 BQE131114 CAA131114 CJW131114 CTS131114 DDO131114 DNK131114 DXG131114 EHC131114 EQY131114 FAU131114 FKQ131114 FUM131114 GEI131114 GOE131114 GYA131114 HHW131114 HRS131114 IBO131114 ILK131114 IVG131114 JFC131114 JOY131114 JYU131114 KIQ131114 KSM131114 LCI131114 LME131114 LWA131114 MFW131114 MPS131114 MZO131114 NJK131114 NTG131114 ODC131114 OMY131114 OWU131114 PGQ131114 PQM131114 QAI131114 QKE131114 QUA131114 RDW131114 RNS131114 RXO131114 SHK131114 SRG131114 TBC131114 TKY131114 TUU131114 UEQ131114 UOM131114 UYI131114 VIE131114 VSA131114 WBW131114 WLS131114 WVO131114 U196650 JC196650 SY196650 ACU196650 AMQ196650 AWM196650 BGI196650 BQE196650 CAA196650 CJW196650 CTS196650 DDO196650 DNK196650 DXG196650 EHC196650 EQY196650 FAU196650 FKQ196650 FUM196650 GEI196650 GOE196650 GYA196650 HHW196650 HRS196650 IBO196650 ILK196650 IVG196650 JFC196650 JOY196650 JYU196650 KIQ196650 KSM196650 LCI196650 LME196650 LWA196650 MFW196650 MPS196650 MZO196650 NJK196650 NTG196650 ODC196650 OMY196650 OWU196650 PGQ196650 PQM196650 QAI196650 QKE196650 QUA196650 RDW196650 RNS196650 RXO196650 SHK196650 SRG196650 TBC196650 TKY196650 TUU196650 UEQ196650 UOM196650 UYI196650 VIE196650 VSA196650 WBW196650 WLS196650 WVO196650 U262186 JC262186 SY262186 ACU262186 AMQ262186 AWM262186 BGI262186 BQE262186 CAA262186 CJW262186 CTS262186 DDO262186 DNK262186 DXG262186 EHC262186 EQY262186 FAU262186 FKQ262186 FUM262186 GEI262186 GOE262186 GYA262186 HHW262186 HRS262186 IBO262186 ILK262186 IVG262186 JFC262186 JOY262186 JYU262186 KIQ262186 KSM262186 LCI262186 LME262186 LWA262186 MFW262186 MPS262186 MZO262186 NJK262186 NTG262186 ODC262186 OMY262186 OWU262186 PGQ262186 PQM262186 QAI262186 QKE262186 QUA262186 RDW262186 RNS262186 RXO262186 SHK262186 SRG262186 TBC262186 TKY262186 TUU262186 UEQ262186 UOM262186 UYI262186 VIE262186 VSA262186 WBW262186 WLS262186 WVO262186 U327722 JC327722 SY327722 ACU327722 AMQ327722 AWM327722 BGI327722 BQE327722 CAA327722 CJW327722 CTS327722 DDO327722 DNK327722 DXG327722 EHC327722 EQY327722 FAU327722 FKQ327722 FUM327722 GEI327722 GOE327722 GYA327722 HHW327722 HRS327722 IBO327722 ILK327722 IVG327722 JFC327722 JOY327722 JYU327722 KIQ327722 KSM327722 LCI327722 LME327722 LWA327722 MFW327722 MPS327722 MZO327722 NJK327722 NTG327722 ODC327722 OMY327722 OWU327722 PGQ327722 PQM327722 QAI327722 QKE327722 QUA327722 RDW327722 RNS327722 RXO327722 SHK327722 SRG327722 TBC327722 TKY327722 TUU327722 UEQ327722 UOM327722 UYI327722 VIE327722 VSA327722 WBW327722 WLS327722 WVO327722 U393258 JC393258 SY393258 ACU393258 AMQ393258 AWM393258 BGI393258 BQE393258 CAA393258 CJW393258 CTS393258 DDO393258 DNK393258 DXG393258 EHC393258 EQY393258 FAU393258 FKQ393258 FUM393258 GEI393258 GOE393258 GYA393258 HHW393258 HRS393258 IBO393258 ILK393258 IVG393258 JFC393258 JOY393258 JYU393258 KIQ393258 KSM393258 LCI393258 LME393258 LWA393258 MFW393258 MPS393258 MZO393258 NJK393258 NTG393258 ODC393258 OMY393258 OWU393258 PGQ393258 PQM393258 QAI393258 QKE393258 QUA393258 RDW393258 RNS393258 RXO393258 SHK393258 SRG393258 TBC393258 TKY393258 TUU393258 UEQ393258 UOM393258 UYI393258 VIE393258 VSA393258 WBW393258 WLS393258 WVO393258 U458794 JC458794 SY458794 ACU458794 AMQ458794 AWM458794 BGI458794 BQE458794 CAA458794 CJW458794 CTS458794 DDO458794 DNK458794 DXG458794 EHC458794 EQY458794 FAU458794 FKQ458794 FUM458794 GEI458794 GOE458794 GYA458794 HHW458794 HRS458794 IBO458794 ILK458794 IVG458794 JFC458794 JOY458794 JYU458794 KIQ458794 KSM458794 LCI458794 LME458794 LWA458794 MFW458794 MPS458794 MZO458794 NJK458794 NTG458794 ODC458794 OMY458794 OWU458794 PGQ458794 PQM458794 QAI458794 QKE458794 QUA458794 RDW458794 RNS458794 RXO458794 SHK458794 SRG458794 TBC458794 TKY458794 TUU458794 UEQ458794 UOM458794 UYI458794 VIE458794 VSA458794 WBW458794 WLS458794 WVO458794 U524330 JC524330 SY524330 ACU524330 AMQ524330 AWM524330 BGI524330 BQE524330 CAA524330 CJW524330 CTS524330 DDO524330 DNK524330 DXG524330 EHC524330 EQY524330 FAU524330 FKQ524330 FUM524330 GEI524330 GOE524330 GYA524330 HHW524330 HRS524330 IBO524330 ILK524330 IVG524330 JFC524330 JOY524330 JYU524330 KIQ524330 KSM524330 LCI524330 LME524330 LWA524330 MFW524330 MPS524330 MZO524330 NJK524330 NTG524330 ODC524330 OMY524330 OWU524330 PGQ524330 PQM524330 QAI524330 QKE524330 QUA524330 RDW524330 RNS524330 RXO524330 SHK524330 SRG524330 TBC524330 TKY524330 TUU524330 UEQ524330 UOM524330 UYI524330 VIE524330 VSA524330 WBW524330 WLS524330 WVO524330 U589866 JC589866 SY589866 ACU589866 AMQ589866 AWM589866 BGI589866 BQE589866 CAA589866 CJW589866 CTS589866 DDO589866 DNK589866 DXG589866 EHC589866 EQY589866 FAU589866 FKQ589866 FUM589866 GEI589866 GOE589866 GYA589866 HHW589866 HRS589866 IBO589866 ILK589866 IVG589866 JFC589866 JOY589866 JYU589866 KIQ589866 KSM589866 LCI589866 LME589866 LWA589866 MFW589866 MPS589866 MZO589866 NJK589866 NTG589866 ODC589866 OMY589866 OWU589866 PGQ589866 PQM589866 QAI589866 QKE589866 QUA589866 RDW589866 RNS589866 RXO589866 SHK589866 SRG589866 TBC589866 TKY589866 TUU589866 UEQ589866 UOM589866 UYI589866 VIE589866 VSA589866 WBW589866 WLS589866 WVO589866 U655402 JC655402 SY655402 ACU655402 AMQ655402 AWM655402 BGI655402 BQE655402 CAA655402 CJW655402 CTS655402 DDO655402 DNK655402 DXG655402 EHC655402 EQY655402 FAU655402 FKQ655402 FUM655402 GEI655402 GOE655402 GYA655402 HHW655402 HRS655402 IBO655402 ILK655402 IVG655402 JFC655402 JOY655402 JYU655402 KIQ655402 KSM655402 LCI655402 LME655402 LWA655402 MFW655402 MPS655402 MZO655402 NJK655402 NTG655402 ODC655402 OMY655402 OWU655402 PGQ655402 PQM655402 QAI655402 QKE655402 QUA655402 RDW655402 RNS655402 RXO655402 SHK655402 SRG655402 TBC655402 TKY655402 TUU655402 UEQ655402 UOM655402 UYI655402 VIE655402 VSA655402 WBW655402 WLS655402 WVO655402 U720938 JC720938 SY720938 ACU720938 AMQ720938 AWM720938 BGI720938 BQE720938 CAA720938 CJW720938 CTS720938 DDO720938 DNK720938 DXG720938 EHC720938 EQY720938 FAU720938 FKQ720938 FUM720938 GEI720938 GOE720938 GYA720938 HHW720938 HRS720938 IBO720938 ILK720938 IVG720938 JFC720938 JOY720938 JYU720938 KIQ720938 KSM720938 LCI720938 LME720938 LWA720938 MFW720938 MPS720938 MZO720938 NJK720938 NTG720938 ODC720938 OMY720938 OWU720938 PGQ720938 PQM720938 QAI720938 QKE720938 QUA720938 RDW720938 RNS720938 RXO720938 SHK720938 SRG720938 TBC720938 TKY720938 TUU720938 UEQ720938 UOM720938 UYI720938 VIE720938 VSA720938 WBW720938 WLS720938 WVO720938 U786474 JC786474 SY786474 ACU786474 AMQ786474 AWM786474 BGI786474 BQE786474 CAA786474 CJW786474 CTS786474 DDO786474 DNK786474 DXG786474 EHC786474 EQY786474 FAU786474 FKQ786474 FUM786474 GEI786474 GOE786474 GYA786474 HHW786474 HRS786474 IBO786474 ILK786474 IVG786474 JFC786474 JOY786474 JYU786474 KIQ786474 KSM786474 LCI786474 LME786474 LWA786474 MFW786474 MPS786474 MZO786474 NJK786474 NTG786474 ODC786474 OMY786474 OWU786474 PGQ786474 PQM786474 QAI786474 QKE786474 QUA786474 RDW786474 RNS786474 RXO786474 SHK786474 SRG786474 TBC786474 TKY786474 TUU786474 UEQ786474 UOM786474 UYI786474 VIE786474 VSA786474 WBW786474 WLS786474 WVO786474 U852010 JC852010 SY852010 ACU852010 AMQ852010 AWM852010 BGI852010 BQE852010 CAA852010 CJW852010 CTS852010 DDO852010 DNK852010 DXG852010 EHC852010 EQY852010 FAU852010 FKQ852010 FUM852010 GEI852010 GOE852010 GYA852010 HHW852010 HRS852010 IBO852010 ILK852010 IVG852010 JFC852010 JOY852010 JYU852010 KIQ852010 KSM852010 LCI852010 LME852010 LWA852010 MFW852010 MPS852010 MZO852010 NJK852010 NTG852010 ODC852010 OMY852010 OWU852010 PGQ852010 PQM852010 QAI852010 QKE852010 QUA852010 RDW852010 RNS852010 RXO852010 SHK852010 SRG852010 TBC852010 TKY852010 TUU852010 UEQ852010 UOM852010 UYI852010 VIE852010 VSA852010 WBW852010 WLS852010 WVO852010 U917546 JC917546 SY917546 ACU917546 AMQ917546 AWM917546 BGI917546 BQE917546 CAA917546 CJW917546 CTS917546 DDO917546 DNK917546 DXG917546 EHC917546 EQY917546 FAU917546 FKQ917546 FUM917546 GEI917546 GOE917546 GYA917546 HHW917546 HRS917546 IBO917546 ILK917546 IVG917546 JFC917546 JOY917546 JYU917546 KIQ917546 KSM917546 LCI917546 LME917546 LWA917546 MFW917546 MPS917546 MZO917546 NJK917546 NTG917546 ODC917546 OMY917546 OWU917546 PGQ917546 PQM917546 QAI917546 QKE917546 QUA917546 RDW917546 RNS917546 RXO917546 SHK917546 SRG917546 TBC917546 TKY917546 TUU917546 UEQ917546 UOM917546 UYI917546 VIE917546 VSA917546 WBW917546 WLS917546 WVO917546 U983082 JC983082 SY983082 ACU983082 AMQ983082 AWM983082 BGI983082 BQE983082 CAA983082 CJW983082 CTS983082 DDO983082 DNK983082 DXG983082 EHC983082 EQY983082 FAU983082 FKQ983082 FUM983082 GEI983082 GOE983082 GYA983082 HHW983082 HRS983082 IBO983082 ILK983082 IVG983082 JFC983082 JOY983082 JYU983082 KIQ983082 KSM983082 LCI983082 LME983082 LWA983082 MFW983082 MPS983082 MZO983082 NJK983082 NTG983082 ODC983082 OMY983082 OWU983082 PGQ983082 PQM983082 QAI983082 QKE983082 QUA983082 RDW983082 RNS983082 RXO983082 SHK983082 SRG983082 TBC983082 TKY983082 TUU983082 UEQ983082 UOM983082 UYI983082 VIE983082 VSA983082 WBW983082 WLS983082 WVO983082 U44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U65581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U131117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U196653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U262189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U327725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U393261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U458797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U524333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U589869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U655405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U720941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U786477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U852013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U917549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U983085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U50 JC53:JE53 SY53:TA53 ACU53:ACW53 AMQ53:AMS53 AWM53:AWO53 BGI53:BGK53 BQE53:BQG53 CAA53:CAC53 CJW53:CJY53 CTS53:CTU53 DDO53:DDQ53 DNK53:DNM53 DXG53:DXI53 EHC53:EHE53 EQY53:ERA53 FAU53:FAW53 FKQ53:FKS53 FUM53:FUO53 GEI53:GEK53 GOE53:GOG53 GYA53:GYC53 HHW53:HHY53 HRS53:HRU53 IBO53:IBQ53 ILK53:ILM53 IVG53:IVI53 JFC53:JFE53 JOY53:JPA53 JYU53:JYW53 KIQ53:KIS53 KSM53:KSO53 LCI53:LCK53 LME53:LMG53 LWA53:LWC53 MFW53:MFY53 MPS53:MPU53 MZO53:MZQ53 NJK53:NJM53 NTG53:NTI53 ODC53:ODE53 OMY53:ONA53 OWU53:OWW53 PGQ53:PGS53 PQM53:PQO53 QAI53:QAK53 QKE53:QKG53 QUA53:QUC53 RDW53:RDY53 RNS53:RNU53 RXO53:RXQ53 SHK53:SHM53 SRG53:SRI53 TBC53:TBE53 TKY53:TLA53 TUU53:TUW53 UEQ53:UES53 UOM53:UOO53 UYI53:UYK53 VIE53:VIG53 VSA53:VSC53 WBW53:WBY53 WLS53:WLU53 WVO53:WVQ53 U65590:W65590 JC65590:JE65590 SY65590:TA65590 ACU65590:ACW65590 AMQ65590:AMS65590 AWM65590:AWO65590 BGI65590:BGK65590 BQE65590:BQG65590 CAA65590:CAC65590 CJW65590:CJY65590 CTS65590:CTU65590 DDO65590:DDQ65590 DNK65590:DNM65590 DXG65590:DXI65590 EHC65590:EHE65590 EQY65590:ERA65590 FAU65590:FAW65590 FKQ65590:FKS65590 FUM65590:FUO65590 GEI65590:GEK65590 GOE65590:GOG65590 GYA65590:GYC65590 HHW65590:HHY65590 HRS65590:HRU65590 IBO65590:IBQ65590 ILK65590:ILM65590 IVG65590:IVI65590 JFC65590:JFE65590 JOY65590:JPA65590 JYU65590:JYW65590 KIQ65590:KIS65590 KSM65590:KSO65590 LCI65590:LCK65590 LME65590:LMG65590 LWA65590:LWC65590 MFW65590:MFY65590 MPS65590:MPU65590 MZO65590:MZQ65590 NJK65590:NJM65590 NTG65590:NTI65590 ODC65590:ODE65590 OMY65590:ONA65590 OWU65590:OWW65590 PGQ65590:PGS65590 PQM65590:PQO65590 QAI65590:QAK65590 QKE65590:QKG65590 QUA65590:QUC65590 RDW65590:RDY65590 RNS65590:RNU65590 RXO65590:RXQ65590 SHK65590:SHM65590 SRG65590:SRI65590 TBC65590:TBE65590 TKY65590:TLA65590 TUU65590:TUW65590 UEQ65590:UES65590 UOM65590:UOO65590 UYI65590:UYK65590 VIE65590:VIG65590 VSA65590:VSC65590 WBW65590:WBY65590 WLS65590:WLU65590 WVO65590:WVQ65590 U131126:W131126 JC131126:JE131126 SY131126:TA131126 ACU131126:ACW131126 AMQ131126:AMS131126 AWM131126:AWO131126 BGI131126:BGK131126 BQE131126:BQG131126 CAA131126:CAC131126 CJW131126:CJY131126 CTS131126:CTU131126 DDO131126:DDQ131126 DNK131126:DNM131126 DXG131126:DXI131126 EHC131126:EHE131126 EQY131126:ERA131126 FAU131126:FAW131126 FKQ131126:FKS131126 FUM131126:FUO131126 GEI131126:GEK131126 GOE131126:GOG131126 GYA131126:GYC131126 HHW131126:HHY131126 HRS131126:HRU131126 IBO131126:IBQ131126 ILK131126:ILM131126 IVG131126:IVI131126 JFC131126:JFE131126 JOY131126:JPA131126 JYU131126:JYW131126 KIQ131126:KIS131126 KSM131126:KSO131126 LCI131126:LCK131126 LME131126:LMG131126 LWA131126:LWC131126 MFW131126:MFY131126 MPS131126:MPU131126 MZO131126:MZQ131126 NJK131126:NJM131126 NTG131126:NTI131126 ODC131126:ODE131126 OMY131126:ONA131126 OWU131126:OWW131126 PGQ131126:PGS131126 PQM131126:PQO131126 QAI131126:QAK131126 QKE131126:QKG131126 QUA131126:QUC131126 RDW131126:RDY131126 RNS131126:RNU131126 RXO131126:RXQ131126 SHK131126:SHM131126 SRG131126:SRI131126 TBC131126:TBE131126 TKY131126:TLA131126 TUU131126:TUW131126 UEQ131126:UES131126 UOM131126:UOO131126 UYI131126:UYK131126 VIE131126:VIG131126 VSA131126:VSC131126 WBW131126:WBY131126 WLS131126:WLU131126 WVO131126:WVQ131126 U196662:W196662 JC196662:JE196662 SY196662:TA196662 ACU196662:ACW196662 AMQ196662:AMS196662 AWM196662:AWO196662 BGI196662:BGK196662 BQE196662:BQG196662 CAA196662:CAC196662 CJW196662:CJY196662 CTS196662:CTU196662 DDO196662:DDQ196662 DNK196662:DNM196662 DXG196662:DXI196662 EHC196662:EHE196662 EQY196662:ERA196662 FAU196662:FAW196662 FKQ196662:FKS196662 FUM196662:FUO196662 GEI196662:GEK196662 GOE196662:GOG196662 GYA196662:GYC196662 HHW196662:HHY196662 HRS196662:HRU196662 IBO196662:IBQ196662 ILK196662:ILM196662 IVG196662:IVI196662 JFC196662:JFE196662 JOY196662:JPA196662 JYU196662:JYW196662 KIQ196662:KIS196662 KSM196662:KSO196662 LCI196662:LCK196662 LME196662:LMG196662 LWA196662:LWC196662 MFW196662:MFY196662 MPS196662:MPU196662 MZO196662:MZQ196662 NJK196662:NJM196662 NTG196662:NTI196662 ODC196662:ODE196662 OMY196662:ONA196662 OWU196662:OWW196662 PGQ196662:PGS196662 PQM196662:PQO196662 QAI196662:QAK196662 QKE196662:QKG196662 QUA196662:QUC196662 RDW196662:RDY196662 RNS196662:RNU196662 RXO196662:RXQ196662 SHK196662:SHM196662 SRG196662:SRI196662 TBC196662:TBE196662 TKY196662:TLA196662 TUU196662:TUW196662 UEQ196662:UES196662 UOM196662:UOO196662 UYI196662:UYK196662 VIE196662:VIG196662 VSA196662:VSC196662 WBW196662:WBY196662 WLS196662:WLU196662 WVO196662:WVQ196662 U262198:W262198 JC262198:JE262198 SY262198:TA262198 ACU262198:ACW262198 AMQ262198:AMS262198 AWM262198:AWO262198 BGI262198:BGK262198 BQE262198:BQG262198 CAA262198:CAC262198 CJW262198:CJY262198 CTS262198:CTU262198 DDO262198:DDQ262198 DNK262198:DNM262198 DXG262198:DXI262198 EHC262198:EHE262198 EQY262198:ERA262198 FAU262198:FAW262198 FKQ262198:FKS262198 FUM262198:FUO262198 GEI262198:GEK262198 GOE262198:GOG262198 GYA262198:GYC262198 HHW262198:HHY262198 HRS262198:HRU262198 IBO262198:IBQ262198 ILK262198:ILM262198 IVG262198:IVI262198 JFC262198:JFE262198 JOY262198:JPA262198 JYU262198:JYW262198 KIQ262198:KIS262198 KSM262198:KSO262198 LCI262198:LCK262198 LME262198:LMG262198 LWA262198:LWC262198 MFW262198:MFY262198 MPS262198:MPU262198 MZO262198:MZQ262198 NJK262198:NJM262198 NTG262198:NTI262198 ODC262198:ODE262198 OMY262198:ONA262198 OWU262198:OWW262198 PGQ262198:PGS262198 PQM262198:PQO262198 QAI262198:QAK262198 QKE262198:QKG262198 QUA262198:QUC262198 RDW262198:RDY262198 RNS262198:RNU262198 RXO262198:RXQ262198 SHK262198:SHM262198 SRG262198:SRI262198 TBC262198:TBE262198 TKY262198:TLA262198 TUU262198:TUW262198 UEQ262198:UES262198 UOM262198:UOO262198 UYI262198:UYK262198 VIE262198:VIG262198 VSA262198:VSC262198 WBW262198:WBY262198 WLS262198:WLU262198 WVO262198:WVQ262198 U327734:W327734 JC327734:JE327734 SY327734:TA327734 ACU327734:ACW327734 AMQ327734:AMS327734 AWM327734:AWO327734 BGI327734:BGK327734 BQE327734:BQG327734 CAA327734:CAC327734 CJW327734:CJY327734 CTS327734:CTU327734 DDO327734:DDQ327734 DNK327734:DNM327734 DXG327734:DXI327734 EHC327734:EHE327734 EQY327734:ERA327734 FAU327734:FAW327734 FKQ327734:FKS327734 FUM327734:FUO327734 GEI327734:GEK327734 GOE327734:GOG327734 GYA327734:GYC327734 HHW327734:HHY327734 HRS327734:HRU327734 IBO327734:IBQ327734 ILK327734:ILM327734 IVG327734:IVI327734 JFC327734:JFE327734 JOY327734:JPA327734 JYU327734:JYW327734 KIQ327734:KIS327734 KSM327734:KSO327734 LCI327734:LCK327734 LME327734:LMG327734 LWA327734:LWC327734 MFW327734:MFY327734 MPS327734:MPU327734 MZO327734:MZQ327734 NJK327734:NJM327734 NTG327734:NTI327734 ODC327734:ODE327734 OMY327734:ONA327734 OWU327734:OWW327734 PGQ327734:PGS327734 PQM327734:PQO327734 QAI327734:QAK327734 QKE327734:QKG327734 QUA327734:QUC327734 RDW327734:RDY327734 RNS327734:RNU327734 RXO327734:RXQ327734 SHK327734:SHM327734 SRG327734:SRI327734 TBC327734:TBE327734 TKY327734:TLA327734 TUU327734:TUW327734 UEQ327734:UES327734 UOM327734:UOO327734 UYI327734:UYK327734 VIE327734:VIG327734 VSA327734:VSC327734 WBW327734:WBY327734 WLS327734:WLU327734 WVO327734:WVQ327734 U393270:W393270 JC393270:JE393270 SY393270:TA393270 ACU393270:ACW393270 AMQ393270:AMS393270 AWM393270:AWO393270 BGI393270:BGK393270 BQE393270:BQG393270 CAA393270:CAC393270 CJW393270:CJY393270 CTS393270:CTU393270 DDO393270:DDQ393270 DNK393270:DNM393270 DXG393270:DXI393270 EHC393270:EHE393270 EQY393270:ERA393270 FAU393270:FAW393270 FKQ393270:FKS393270 FUM393270:FUO393270 GEI393270:GEK393270 GOE393270:GOG393270 GYA393270:GYC393270 HHW393270:HHY393270 HRS393270:HRU393270 IBO393270:IBQ393270 ILK393270:ILM393270 IVG393270:IVI393270 JFC393270:JFE393270 JOY393270:JPA393270 JYU393270:JYW393270 KIQ393270:KIS393270 KSM393270:KSO393270 LCI393270:LCK393270 LME393270:LMG393270 LWA393270:LWC393270 MFW393270:MFY393270 MPS393270:MPU393270 MZO393270:MZQ393270 NJK393270:NJM393270 NTG393270:NTI393270 ODC393270:ODE393270 OMY393270:ONA393270 OWU393270:OWW393270 PGQ393270:PGS393270 PQM393270:PQO393270 QAI393270:QAK393270 QKE393270:QKG393270 QUA393270:QUC393270 RDW393270:RDY393270 RNS393270:RNU393270 RXO393270:RXQ393270 SHK393270:SHM393270 SRG393270:SRI393270 TBC393270:TBE393270 TKY393270:TLA393270 TUU393270:TUW393270 UEQ393270:UES393270 UOM393270:UOO393270 UYI393270:UYK393270 VIE393270:VIG393270 VSA393270:VSC393270 WBW393270:WBY393270 WLS393270:WLU393270 WVO393270:WVQ393270 U458806:W458806 JC458806:JE458806 SY458806:TA458806 ACU458806:ACW458806 AMQ458806:AMS458806 AWM458806:AWO458806 BGI458806:BGK458806 BQE458806:BQG458806 CAA458806:CAC458806 CJW458806:CJY458806 CTS458806:CTU458806 DDO458806:DDQ458806 DNK458806:DNM458806 DXG458806:DXI458806 EHC458806:EHE458806 EQY458806:ERA458806 FAU458806:FAW458806 FKQ458806:FKS458806 FUM458806:FUO458806 GEI458806:GEK458806 GOE458806:GOG458806 GYA458806:GYC458806 HHW458806:HHY458806 HRS458806:HRU458806 IBO458806:IBQ458806 ILK458806:ILM458806 IVG458806:IVI458806 JFC458806:JFE458806 JOY458806:JPA458806 JYU458806:JYW458806 KIQ458806:KIS458806 KSM458806:KSO458806 LCI458806:LCK458806 LME458806:LMG458806 LWA458806:LWC458806 MFW458806:MFY458806 MPS458806:MPU458806 MZO458806:MZQ458806 NJK458806:NJM458806 NTG458806:NTI458806 ODC458806:ODE458806 OMY458806:ONA458806 OWU458806:OWW458806 PGQ458806:PGS458806 PQM458806:PQO458806 QAI458806:QAK458806 QKE458806:QKG458806 QUA458806:QUC458806 RDW458806:RDY458806 RNS458806:RNU458806 RXO458806:RXQ458806 SHK458806:SHM458806 SRG458806:SRI458806 TBC458806:TBE458806 TKY458806:TLA458806 TUU458806:TUW458806 UEQ458806:UES458806 UOM458806:UOO458806 UYI458806:UYK458806 VIE458806:VIG458806 VSA458806:VSC458806 WBW458806:WBY458806 WLS458806:WLU458806 WVO458806:WVQ458806 U524342:W524342 JC524342:JE524342 SY524342:TA524342 ACU524342:ACW524342 AMQ524342:AMS524342 AWM524342:AWO524342 BGI524342:BGK524342 BQE524342:BQG524342 CAA524342:CAC524342 CJW524342:CJY524342 CTS524342:CTU524342 DDO524342:DDQ524342 DNK524342:DNM524342 DXG524342:DXI524342 EHC524342:EHE524342 EQY524342:ERA524342 FAU524342:FAW524342 FKQ524342:FKS524342 FUM524342:FUO524342 GEI524342:GEK524342 GOE524342:GOG524342 GYA524342:GYC524342 HHW524342:HHY524342 HRS524342:HRU524342 IBO524342:IBQ524342 ILK524342:ILM524342 IVG524342:IVI524342 JFC524342:JFE524342 JOY524342:JPA524342 JYU524342:JYW524342 KIQ524342:KIS524342 KSM524342:KSO524342 LCI524342:LCK524342 LME524342:LMG524342 LWA524342:LWC524342 MFW524342:MFY524342 MPS524342:MPU524342 MZO524342:MZQ524342 NJK524342:NJM524342 NTG524342:NTI524342 ODC524342:ODE524342 OMY524342:ONA524342 OWU524342:OWW524342 PGQ524342:PGS524342 PQM524342:PQO524342 QAI524342:QAK524342 QKE524342:QKG524342 QUA524342:QUC524342 RDW524342:RDY524342 RNS524342:RNU524342 RXO524342:RXQ524342 SHK524342:SHM524342 SRG524342:SRI524342 TBC524342:TBE524342 TKY524342:TLA524342 TUU524342:TUW524342 UEQ524342:UES524342 UOM524342:UOO524342 UYI524342:UYK524342 VIE524342:VIG524342 VSA524342:VSC524342 WBW524342:WBY524342 WLS524342:WLU524342 WVO524342:WVQ524342 U589878:W589878 JC589878:JE589878 SY589878:TA589878 ACU589878:ACW589878 AMQ589878:AMS589878 AWM589878:AWO589878 BGI589878:BGK589878 BQE589878:BQG589878 CAA589878:CAC589878 CJW589878:CJY589878 CTS589878:CTU589878 DDO589878:DDQ589878 DNK589878:DNM589878 DXG589878:DXI589878 EHC589878:EHE589878 EQY589878:ERA589878 FAU589878:FAW589878 FKQ589878:FKS589878 FUM589878:FUO589878 GEI589878:GEK589878 GOE589878:GOG589878 GYA589878:GYC589878 HHW589878:HHY589878 HRS589878:HRU589878 IBO589878:IBQ589878 ILK589878:ILM589878 IVG589878:IVI589878 JFC589878:JFE589878 JOY589878:JPA589878 JYU589878:JYW589878 KIQ589878:KIS589878 KSM589878:KSO589878 LCI589878:LCK589878 LME589878:LMG589878 LWA589878:LWC589878 MFW589878:MFY589878 MPS589878:MPU589878 MZO589878:MZQ589878 NJK589878:NJM589878 NTG589878:NTI589878 ODC589878:ODE589878 OMY589878:ONA589878 OWU589878:OWW589878 PGQ589878:PGS589878 PQM589878:PQO589878 QAI589878:QAK589878 QKE589878:QKG589878 QUA589878:QUC589878 RDW589878:RDY589878 RNS589878:RNU589878 RXO589878:RXQ589878 SHK589878:SHM589878 SRG589878:SRI589878 TBC589878:TBE589878 TKY589878:TLA589878 TUU589878:TUW589878 UEQ589878:UES589878 UOM589878:UOO589878 UYI589878:UYK589878 VIE589878:VIG589878 VSA589878:VSC589878 WBW589878:WBY589878 WLS589878:WLU589878 WVO589878:WVQ589878 U655414:W655414 JC655414:JE655414 SY655414:TA655414 ACU655414:ACW655414 AMQ655414:AMS655414 AWM655414:AWO655414 BGI655414:BGK655414 BQE655414:BQG655414 CAA655414:CAC655414 CJW655414:CJY655414 CTS655414:CTU655414 DDO655414:DDQ655414 DNK655414:DNM655414 DXG655414:DXI655414 EHC655414:EHE655414 EQY655414:ERA655414 FAU655414:FAW655414 FKQ655414:FKS655414 FUM655414:FUO655414 GEI655414:GEK655414 GOE655414:GOG655414 GYA655414:GYC655414 HHW655414:HHY655414 HRS655414:HRU655414 IBO655414:IBQ655414 ILK655414:ILM655414 IVG655414:IVI655414 JFC655414:JFE655414 JOY655414:JPA655414 JYU655414:JYW655414 KIQ655414:KIS655414 KSM655414:KSO655414 LCI655414:LCK655414 LME655414:LMG655414 LWA655414:LWC655414 MFW655414:MFY655414 MPS655414:MPU655414 MZO655414:MZQ655414 NJK655414:NJM655414 NTG655414:NTI655414 ODC655414:ODE655414 OMY655414:ONA655414 OWU655414:OWW655414 PGQ655414:PGS655414 PQM655414:PQO655414 QAI655414:QAK655414 QKE655414:QKG655414 QUA655414:QUC655414 RDW655414:RDY655414 RNS655414:RNU655414 RXO655414:RXQ655414 SHK655414:SHM655414 SRG655414:SRI655414 TBC655414:TBE655414 TKY655414:TLA655414 TUU655414:TUW655414 UEQ655414:UES655414 UOM655414:UOO655414 UYI655414:UYK655414 VIE655414:VIG655414 VSA655414:VSC655414 WBW655414:WBY655414 WLS655414:WLU655414 WVO655414:WVQ655414 U720950:W720950 JC720950:JE720950 SY720950:TA720950 ACU720950:ACW720950 AMQ720950:AMS720950 AWM720950:AWO720950 BGI720950:BGK720950 BQE720950:BQG720950 CAA720950:CAC720950 CJW720950:CJY720950 CTS720950:CTU720950 DDO720950:DDQ720950 DNK720950:DNM720950 DXG720950:DXI720950 EHC720950:EHE720950 EQY720950:ERA720950 FAU720950:FAW720950 FKQ720950:FKS720950 FUM720950:FUO720950 GEI720950:GEK720950 GOE720950:GOG720950 GYA720950:GYC720950 HHW720950:HHY720950 HRS720950:HRU720950 IBO720950:IBQ720950 ILK720950:ILM720950 IVG720950:IVI720950 JFC720950:JFE720950 JOY720950:JPA720950 JYU720950:JYW720950 KIQ720950:KIS720950 KSM720950:KSO720950 LCI720950:LCK720950 LME720950:LMG720950 LWA720950:LWC720950 MFW720950:MFY720950 MPS720950:MPU720950 MZO720950:MZQ720950 NJK720950:NJM720950 NTG720950:NTI720950 ODC720950:ODE720950 OMY720950:ONA720950 OWU720950:OWW720950 PGQ720950:PGS720950 PQM720950:PQO720950 QAI720950:QAK720950 QKE720950:QKG720950 QUA720950:QUC720950 RDW720950:RDY720950 RNS720950:RNU720950 RXO720950:RXQ720950 SHK720950:SHM720950 SRG720950:SRI720950 TBC720950:TBE720950 TKY720950:TLA720950 TUU720950:TUW720950 UEQ720950:UES720950 UOM720950:UOO720950 UYI720950:UYK720950 VIE720950:VIG720950 VSA720950:VSC720950 WBW720950:WBY720950 WLS720950:WLU720950 WVO720950:WVQ720950 U786486:W786486 JC786486:JE786486 SY786486:TA786486 ACU786486:ACW786486 AMQ786486:AMS786486 AWM786486:AWO786486 BGI786486:BGK786486 BQE786486:BQG786486 CAA786486:CAC786486 CJW786486:CJY786486 CTS786486:CTU786486 DDO786486:DDQ786486 DNK786486:DNM786486 DXG786486:DXI786486 EHC786486:EHE786486 EQY786486:ERA786486 FAU786486:FAW786486 FKQ786486:FKS786486 FUM786486:FUO786486 GEI786486:GEK786486 GOE786486:GOG786486 GYA786486:GYC786486 HHW786486:HHY786486 HRS786486:HRU786486 IBO786486:IBQ786486 ILK786486:ILM786486 IVG786486:IVI786486 JFC786486:JFE786486 JOY786486:JPA786486 JYU786486:JYW786486 KIQ786486:KIS786486 KSM786486:KSO786486 LCI786486:LCK786486 LME786486:LMG786486 LWA786486:LWC786486 MFW786486:MFY786486 MPS786486:MPU786486 MZO786486:MZQ786486 NJK786486:NJM786486 NTG786486:NTI786486 ODC786486:ODE786486 OMY786486:ONA786486 OWU786486:OWW786486 PGQ786486:PGS786486 PQM786486:PQO786486 QAI786486:QAK786486 QKE786486:QKG786486 QUA786486:QUC786486 RDW786486:RDY786486 RNS786486:RNU786486 RXO786486:RXQ786486 SHK786486:SHM786486 SRG786486:SRI786486 TBC786486:TBE786486 TKY786486:TLA786486 TUU786486:TUW786486 UEQ786486:UES786486 UOM786486:UOO786486 UYI786486:UYK786486 VIE786486:VIG786486 VSA786486:VSC786486 WBW786486:WBY786486 WLS786486:WLU786486 WVO786486:WVQ786486 U852022:W852022 JC852022:JE852022 SY852022:TA852022 ACU852022:ACW852022 AMQ852022:AMS852022 AWM852022:AWO852022 BGI852022:BGK852022 BQE852022:BQG852022 CAA852022:CAC852022 CJW852022:CJY852022 CTS852022:CTU852022 DDO852022:DDQ852022 DNK852022:DNM852022 DXG852022:DXI852022 EHC852022:EHE852022 EQY852022:ERA852022 FAU852022:FAW852022 FKQ852022:FKS852022 FUM852022:FUO852022 GEI852022:GEK852022 GOE852022:GOG852022 GYA852022:GYC852022 HHW852022:HHY852022 HRS852022:HRU852022 IBO852022:IBQ852022 ILK852022:ILM852022 IVG852022:IVI852022 JFC852022:JFE852022 JOY852022:JPA852022 JYU852022:JYW852022 KIQ852022:KIS852022 KSM852022:KSO852022 LCI852022:LCK852022 LME852022:LMG852022 LWA852022:LWC852022 MFW852022:MFY852022 MPS852022:MPU852022 MZO852022:MZQ852022 NJK852022:NJM852022 NTG852022:NTI852022 ODC852022:ODE852022 OMY852022:ONA852022 OWU852022:OWW852022 PGQ852022:PGS852022 PQM852022:PQO852022 QAI852022:QAK852022 QKE852022:QKG852022 QUA852022:QUC852022 RDW852022:RDY852022 RNS852022:RNU852022 RXO852022:RXQ852022 SHK852022:SHM852022 SRG852022:SRI852022 TBC852022:TBE852022 TKY852022:TLA852022 TUU852022:TUW852022 UEQ852022:UES852022 UOM852022:UOO852022 UYI852022:UYK852022 VIE852022:VIG852022 VSA852022:VSC852022 WBW852022:WBY852022 WLS852022:WLU852022 WVO852022:WVQ852022 U917558:W917558 JC917558:JE917558 SY917558:TA917558 ACU917558:ACW917558 AMQ917558:AMS917558 AWM917558:AWO917558 BGI917558:BGK917558 BQE917558:BQG917558 CAA917558:CAC917558 CJW917558:CJY917558 CTS917558:CTU917558 DDO917558:DDQ917558 DNK917558:DNM917558 DXG917558:DXI917558 EHC917558:EHE917558 EQY917558:ERA917558 FAU917558:FAW917558 FKQ917558:FKS917558 FUM917558:FUO917558 GEI917558:GEK917558 GOE917558:GOG917558 GYA917558:GYC917558 HHW917558:HHY917558 HRS917558:HRU917558 IBO917558:IBQ917558 ILK917558:ILM917558 IVG917558:IVI917558 JFC917558:JFE917558 JOY917558:JPA917558 JYU917558:JYW917558 KIQ917558:KIS917558 KSM917558:KSO917558 LCI917558:LCK917558 LME917558:LMG917558 LWA917558:LWC917558 MFW917558:MFY917558 MPS917558:MPU917558 MZO917558:MZQ917558 NJK917558:NJM917558 NTG917558:NTI917558 ODC917558:ODE917558 OMY917558:ONA917558 OWU917558:OWW917558 PGQ917558:PGS917558 PQM917558:PQO917558 QAI917558:QAK917558 QKE917558:QKG917558 QUA917558:QUC917558 RDW917558:RDY917558 RNS917558:RNU917558 RXO917558:RXQ917558 SHK917558:SHM917558 SRG917558:SRI917558 TBC917558:TBE917558 TKY917558:TLA917558 TUU917558:TUW917558 UEQ917558:UES917558 UOM917558:UOO917558 UYI917558:UYK917558 VIE917558:VIG917558 VSA917558:VSC917558 WBW917558:WBY917558 WLS917558:WLU917558 WVO917558:WVQ917558 U983094:W983094 JC983094:JE983094 SY983094:TA983094 ACU983094:ACW983094 AMQ983094:AMS983094 AWM983094:AWO983094 BGI983094:BGK983094 BQE983094:BQG983094 CAA983094:CAC983094 CJW983094:CJY983094 CTS983094:CTU983094 DDO983094:DDQ983094 DNK983094:DNM983094 DXG983094:DXI983094 EHC983094:EHE983094 EQY983094:ERA983094 FAU983094:FAW983094 FKQ983094:FKS983094 FUM983094:FUO983094 GEI983094:GEK983094 GOE983094:GOG983094 GYA983094:GYC983094 HHW983094:HHY983094 HRS983094:HRU983094 IBO983094:IBQ983094 ILK983094:ILM983094 IVG983094:IVI983094 JFC983094:JFE983094 JOY983094:JPA983094 JYU983094:JYW983094 KIQ983094:KIS983094 KSM983094:KSO983094 LCI983094:LCK983094 LME983094:LMG983094 LWA983094:LWC983094 MFW983094:MFY983094 MPS983094:MPU983094 MZO983094:MZQ983094 NJK983094:NJM983094 NTG983094:NTI983094 ODC983094:ODE983094 OMY983094:ONA983094 OWU983094:OWW983094 PGQ983094:PGS983094 PQM983094:PQO983094 QAI983094:QAK983094 QKE983094:QKG983094 QUA983094:QUC983094 RDW983094:RDY983094 RNS983094:RNU983094 RXO983094:RXQ983094 SHK983094:SHM983094 SRG983094:SRI983094 TBC983094:TBE983094 TKY983094:TLA983094 TUU983094:TUW983094 UEQ983094:UES983094 UOM983094:UOO983094 UYI983094:UYK983094 VIE983094:VIG983094 VSA983094:VSC983094 WBW983094:WBY983094 WLS983094:WLU983094 WVO983094:WVQ983094 U10:W10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U65587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U131123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U196659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U262195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U327731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U393267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U458803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U524339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U589875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U655411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U720947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U786483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U852019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U917555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U983091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U46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U65584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U131120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U196656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U262192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U327728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U393264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U458800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U524336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U589872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U655408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U720944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U786480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U852016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U917552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U983088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WLS983088 U37:V38 U41:W41 Y41:AE41 JC29:JD29 SY29:SZ29 ACU29:ACV29 AMQ29:AMR29 AWM29:AWN29 BGI29:BGJ29 BQE29:BQF29 CAA29:CAB29 CJW29:CJX29 CTS29:CTT29 DDO29:DDP29 DNK29:DNL29 DXG29:DXH29 EHC29:EHD29 EQY29:EQZ29 FAU29:FAV29 FKQ29:FKR29 FUM29:FUN29 GEI29:GEJ29 GOE29:GOF29 GYA29:GYB29 HHW29:HHX29 HRS29:HRT29 IBO29:IBP29 ILK29:ILL29 IVG29:IVH29 JFC29:JFD29 JOY29:JOZ29 JYU29:JYV29 KIQ29:KIR29 KSM29:KSN29 LCI29:LCJ29 LME29:LMF29 LWA29:LWB29 MFW29:MFX29 MPS29:MPT29 MZO29:MZP29 NJK29:NJL29 NTG29:NTH29 ODC29:ODD29 OMY29:OMZ29 OWU29:OWV29 PGQ29:PGR29 PQM29:PQN29 QAI29:QAJ29 QKE29:QKF29 QUA29:QUB29 RDW29:RDX29 RNS29:RNT29 RXO29:RXP29 SHK29:SHL29 SRG29:SRH29 TBC29:TBD29 TKY29:TKZ29 TUU29:TUV29 UEQ29:UER29 UOM29:UON29 UYI29:UYJ29 VIE29:VIF29 VSA29:VSB29 WBW29:WBX29 WLS29:WLT29 WVO29:WVP29 U28:V28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W32 JD35:JE35 SZ35:TA35 ACV35:ACW35 AMR35:AMS35 AWN35:AWO35 BGJ35:BGK35 BQF35:BQG35 CAB35:CAC35 CJX35:CJY35 CTT35:CTU35 DDP35:DDQ35 DNL35:DNM35 DXH35:DXI35 EHD35:EHE35 EQZ35:ERA35 FAV35:FAW35 FKR35:FKS35 FUN35:FUO35 GEJ35:GEK35 GOF35:GOG35 GYB35:GYC35 HHX35:HHY35 HRT35:HRU35 IBP35:IBQ35 ILL35:ILM35 IVH35:IVI35 JFD35:JFE35 JOZ35:JPA35 JYV35:JYW35 KIR35:KIS35 KSN35:KSO35 LCJ35:LCK35 LMF35:LMG35 LWB35:LWC35 MFX35:MFY35 MPT35:MPU35 MZP35:MZQ35 NJL35:NJM35 NTH35:NTI35 ODD35:ODE35 OMZ35:ONA35 OWV35:OWW35 PGR35:PGS35 PQN35:PQO35 QAJ35:QAK35 QKF35:QKG35 QUB35:QUC35 RDX35:RDY35 RNT35:RNU35 RXP35:RXQ35 SHL35:SHM35 SRH35:SRI35 TBD35:TBE35 TKZ35:TLA35 TUV35:TUW35 UER35:UES35 UON35:UOO35 UYJ35:UYK35 VIF35:VIG35 VSB35:VSC35 WBX35:WBY35 WLT35:WLU35 WVP35:WVQ35</xm:sqref>
        </x14:dataValidation>
        <x14:dataValidation allowBlank="1" showErrorMessage="1" prompt="Al menos 1 por tipo de vigilado">
          <xm:sqref>L65613:P65615 IS65613:IV65615 SO65613:SR65615 ACK65613:ACN65615 AMG65613:AMJ65615 AWC65613:AWF65615 BFY65613:BGB65615 BPU65613:BPX65615 BZQ65613:BZT65615 CJM65613:CJP65615 CTI65613:CTL65615 DDE65613:DDH65615 DNA65613:DND65615 DWW65613:DWZ65615 EGS65613:EGV65615 EQO65613:EQR65615 FAK65613:FAN65615 FKG65613:FKJ65615 FUC65613:FUF65615 GDY65613:GEB65615 GNU65613:GNX65615 GXQ65613:GXT65615 HHM65613:HHP65615 HRI65613:HRL65615 IBE65613:IBH65615 ILA65613:ILD65615 IUW65613:IUZ65615 JES65613:JEV65615 JOO65613:JOR65615 JYK65613:JYN65615 KIG65613:KIJ65615 KSC65613:KSF65615 LBY65613:LCB65615 LLU65613:LLX65615 LVQ65613:LVT65615 MFM65613:MFP65615 MPI65613:MPL65615 MZE65613:MZH65615 NJA65613:NJD65615 NSW65613:NSZ65615 OCS65613:OCV65615 OMO65613:OMR65615 OWK65613:OWN65615 PGG65613:PGJ65615 PQC65613:PQF65615 PZY65613:QAB65615 QJU65613:QJX65615 QTQ65613:QTT65615 RDM65613:RDP65615 RNI65613:RNL65615 RXE65613:RXH65615 SHA65613:SHD65615 SQW65613:SQZ65615 TAS65613:TAV65615 TKO65613:TKR65615 TUK65613:TUN65615 UEG65613:UEJ65615 UOC65613:UOF65615 UXY65613:UYB65615 VHU65613:VHX65615 VRQ65613:VRT65615 WBM65613:WBP65615 WLI65613:WLL65615 WVE65613:WVH65615 L131149:P131151 IS131149:IV131151 SO131149:SR131151 ACK131149:ACN131151 AMG131149:AMJ131151 AWC131149:AWF131151 BFY131149:BGB131151 BPU131149:BPX131151 BZQ131149:BZT131151 CJM131149:CJP131151 CTI131149:CTL131151 DDE131149:DDH131151 DNA131149:DND131151 DWW131149:DWZ131151 EGS131149:EGV131151 EQO131149:EQR131151 FAK131149:FAN131151 FKG131149:FKJ131151 FUC131149:FUF131151 GDY131149:GEB131151 GNU131149:GNX131151 GXQ131149:GXT131151 HHM131149:HHP131151 HRI131149:HRL131151 IBE131149:IBH131151 ILA131149:ILD131151 IUW131149:IUZ131151 JES131149:JEV131151 JOO131149:JOR131151 JYK131149:JYN131151 KIG131149:KIJ131151 KSC131149:KSF131151 LBY131149:LCB131151 LLU131149:LLX131151 LVQ131149:LVT131151 MFM131149:MFP131151 MPI131149:MPL131151 MZE131149:MZH131151 NJA131149:NJD131151 NSW131149:NSZ131151 OCS131149:OCV131151 OMO131149:OMR131151 OWK131149:OWN131151 PGG131149:PGJ131151 PQC131149:PQF131151 PZY131149:QAB131151 QJU131149:QJX131151 QTQ131149:QTT131151 RDM131149:RDP131151 RNI131149:RNL131151 RXE131149:RXH131151 SHA131149:SHD131151 SQW131149:SQZ131151 TAS131149:TAV131151 TKO131149:TKR131151 TUK131149:TUN131151 UEG131149:UEJ131151 UOC131149:UOF131151 UXY131149:UYB131151 VHU131149:VHX131151 VRQ131149:VRT131151 WBM131149:WBP131151 WLI131149:WLL131151 WVE131149:WVH131151 L196685:P196687 IS196685:IV196687 SO196685:SR196687 ACK196685:ACN196687 AMG196685:AMJ196687 AWC196685:AWF196687 BFY196685:BGB196687 BPU196685:BPX196687 BZQ196685:BZT196687 CJM196685:CJP196687 CTI196685:CTL196687 DDE196685:DDH196687 DNA196685:DND196687 DWW196685:DWZ196687 EGS196685:EGV196687 EQO196685:EQR196687 FAK196685:FAN196687 FKG196685:FKJ196687 FUC196685:FUF196687 GDY196685:GEB196687 GNU196685:GNX196687 GXQ196685:GXT196687 HHM196685:HHP196687 HRI196685:HRL196687 IBE196685:IBH196687 ILA196685:ILD196687 IUW196685:IUZ196687 JES196685:JEV196687 JOO196685:JOR196687 JYK196685:JYN196687 KIG196685:KIJ196687 KSC196685:KSF196687 LBY196685:LCB196687 LLU196685:LLX196687 LVQ196685:LVT196687 MFM196685:MFP196687 MPI196685:MPL196687 MZE196685:MZH196687 NJA196685:NJD196687 NSW196685:NSZ196687 OCS196685:OCV196687 OMO196685:OMR196687 OWK196685:OWN196687 PGG196685:PGJ196687 PQC196685:PQF196687 PZY196685:QAB196687 QJU196685:QJX196687 QTQ196685:QTT196687 RDM196685:RDP196687 RNI196685:RNL196687 RXE196685:RXH196687 SHA196685:SHD196687 SQW196685:SQZ196687 TAS196685:TAV196687 TKO196685:TKR196687 TUK196685:TUN196687 UEG196685:UEJ196687 UOC196685:UOF196687 UXY196685:UYB196687 VHU196685:VHX196687 VRQ196685:VRT196687 WBM196685:WBP196687 WLI196685:WLL196687 WVE196685:WVH196687 L262221:P262223 IS262221:IV262223 SO262221:SR262223 ACK262221:ACN262223 AMG262221:AMJ262223 AWC262221:AWF262223 BFY262221:BGB262223 BPU262221:BPX262223 BZQ262221:BZT262223 CJM262221:CJP262223 CTI262221:CTL262223 DDE262221:DDH262223 DNA262221:DND262223 DWW262221:DWZ262223 EGS262221:EGV262223 EQO262221:EQR262223 FAK262221:FAN262223 FKG262221:FKJ262223 FUC262221:FUF262223 GDY262221:GEB262223 GNU262221:GNX262223 GXQ262221:GXT262223 HHM262221:HHP262223 HRI262221:HRL262223 IBE262221:IBH262223 ILA262221:ILD262223 IUW262221:IUZ262223 JES262221:JEV262223 JOO262221:JOR262223 JYK262221:JYN262223 KIG262221:KIJ262223 KSC262221:KSF262223 LBY262221:LCB262223 LLU262221:LLX262223 LVQ262221:LVT262223 MFM262221:MFP262223 MPI262221:MPL262223 MZE262221:MZH262223 NJA262221:NJD262223 NSW262221:NSZ262223 OCS262221:OCV262223 OMO262221:OMR262223 OWK262221:OWN262223 PGG262221:PGJ262223 PQC262221:PQF262223 PZY262221:QAB262223 QJU262221:QJX262223 QTQ262221:QTT262223 RDM262221:RDP262223 RNI262221:RNL262223 RXE262221:RXH262223 SHA262221:SHD262223 SQW262221:SQZ262223 TAS262221:TAV262223 TKO262221:TKR262223 TUK262221:TUN262223 UEG262221:UEJ262223 UOC262221:UOF262223 UXY262221:UYB262223 VHU262221:VHX262223 VRQ262221:VRT262223 WBM262221:WBP262223 WLI262221:WLL262223 WVE262221:WVH262223 L327757:P327759 IS327757:IV327759 SO327757:SR327759 ACK327757:ACN327759 AMG327757:AMJ327759 AWC327757:AWF327759 BFY327757:BGB327759 BPU327757:BPX327759 BZQ327757:BZT327759 CJM327757:CJP327759 CTI327757:CTL327759 DDE327757:DDH327759 DNA327757:DND327759 DWW327757:DWZ327759 EGS327757:EGV327759 EQO327757:EQR327759 FAK327757:FAN327759 FKG327757:FKJ327759 FUC327757:FUF327759 GDY327757:GEB327759 GNU327757:GNX327759 GXQ327757:GXT327759 HHM327757:HHP327759 HRI327757:HRL327759 IBE327757:IBH327759 ILA327757:ILD327759 IUW327757:IUZ327759 JES327757:JEV327759 JOO327757:JOR327759 JYK327757:JYN327759 KIG327757:KIJ327759 KSC327757:KSF327759 LBY327757:LCB327759 LLU327757:LLX327759 LVQ327757:LVT327759 MFM327757:MFP327759 MPI327757:MPL327759 MZE327757:MZH327759 NJA327757:NJD327759 NSW327757:NSZ327759 OCS327757:OCV327759 OMO327757:OMR327759 OWK327757:OWN327759 PGG327757:PGJ327759 PQC327757:PQF327759 PZY327757:QAB327759 QJU327757:QJX327759 QTQ327757:QTT327759 RDM327757:RDP327759 RNI327757:RNL327759 RXE327757:RXH327759 SHA327757:SHD327759 SQW327757:SQZ327759 TAS327757:TAV327759 TKO327757:TKR327759 TUK327757:TUN327759 UEG327757:UEJ327759 UOC327757:UOF327759 UXY327757:UYB327759 VHU327757:VHX327759 VRQ327757:VRT327759 WBM327757:WBP327759 WLI327757:WLL327759 WVE327757:WVH327759 L393293:P393295 IS393293:IV393295 SO393293:SR393295 ACK393293:ACN393295 AMG393293:AMJ393295 AWC393293:AWF393295 BFY393293:BGB393295 BPU393293:BPX393295 BZQ393293:BZT393295 CJM393293:CJP393295 CTI393293:CTL393295 DDE393293:DDH393295 DNA393293:DND393295 DWW393293:DWZ393295 EGS393293:EGV393295 EQO393293:EQR393295 FAK393293:FAN393295 FKG393293:FKJ393295 FUC393293:FUF393295 GDY393293:GEB393295 GNU393293:GNX393295 GXQ393293:GXT393295 HHM393293:HHP393295 HRI393293:HRL393295 IBE393293:IBH393295 ILA393293:ILD393295 IUW393293:IUZ393295 JES393293:JEV393295 JOO393293:JOR393295 JYK393293:JYN393295 KIG393293:KIJ393295 KSC393293:KSF393295 LBY393293:LCB393295 LLU393293:LLX393295 LVQ393293:LVT393295 MFM393293:MFP393295 MPI393293:MPL393295 MZE393293:MZH393295 NJA393293:NJD393295 NSW393293:NSZ393295 OCS393293:OCV393295 OMO393293:OMR393295 OWK393293:OWN393295 PGG393293:PGJ393295 PQC393293:PQF393295 PZY393293:QAB393295 QJU393293:QJX393295 QTQ393293:QTT393295 RDM393293:RDP393295 RNI393293:RNL393295 RXE393293:RXH393295 SHA393293:SHD393295 SQW393293:SQZ393295 TAS393293:TAV393295 TKO393293:TKR393295 TUK393293:TUN393295 UEG393293:UEJ393295 UOC393293:UOF393295 UXY393293:UYB393295 VHU393293:VHX393295 VRQ393293:VRT393295 WBM393293:WBP393295 WLI393293:WLL393295 WVE393293:WVH393295 L458829:P458831 IS458829:IV458831 SO458829:SR458831 ACK458829:ACN458831 AMG458829:AMJ458831 AWC458829:AWF458831 BFY458829:BGB458831 BPU458829:BPX458831 BZQ458829:BZT458831 CJM458829:CJP458831 CTI458829:CTL458831 DDE458829:DDH458831 DNA458829:DND458831 DWW458829:DWZ458831 EGS458829:EGV458831 EQO458829:EQR458831 FAK458829:FAN458831 FKG458829:FKJ458831 FUC458829:FUF458831 GDY458829:GEB458831 GNU458829:GNX458831 GXQ458829:GXT458831 HHM458829:HHP458831 HRI458829:HRL458831 IBE458829:IBH458831 ILA458829:ILD458831 IUW458829:IUZ458831 JES458829:JEV458831 JOO458829:JOR458831 JYK458829:JYN458831 KIG458829:KIJ458831 KSC458829:KSF458831 LBY458829:LCB458831 LLU458829:LLX458831 LVQ458829:LVT458831 MFM458829:MFP458831 MPI458829:MPL458831 MZE458829:MZH458831 NJA458829:NJD458831 NSW458829:NSZ458831 OCS458829:OCV458831 OMO458829:OMR458831 OWK458829:OWN458831 PGG458829:PGJ458831 PQC458829:PQF458831 PZY458829:QAB458831 QJU458829:QJX458831 QTQ458829:QTT458831 RDM458829:RDP458831 RNI458829:RNL458831 RXE458829:RXH458831 SHA458829:SHD458831 SQW458829:SQZ458831 TAS458829:TAV458831 TKO458829:TKR458831 TUK458829:TUN458831 UEG458829:UEJ458831 UOC458829:UOF458831 UXY458829:UYB458831 VHU458829:VHX458831 VRQ458829:VRT458831 WBM458829:WBP458831 WLI458829:WLL458831 WVE458829:WVH458831 L524365:P524367 IS524365:IV524367 SO524365:SR524367 ACK524365:ACN524367 AMG524365:AMJ524367 AWC524365:AWF524367 BFY524365:BGB524367 BPU524365:BPX524367 BZQ524365:BZT524367 CJM524365:CJP524367 CTI524365:CTL524367 DDE524365:DDH524367 DNA524365:DND524367 DWW524365:DWZ524367 EGS524365:EGV524367 EQO524365:EQR524367 FAK524365:FAN524367 FKG524365:FKJ524367 FUC524365:FUF524367 GDY524365:GEB524367 GNU524365:GNX524367 GXQ524365:GXT524367 HHM524365:HHP524367 HRI524365:HRL524367 IBE524365:IBH524367 ILA524365:ILD524367 IUW524365:IUZ524367 JES524365:JEV524367 JOO524365:JOR524367 JYK524365:JYN524367 KIG524365:KIJ524367 KSC524365:KSF524367 LBY524365:LCB524367 LLU524365:LLX524367 LVQ524365:LVT524367 MFM524365:MFP524367 MPI524365:MPL524367 MZE524365:MZH524367 NJA524365:NJD524367 NSW524365:NSZ524367 OCS524365:OCV524367 OMO524365:OMR524367 OWK524365:OWN524367 PGG524365:PGJ524367 PQC524365:PQF524367 PZY524365:QAB524367 QJU524365:QJX524367 QTQ524365:QTT524367 RDM524365:RDP524367 RNI524365:RNL524367 RXE524365:RXH524367 SHA524365:SHD524367 SQW524365:SQZ524367 TAS524365:TAV524367 TKO524365:TKR524367 TUK524365:TUN524367 UEG524365:UEJ524367 UOC524365:UOF524367 UXY524365:UYB524367 VHU524365:VHX524367 VRQ524365:VRT524367 WBM524365:WBP524367 WLI524365:WLL524367 WVE524365:WVH524367 L589901:P589903 IS589901:IV589903 SO589901:SR589903 ACK589901:ACN589903 AMG589901:AMJ589903 AWC589901:AWF589903 BFY589901:BGB589903 BPU589901:BPX589903 BZQ589901:BZT589903 CJM589901:CJP589903 CTI589901:CTL589903 DDE589901:DDH589903 DNA589901:DND589903 DWW589901:DWZ589903 EGS589901:EGV589903 EQO589901:EQR589903 FAK589901:FAN589903 FKG589901:FKJ589903 FUC589901:FUF589903 GDY589901:GEB589903 GNU589901:GNX589903 GXQ589901:GXT589903 HHM589901:HHP589903 HRI589901:HRL589903 IBE589901:IBH589903 ILA589901:ILD589903 IUW589901:IUZ589903 JES589901:JEV589903 JOO589901:JOR589903 JYK589901:JYN589903 KIG589901:KIJ589903 KSC589901:KSF589903 LBY589901:LCB589903 LLU589901:LLX589903 LVQ589901:LVT589903 MFM589901:MFP589903 MPI589901:MPL589903 MZE589901:MZH589903 NJA589901:NJD589903 NSW589901:NSZ589903 OCS589901:OCV589903 OMO589901:OMR589903 OWK589901:OWN589903 PGG589901:PGJ589903 PQC589901:PQF589903 PZY589901:QAB589903 QJU589901:QJX589903 QTQ589901:QTT589903 RDM589901:RDP589903 RNI589901:RNL589903 RXE589901:RXH589903 SHA589901:SHD589903 SQW589901:SQZ589903 TAS589901:TAV589903 TKO589901:TKR589903 TUK589901:TUN589903 UEG589901:UEJ589903 UOC589901:UOF589903 UXY589901:UYB589903 VHU589901:VHX589903 VRQ589901:VRT589903 WBM589901:WBP589903 WLI589901:WLL589903 WVE589901:WVH589903 L655437:P655439 IS655437:IV655439 SO655437:SR655439 ACK655437:ACN655439 AMG655437:AMJ655439 AWC655437:AWF655439 BFY655437:BGB655439 BPU655437:BPX655439 BZQ655437:BZT655439 CJM655437:CJP655439 CTI655437:CTL655439 DDE655437:DDH655439 DNA655437:DND655439 DWW655437:DWZ655439 EGS655437:EGV655439 EQO655437:EQR655439 FAK655437:FAN655439 FKG655437:FKJ655439 FUC655437:FUF655439 GDY655437:GEB655439 GNU655437:GNX655439 GXQ655437:GXT655439 HHM655437:HHP655439 HRI655437:HRL655439 IBE655437:IBH655439 ILA655437:ILD655439 IUW655437:IUZ655439 JES655437:JEV655439 JOO655437:JOR655439 JYK655437:JYN655439 KIG655437:KIJ655439 KSC655437:KSF655439 LBY655437:LCB655439 LLU655437:LLX655439 LVQ655437:LVT655439 MFM655437:MFP655439 MPI655437:MPL655439 MZE655437:MZH655439 NJA655437:NJD655439 NSW655437:NSZ655439 OCS655437:OCV655439 OMO655437:OMR655439 OWK655437:OWN655439 PGG655437:PGJ655439 PQC655437:PQF655439 PZY655437:QAB655439 QJU655437:QJX655439 QTQ655437:QTT655439 RDM655437:RDP655439 RNI655437:RNL655439 RXE655437:RXH655439 SHA655437:SHD655439 SQW655437:SQZ655439 TAS655437:TAV655439 TKO655437:TKR655439 TUK655437:TUN655439 UEG655437:UEJ655439 UOC655437:UOF655439 UXY655437:UYB655439 VHU655437:VHX655439 VRQ655437:VRT655439 WBM655437:WBP655439 WLI655437:WLL655439 WVE655437:WVH655439 L720973:P720975 IS720973:IV720975 SO720973:SR720975 ACK720973:ACN720975 AMG720973:AMJ720975 AWC720973:AWF720975 BFY720973:BGB720975 BPU720973:BPX720975 BZQ720973:BZT720975 CJM720973:CJP720975 CTI720973:CTL720975 DDE720973:DDH720975 DNA720973:DND720975 DWW720973:DWZ720975 EGS720973:EGV720975 EQO720973:EQR720975 FAK720973:FAN720975 FKG720973:FKJ720975 FUC720973:FUF720975 GDY720973:GEB720975 GNU720973:GNX720975 GXQ720973:GXT720975 HHM720973:HHP720975 HRI720973:HRL720975 IBE720973:IBH720975 ILA720973:ILD720975 IUW720973:IUZ720975 JES720973:JEV720975 JOO720973:JOR720975 JYK720973:JYN720975 KIG720973:KIJ720975 KSC720973:KSF720975 LBY720973:LCB720975 LLU720973:LLX720975 LVQ720973:LVT720975 MFM720973:MFP720975 MPI720973:MPL720975 MZE720973:MZH720975 NJA720973:NJD720975 NSW720973:NSZ720975 OCS720973:OCV720975 OMO720973:OMR720975 OWK720973:OWN720975 PGG720973:PGJ720975 PQC720973:PQF720975 PZY720973:QAB720975 QJU720973:QJX720975 QTQ720973:QTT720975 RDM720973:RDP720975 RNI720973:RNL720975 RXE720973:RXH720975 SHA720973:SHD720975 SQW720973:SQZ720975 TAS720973:TAV720975 TKO720973:TKR720975 TUK720973:TUN720975 UEG720973:UEJ720975 UOC720973:UOF720975 UXY720973:UYB720975 VHU720973:VHX720975 VRQ720973:VRT720975 WBM720973:WBP720975 WLI720973:WLL720975 WVE720973:WVH720975 L786509:P786511 IS786509:IV786511 SO786509:SR786511 ACK786509:ACN786511 AMG786509:AMJ786511 AWC786509:AWF786511 BFY786509:BGB786511 BPU786509:BPX786511 BZQ786509:BZT786511 CJM786509:CJP786511 CTI786509:CTL786511 DDE786509:DDH786511 DNA786509:DND786511 DWW786509:DWZ786511 EGS786509:EGV786511 EQO786509:EQR786511 FAK786509:FAN786511 FKG786509:FKJ786511 FUC786509:FUF786511 GDY786509:GEB786511 GNU786509:GNX786511 GXQ786509:GXT786511 HHM786509:HHP786511 HRI786509:HRL786511 IBE786509:IBH786511 ILA786509:ILD786511 IUW786509:IUZ786511 JES786509:JEV786511 JOO786509:JOR786511 JYK786509:JYN786511 KIG786509:KIJ786511 KSC786509:KSF786511 LBY786509:LCB786511 LLU786509:LLX786511 LVQ786509:LVT786511 MFM786509:MFP786511 MPI786509:MPL786511 MZE786509:MZH786511 NJA786509:NJD786511 NSW786509:NSZ786511 OCS786509:OCV786511 OMO786509:OMR786511 OWK786509:OWN786511 PGG786509:PGJ786511 PQC786509:PQF786511 PZY786509:QAB786511 QJU786509:QJX786511 QTQ786509:QTT786511 RDM786509:RDP786511 RNI786509:RNL786511 RXE786509:RXH786511 SHA786509:SHD786511 SQW786509:SQZ786511 TAS786509:TAV786511 TKO786509:TKR786511 TUK786509:TUN786511 UEG786509:UEJ786511 UOC786509:UOF786511 UXY786509:UYB786511 VHU786509:VHX786511 VRQ786509:VRT786511 WBM786509:WBP786511 WLI786509:WLL786511 WVE786509:WVH786511 L852045:P852047 IS852045:IV852047 SO852045:SR852047 ACK852045:ACN852047 AMG852045:AMJ852047 AWC852045:AWF852047 BFY852045:BGB852047 BPU852045:BPX852047 BZQ852045:BZT852047 CJM852045:CJP852047 CTI852045:CTL852047 DDE852045:DDH852047 DNA852045:DND852047 DWW852045:DWZ852047 EGS852045:EGV852047 EQO852045:EQR852047 FAK852045:FAN852047 FKG852045:FKJ852047 FUC852045:FUF852047 GDY852045:GEB852047 GNU852045:GNX852047 GXQ852045:GXT852047 HHM852045:HHP852047 HRI852045:HRL852047 IBE852045:IBH852047 ILA852045:ILD852047 IUW852045:IUZ852047 JES852045:JEV852047 JOO852045:JOR852047 JYK852045:JYN852047 KIG852045:KIJ852047 KSC852045:KSF852047 LBY852045:LCB852047 LLU852045:LLX852047 LVQ852045:LVT852047 MFM852045:MFP852047 MPI852045:MPL852047 MZE852045:MZH852047 NJA852045:NJD852047 NSW852045:NSZ852047 OCS852045:OCV852047 OMO852045:OMR852047 OWK852045:OWN852047 PGG852045:PGJ852047 PQC852045:PQF852047 PZY852045:QAB852047 QJU852045:QJX852047 QTQ852045:QTT852047 RDM852045:RDP852047 RNI852045:RNL852047 RXE852045:RXH852047 SHA852045:SHD852047 SQW852045:SQZ852047 TAS852045:TAV852047 TKO852045:TKR852047 TUK852045:TUN852047 UEG852045:UEJ852047 UOC852045:UOF852047 UXY852045:UYB852047 VHU852045:VHX852047 VRQ852045:VRT852047 WBM852045:WBP852047 WLI852045:WLL852047 WVE852045:WVH852047 L917581:P917583 IS917581:IV917583 SO917581:SR917583 ACK917581:ACN917583 AMG917581:AMJ917583 AWC917581:AWF917583 BFY917581:BGB917583 BPU917581:BPX917583 BZQ917581:BZT917583 CJM917581:CJP917583 CTI917581:CTL917583 DDE917581:DDH917583 DNA917581:DND917583 DWW917581:DWZ917583 EGS917581:EGV917583 EQO917581:EQR917583 FAK917581:FAN917583 FKG917581:FKJ917583 FUC917581:FUF917583 GDY917581:GEB917583 GNU917581:GNX917583 GXQ917581:GXT917583 HHM917581:HHP917583 HRI917581:HRL917583 IBE917581:IBH917583 ILA917581:ILD917583 IUW917581:IUZ917583 JES917581:JEV917583 JOO917581:JOR917583 JYK917581:JYN917583 KIG917581:KIJ917583 KSC917581:KSF917583 LBY917581:LCB917583 LLU917581:LLX917583 LVQ917581:LVT917583 MFM917581:MFP917583 MPI917581:MPL917583 MZE917581:MZH917583 NJA917581:NJD917583 NSW917581:NSZ917583 OCS917581:OCV917583 OMO917581:OMR917583 OWK917581:OWN917583 PGG917581:PGJ917583 PQC917581:PQF917583 PZY917581:QAB917583 QJU917581:QJX917583 QTQ917581:QTT917583 RDM917581:RDP917583 RNI917581:RNL917583 RXE917581:RXH917583 SHA917581:SHD917583 SQW917581:SQZ917583 TAS917581:TAV917583 TKO917581:TKR917583 TUK917581:TUN917583 UEG917581:UEJ917583 UOC917581:UOF917583 UXY917581:UYB917583 VHU917581:VHX917583 VRQ917581:VRT917583 WBM917581:WBP917583 WLI917581:WLL917583 WVE917581:WVH917583 L983117:P983119 IS983117:IV983119 SO983117:SR983119 ACK983117:ACN983119 AMG983117:AMJ983119 AWC983117:AWF983119 BFY983117:BGB983119 BPU983117:BPX983119 BZQ983117:BZT983119 CJM983117:CJP983119 CTI983117:CTL983119 DDE983117:DDH983119 DNA983117:DND983119 DWW983117:DWZ983119 EGS983117:EGV983119 EQO983117:EQR983119 FAK983117:FAN983119 FKG983117:FKJ983119 FUC983117:FUF983119 GDY983117:GEB983119 GNU983117:GNX983119 GXQ983117:GXT983119 HHM983117:HHP983119 HRI983117:HRL983119 IBE983117:IBH983119 ILA983117:ILD983119 IUW983117:IUZ983119 JES983117:JEV983119 JOO983117:JOR983119 JYK983117:JYN983119 KIG983117:KIJ983119 KSC983117:KSF983119 LBY983117:LCB983119 LLU983117:LLX983119 LVQ983117:LVT983119 MFM983117:MFP983119 MPI983117:MPL983119 MZE983117:MZH983119 NJA983117:NJD983119 NSW983117:NSZ983119 OCS983117:OCV983119 OMO983117:OMR983119 OWK983117:OWN983119 PGG983117:PGJ983119 PQC983117:PQF983119 PZY983117:QAB983119 QJU983117:QJX983119 QTQ983117:QTT983119 RDM983117:RDP983119 RNI983117:RNL983119 RXE983117:RXH983119 SHA983117:SHD983119 SQW983117:SQZ983119 TAS983117:TAV983119 TKO983117:TKR983119 TUK983117:TUN983119 UEG983117:UEJ983119 UOC983117:UOF983119 UXY983117:UYB983119 VHU983117:VHX983119 VRQ983117:VRT983119 WBM983117:WBP983119 WLI983117:WLL983119 WVE983117:WVH983119 IR65:IV81 SN65:SR81 ACJ65:ACN81 AMF65:AMJ81 AWB65:AWF81 BFX65:BGB81 BPT65:BPX81 BZP65:BZT81 CJL65:CJP81 CTH65:CTL81 DDD65:DDH81 DMZ65:DND81 DWV65:DWZ81 EGR65:EGV81 EQN65:EQR81 FAJ65:FAN81 FKF65:FKJ81 FUB65:FUF81 GDX65:GEB81 GNT65:GNX81 GXP65:GXT81 HHL65:HHP81 HRH65:HRL81 IBD65:IBH81 IKZ65:ILD81 IUV65:IUZ81 JER65:JEV81 JON65:JOR81 JYJ65:JYN81 KIF65:KIJ81 KSB65:KSF81 LBX65:LCB81 LLT65:LLX81 LVP65:LVT81 MFL65:MFP81 MPH65:MPL81 MZD65:MZH81 NIZ65:NJD81 NSV65:NSZ81 OCR65:OCV81 OMN65:OMR81 OWJ65:OWN81 PGF65:PGJ81 PQB65:PQF81 PZX65:QAB81 QJT65:QJX81 QTP65:QTT81 RDL65:RDP81 RNH65:RNL81 RXD65:RXH81 SGZ65:SHD81 SQV65:SQZ81 TAR65:TAV81 TKN65:TKR81 TUJ65:TUN81 UEF65:UEJ81 UOB65:UOF81 UXX65:UYB81 VHT65:VHX81 VRP65:VRT81 WBL65:WBP81 WLH65:WLL81 WVD65:WVH81 K65603:P65608 IR65603:IV65608 SN65603:SR65608 ACJ65603:ACN65608 AMF65603:AMJ65608 AWB65603:AWF65608 BFX65603:BGB65608 BPT65603:BPX65608 BZP65603:BZT65608 CJL65603:CJP65608 CTH65603:CTL65608 DDD65603:DDH65608 DMZ65603:DND65608 DWV65603:DWZ65608 EGR65603:EGV65608 EQN65603:EQR65608 FAJ65603:FAN65608 FKF65603:FKJ65608 FUB65603:FUF65608 GDX65603:GEB65608 GNT65603:GNX65608 GXP65603:GXT65608 HHL65603:HHP65608 HRH65603:HRL65608 IBD65603:IBH65608 IKZ65603:ILD65608 IUV65603:IUZ65608 JER65603:JEV65608 JON65603:JOR65608 JYJ65603:JYN65608 KIF65603:KIJ65608 KSB65603:KSF65608 LBX65603:LCB65608 LLT65603:LLX65608 LVP65603:LVT65608 MFL65603:MFP65608 MPH65603:MPL65608 MZD65603:MZH65608 NIZ65603:NJD65608 NSV65603:NSZ65608 OCR65603:OCV65608 OMN65603:OMR65608 OWJ65603:OWN65608 PGF65603:PGJ65608 PQB65603:PQF65608 PZX65603:QAB65608 QJT65603:QJX65608 QTP65603:QTT65608 RDL65603:RDP65608 RNH65603:RNL65608 RXD65603:RXH65608 SGZ65603:SHD65608 SQV65603:SQZ65608 TAR65603:TAV65608 TKN65603:TKR65608 TUJ65603:TUN65608 UEF65603:UEJ65608 UOB65603:UOF65608 UXX65603:UYB65608 VHT65603:VHX65608 VRP65603:VRT65608 WBL65603:WBP65608 WLH65603:WLL65608 WVD65603:WVH65608 K131139:P131144 IR131139:IV131144 SN131139:SR131144 ACJ131139:ACN131144 AMF131139:AMJ131144 AWB131139:AWF131144 BFX131139:BGB131144 BPT131139:BPX131144 BZP131139:BZT131144 CJL131139:CJP131144 CTH131139:CTL131144 DDD131139:DDH131144 DMZ131139:DND131144 DWV131139:DWZ131144 EGR131139:EGV131144 EQN131139:EQR131144 FAJ131139:FAN131144 FKF131139:FKJ131144 FUB131139:FUF131144 GDX131139:GEB131144 GNT131139:GNX131144 GXP131139:GXT131144 HHL131139:HHP131144 HRH131139:HRL131144 IBD131139:IBH131144 IKZ131139:ILD131144 IUV131139:IUZ131144 JER131139:JEV131144 JON131139:JOR131144 JYJ131139:JYN131144 KIF131139:KIJ131144 KSB131139:KSF131144 LBX131139:LCB131144 LLT131139:LLX131144 LVP131139:LVT131144 MFL131139:MFP131144 MPH131139:MPL131144 MZD131139:MZH131144 NIZ131139:NJD131144 NSV131139:NSZ131144 OCR131139:OCV131144 OMN131139:OMR131144 OWJ131139:OWN131144 PGF131139:PGJ131144 PQB131139:PQF131144 PZX131139:QAB131144 QJT131139:QJX131144 QTP131139:QTT131144 RDL131139:RDP131144 RNH131139:RNL131144 RXD131139:RXH131144 SGZ131139:SHD131144 SQV131139:SQZ131144 TAR131139:TAV131144 TKN131139:TKR131144 TUJ131139:TUN131144 UEF131139:UEJ131144 UOB131139:UOF131144 UXX131139:UYB131144 VHT131139:VHX131144 VRP131139:VRT131144 WBL131139:WBP131144 WLH131139:WLL131144 WVD131139:WVH131144 K196675:P196680 IR196675:IV196680 SN196675:SR196680 ACJ196675:ACN196680 AMF196675:AMJ196680 AWB196675:AWF196680 BFX196675:BGB196680 BPT196675:BPX196680 BZP196675:BZT196680 CJL196675:CJP196680 CTH196675:CTL196680 DDD196675:DDH196680 DMZ196675:DND196680 DWV196675:DWZ196680 EGR196675:EGV196680 EQN196675:EQR196680 FAJ196675:FAN196680 FKF196675:FKJ196680 FUB196675:FUF196680 GDX196675:GEB196680 GNT196675:GNX196680 GXP196675:GXT196680 HHL196675:HHP196680 HRH196675:HRL196680 IBD196675:IBH196680 IKZ196675:ILD196680 IUV196675:IUZ196680 JER196675:JEV196680 JON196675:JOR196680 JYJ196675:JYN196680 KIF196675:KIJ196680 KSB196675:KSF196680 LBX196675:LCB196680 LLT196675:LLX196680 LVP196675:LVT196680 MFL196675:MFP196680 MPH196675:MPL196680 MZD196675:MZH196680 NIZ196675:NJD196680 NSV196675:NSZ196680 OCR196675:OCV196680 OMN196675:OMR196680 OWJ196675:OWN196680 PGF196675:PGJ196680 PQB196675:PQF196680 PZX196675:QAB196680 QJT196675:QJX196680 QTP196675:QTT196680 RDL196675:RDP196680 RNH196675:RNL196680 RXD196675:RXH196680 SGZ196675:SHD196680 SQV196675:SQZ196680 TAR196675:TAV196680 TKN196675:TKR196680 TUJ196675:TUN196680 UEF196675:UEJ196680 UOB196675:UOF196680 UXX196675:UYB196680 VHT196675:VHX196680 VRP196675:VRT196680 WBL196675:WBP196680 WLH196675:WLL196680 WVD196675:WVH196680 K262211:P262216 IR262211:IV262216 SN262211:SR262216 ACJ262211:ACN262216 AMF262211:AMJ262216 AWB262211:AWF262216 BFX262211:BGB262216 BPT262211:BPX262216 BZP262211:BZT262216 CJL262211:CJP262216 CTH262211:CTL262216 DDD262211:DDH262216 DMZ262211:DND262216 DWV262211:DWZ262216 EGR262211:EGV262216 EQN262211:EQR262216 FAJ262211:FAN262216 FKF262211:FKJ262216 FUB262211:FUF262216 GDX262211:GEB262216 GNT262211:GNX262216 GXP262211:GXT262216 HHL262211:HHP262216 HRH262211:HRL262216 IBD262211:IBH262216 IKZ262211:ILD262216 IUV262211:IUZ262216 JER262211:JEV262216 JON262211:JOR262216 JYJ262211:JYN262216 KIF262211:KIJ262216 KSB262211:KSF262216 LBX262211:LCB262216 LLT262211:LLX262216 LVP262211:LVT262216 MFL262211:MFP262216 MPH262211:MPL262216 MZD262211:MZH262216 NIZ262211:NJD262216 NSV262211:NSZ262216 OCR262211:OCV262216 OMN262211:OMR262216 OWJ262211:OWN262216 PGF262211:PGJ262216 PQB262211:PQF262216 PZX262211:QAB262216 QJT262211:QJX262216 QTP262211:QTT262216 RDL262211:RDP262216 RNH262211:RNL262216 RXD262211:RXH262216 SGZ262211:SHD262216 SQV262211:SQZ262216 TAR262211:TAV262216 TKN262211:TKR262216 TUJ262211:TUN262216 UEF262211:UEJ262216 UOB262211:UOF262216 UXX262211:UYB262216 VHT262211:VHX262216 VRP262211:VRT262216 WBL262211:WBP262216 WLH262211:WLL262216 WVD262211:WVH262216 K327747:P327752 IR327747:IV327752 SN327747:SR327752 ACJ327747:ACN327752 AMF327747:AMJ327752 AWB327747:AWF327752 BFX327747:BGB327752 BPT327747:BPX327752 BZP327747:BZT327752 CJL327747:CJP327752 CTH327747:CTL327752 DDD327747:DDH327752 DMZ327747:DND327752 DWV327747:DWZ327752 EGR327747:EGV327752 EQN327747:EQR327752 FAJ327747:FAN327752 FKF327747:FKJ327752 FUB327747:FUF327752 GDX327747:GEB327752 GNT327747:GNX327752 GXP327747:GXT327752 HHL327747:HHP327752 HRH327747:HRL327752 IBD327747:IBH327752 IKZ327747:ILD327752 IUV327747:IUZ327752 JER327747:JEV327752 JON327747:JOR327752 JYJ327747:JYN327752 KIF327747:KIJ327752 KSB327747:KSF327752 LBX327747:LCB327752 LLT327747:LLX327752 LVP327747:LVT327752 MFL327747:MFP327752 MPH327747:MPL327752 MZD327747:MZH327752 NIZ327747:NJD327752 NSV327747:NSZ327752 OCR327747:OCV327752 OMN327747:OMR327752 OWJ327747:OWN327752 PGF327747:PGJ327752 PQB327747:PQF327752 PZX327747:QAB327752 QJT327747:QJX327752 QTP327747:QTT327752 RDL327747:RDP327752 RNH327747:RNL327752 RXD327747:RXH327752 SGZ327747:SHD327752 SQV327747:SQZ327752 TAR327747:TAV327752 TKN327747:TKR327752 TUJ327747:TUN327752 UEF327747:UEJ327752 UOB327747:UOF327752 UXX327747:UYB327752 VHT327747:VHX327752 VRP327747:VRT327752 WBL327747:WBP327752 WLH327747:WLL327752 WVD327747:WVH327752 K393283:P393288 IR393283:IV393288 SN393283:SR393288 ACJ393283:ACN393288 AMF393283:AMJ393288 AWB393283:AWF393288 BFX393283:BGB393288 BPT393283:BPX393288 BZP393283:BZT393288 CJL393283:CJP393288 CTH393283:CTL393288 DDD393283:DDH393288 DMZ393283:DND393288 DWV393283:DWZ393288 EGR393283:EGV393288 EQN393283:EQR393288 FAJ393283:FAN393288 FKF393283:FKJ393288 FUB393283:FUF393288 GDX393283:GEB393288 GNT393283:GNX393288 GXP393283:GXT393288 HHL393283:HHP393288 HRH393283:HRL393288 IBD393283:IBH393288 IKZ393283:ILD393288 IUV393283:IUZ393288 JER393283:JEV393288 JON393283:JOR393288 JYJ393283:JYN393288 KIF393283:KIJ393288 KSB393283:KSF393288 LBX393283:LCB393288 LLT393283:LLX393288 LVP393283:LVT393288 MFL393283:MFP393288 MPH393283:MPL393288 MZD393283:MZH393288 NIZ393283:NJD393288 NSV393283:NSZ393288 OCR393283:OCV393288 OMN393283:OMR393288 OWJ393283:OWN393288 PGF393283:PGJ393288 PQB393283:PQF393288 PZX393283:QAB393288 QJT393283:QJX393288 QTP393283:QTT393288 RDL393283:RDP393288 RNH393283:RNL393288 RXD393283:RXH393288 SGZ393283:SHD393288 SQV393283:SQZ393288 TAR393283:TAV393288 TKN393283:TKR393288 TUJ393283:TUN393288 UEF393283:UEJ393288 UOB393283:UOF393288 UXX393283:UYB393288 VHT393283:VHX393288 VRP393283:VRT393288 WBL393283:WBP393288 WLH393283:WLL393288 WVD393283:WVH393288 K458819:P458824 IR458819:IV458824 SN458819:SR458824 ACJ458819:ACN458824 AMF458819:AMJ458824 AWB458819:AWF458824 BFX458819:BGB458824 BPT458819:BPX458824 BZP458819:BZT458824 CJL458819:CJP458824 CTH458819:CTL458824 DDD458819:DDH458824 DMZ458819:DND458824 DWV458819:DWZ458824 EGR458819:EGV458824 EQN458819:EQR458824 FAJ458819:FAN458824 FKF458819:FKJ458824 FUB458819:FUF458824 GDX458819:GEB458824 GNT458819:GNX458824 GXP458819:GXT458824 HHL458819:HHP458824 HRH458819:HRL458824 IBD458819:IBH458824 IKZ458819:ILD458824 IUV458819:IUZ458824 JER458819:JEV458824 JON458819:JOR458824 JYJ458819:JYN458824 KIF458819:KIJ458824 KSB458819:KSF458824 LBX458819:LCB458824 LLT458819:LLX458824 LVP458819:LVT458824 MFL458819:MFP458824 MPH458819:MPL458824 MZD458819:MZH458824 NIZ458819:NJD458824 NSV458819:NSZ458824 OCR458819:OCV458824 OMN458819:OMR458824 OWJ458819:OWN458824 PGF458819:PGJ458824 PQB458819:PQF458824 PZX458819:QAB458824 QJT458819:QJX458824 QTP458819:QTT458824 RDL458819:RDP458824 RNH458819:RNL458824 RXD458819:RXH458824 SGZ458819:SHD458824 SQV458819:SQZ458824 TAR458819:TAV458824 TKN458819:TKR458824 TUJ458819:TUN458824 UEF458819:UEJ458824 UOB458819:UOF458824 UXX458819:UYB458824 VHT458819:VHX458824 VRP458819:VRT458824 WBL458819:WBP458824 WLH458819:WLL458824 WVD458819:WVH458824 K524355:P524360 IR524355:IV524360 SN524355:SR524360 ACJ524355:ACN524360 AMF524355:AMJ524360 AWB524355:AWF524360 BFX524355:BGB524360 BPT524355:BPX524360 BZP524355:BZT524360 CJL524355:CJP524360 CTH524355:CTL524360 DDD524355:DDH524360 DMZ524355:DND524360 DWV524355:DWZ524360 EGR524355:EGV524360 EQN524355:EQR524360 FAJ524355:FAN524360 FKF524355:FKJ524360 FUB524355:FUF524360 GDX524355:GEB524360 GNT524355:GNX524360 GXP524355:GXT524360 HHL524355:HHP524360 HRH524355:HRL524360 IBD524355:IBH524360 IKZ524355:ILD524360 IUV524355:IUZ524360 JER524355:JEV524360 JON524355:JOR524360 JYJ524355:JYN524360 KIF524355:KIJ524360 KSB524355:KSF524360 LBX524355:LCB524360 LLT524355:LLX524360 LVP524355:LVT524360 MFL524355:MFP524360 MPH524355:MPL524360 MZD524355:MZH524360 NIZ524355:NJD524360 NSV524355:NSZ524360 OCR524355:OCV524360 OMN524355:OMR524360 OWJ524355:OWN524360 PGF524355:PGJ524360 PQB524355:PQF524360 PZX524355:QAB524360 QJT524355:QJX524360 QTP524355:QTT524360 RDL524355:RDP524360 RNH524355:RNL524360 RXD524355:RXH524360 SGZ524355:SHD524360 SQV524355:SQZ524360 TAR524355:TAV524360 TKN524355:TKR524360 TUJ524355:TUN524360 UEF524355:UEJ524360 UOB524355:UOF524360 UXX524355:UYB524360 VHT524355:VHX524360 VRP524355:VRT524360 WBL524355:WBP524360 WLH524355:WLL524360 WVD524355:WVH524360 K589891:P589896 IR589891:IV589896 SN589891:SR589896 ACJ589891:ACN589896 AMF589891:AMJ589896 AWB589891:AWF589896 BFX589891:BGB589896 BPT589891:BPX589896 BZP589891:BZT589896 CJL589891:CJP589896 CTH589891:CTL589896 DDD589891:DDH589896 DMZ589891:DND589896 DWV589891:DWZ589896 EGR589891:EGV589896 EQN589891:EQR589896 FAJ589891:FAN589896 FKF589891:FKJ589896 FUB589891:FUF589896 GDX589891:GEB589896 GNT589891:GNX589896 GXP589891:GXT589896 HHL589891:HHP589896 HRH589891:HRL589896 IBD589891:IBH589896 IKZ589891:ILD589896 IUV589891:IUZ589896 JER589891:JEV589896 JON589891:JOR589896 JYJ589891:JYN589896 KIF589891:KIJ589896 KSB589891:KSF589896 LBX589891:LCB589896 LLT589891:LLX589896 LVP589891:LVT589896 MFL589891:MFP589896 MPH589891:MPL589896 MZD589891:MZH589896 NIZ589891:NJD589896 NSV589891:NSZ589896 OCR589891:OCV589896 OMN589891:OMR589896 OWJ589891:OWN589896 PGF589891:PGJ589896 PQB589891:PQF589896 PZX589891:QAB589896 QJT589891:QJX589896 QTP589891:QTT589896 RDL589891:RDP589896 RNH589891:RNL589896 RXD589891:RXH589896 SGZ589891:SHD589896 SQV589891:SQZ589896 TAR589891:TAV589896 TKN589891:TKR589896 TUJ589891:TUN589896 UEF589891:UEJ589896 UOB589891:UOF589896 UXX589891:UYB589896 VHT589891:VHX589896 VRP589891:VRT589896 WBL589891:WBP589896 WLH589891:WLL589896 WVD589891:WVH589896 K655427:P655432 IR655427:IV655432 SN655427:SR655432 ACJ655427:ACN655432 AMF655427:AMJ655432 AWB655427:AWF655432 BFX655427:BGB655432 BPT655427:BPX655432 BZP655427:BZT655432 CJL655427:CJP655432 CTH655427:CTL655432 DDD655427:DDH655432 DMZ655427:DND655432 DWV655427:DWZ655432 EGR655427:EGV655432 EQN655427:EQR655432 FAJ655427:FAN655432 FKF655427:FKJ655432 FUB655427:FUF655432 GDX655427:GEB655432 GNT655427:GNX655432 GXP655427:GXT655432 HHL655427:HHP655432 HRH655427:HRL655432 IBD655427:IBH655432 IKZ655427:ILD655432 IUV655427:IUZ655432 JER655427:JEV655432 JON655427:JOR655432 JYJ655427:JYN655432 KIF655427:KIJ655432 KSB655427:KSF655432 LBX655427:LCB655432 LLT655427:LLX655432 LVP655427:LVT655432 MFL655427:MFP655432 MPH655427:MPL655432 MZD655427:MZH655432 NIZ655427:NJD655432 NSV655427:NSZ655432 OCR655427:OCV655432 OMN655427:OMR655432 OWJ655427:OWN655432 PGF655427:PGJ655432 PQB655427:PQF655432 PZX655427:QAB655432 QJT655427:QJX655432 QTP655427:QTT655432 RDL655427:RDP655432 RNH655427:RNL655432 RXD655427:RXH655432 SGZ655427:SHD655432 SQV655427:SQZ655432 TAR655427:TAV655432 TKN655427:TKR655432 TUJ655427:TUN655432 UEF655427:UEJ655432 UOB655427:UOF655432 UXX655427:UYB655432 VHT655427:VHX655432 VRP655427:VRT655432 WBL655427:WBP655432 WLH655427:WLL655432 WVD655427:WVH655432 K720963:P720968 IR720963:IV720968 SN720963:SR720968 ACJ720963:ACN720968 AMF720963:AMJ720968 AWB720963:AWF720968 BFX720963:BGB720968 BPT720963:BPX720968 BZP720963:BZT720968 CJL720963:CJP720968 CTH720963:CTL720968 DDD720963:DDH720968 DMZ720963:DND720968 DWV720963:DWZ720968 EGR720963:EGV720968 EQN720963:EQR720968 FAJ720963:FAN720968 FKF720963:FKJ720968 FUB720963:FUF720968 GDX720963:GEB720968 GNT720963:GNX720968 GXP720963:GXT720968 HHL720963:HHP720968 HRH720963:HRL720968 IBD720963:IBH720968 IKZ720963:ILD720968 IUV720963:IUZ720968 JER720963:JEV720968 JON720963:JOR720968 JYJ720963:JYN720968 KIF720963:KIJ720968 KSB720963:KSF720968 LBX720963:LCB720968 LLT720963:LLX720968 LVP720963:LVT720968 MFL720963:MFP720968 MPH720963:MPL720968 MZD720963:MZH720968 NIZ720963:NJD720968 NSV720963:NSZ720968 OCR720963:OCV720968 OMN720963:OMR720968 OWJ720963:OWN720968 PGF720963:PGJ720968 PQB720963:PQF720968 PZX720963:QAB720968 QJT720963:QJX720968 QTP720963:QTT720968 RDL720963:RDP720968 RNH720963:RNL720968 RXD720963:RXH720968 SGZ720963:SHD720968 SQV720963:SQZ720968 TAR720963:TAV720968 TKN720963:TKR720968 TUJ720963:TUN720968 UEF720963:UEJ720968 UOB720963:UOF720968 UXX720963:UYB720968 VHT720963:VHX720968 VRP720963:VRT720968 WBL720963:WBP720968 WLH720963:WLL720968 WVD720963:WVH720968 K786499:P786504 IR786499:IV786504 SN786499:SR786504 ACJ786499:ACN786504 AMF786499:AMJ786504 AWB786499:AWF786504 BFX786499:BGB786504 BPT786499:BPX786504 BZP786499:BZT786504 CJL786499:CJP786504 CTH786499:CTL786504 DDD786499:DDH786504 DMZ786499:DND786504 DWV786499:DWZ786504 EGR786499:EGV786504 EQN786499:EQR786504 FAJ786499:FAN786504 FKF786499:FKJ786504 FUB786499:FUF786504 GDX786499:GEB786504 GNT786499:GNX786504 GXP786499:GXT786504 HHL786499:HHP786504 HRH786499:HRL786504 IBD786499:IBH786504 IKZ786499:ILD786504 IUV786499:IUZ786504 JER786499:JEV786504 JON786499:JOR786504 JYJ786499:JYN786504 KIF786499:KIJ786504 KSB786499:KSF786504 LBX786499:LCB786504 LLT786499:LLX786504 LVP786499:LVT786504 MFL786499:MFP786504 MPH786499:MPL786504 MZD786499:MZH786504 NIZ786499:NJD786504 NSV786499:NSZ786504 OCR786499:OCV786504 OMN786499:OMR786504 OWJ786499:OWN786504 PGF786499:PGJ786504 PQB786499:PQF786504 PZX786499:QAB786504 QJT786499:QJX786504 QTP786499:QTT786504 RDL786499:RDP786504 RNH786499:RNL786504 RXD786499:RXH786504 SGZ786499:SHD786504 SQV786499:SQZ786504 TAR786499:TAV786504 TKN786499:TKR786504 TUJ786499:TUN786504 UEF786499:UEJ786504 UOB786499:UOF786504 UXX786499:UYB786504 VHT786499:VHX786504 VRP786499:VRT786504 WBL786499:WBP786504 WLH786499:WLL786504 WVD786499:WVH786504 K852035:P852040 IR852035:IV852040 SN852035:SR852040 ACJ852035:ACN852040 AMF852035:AMJ852040 AWB852035:AWF852040 BFX852035:BGB852040 BPT852035:BPX852040 BZP852035:BZT852040 CJL852035:CJP852040 CTH852035:CTL852040 DDD852035:DDH852040 DMZ852035:DND852040 DWV852035:DWZ852040 EGR852035:EGV852040 EQN852035:EQR852040 FAJ852035:FAN852040 FKF852035:FKJ852040 FUB852035:FUF852040 GDX852035:GEB852040 GNT852035:GNX852040 GXP852035:GXT852040 HHL852035:HHP852040 HRH852035:HRL852040 IBD852035:IBH852040 IKZ852035:ILD852040 IUV852035:IUZ852040 JER852035:JEV852040 JON852035:JOR852040 JYJ852035:JYN852040 KIF852035:KIJ852040 KSB852035:KSF852040 LBX852035:LCB852040 LLT852035:LLX852040 LVP852035:LVT852040 MFL852035:MFP852040 MPH852035:MPL852040 MZD852035:MZH852040 NIZ852035:NJD852040 NSV852035:NSZ852040 OCR852035:OCV852040 OMN852035:OMR852040 OWJ852035:OWN852040 PGF852035:PGJ852040 PQB852035:PQF852040 PZX852035:QAB852040 QJT852035:QJX852040 QTP852035:QTT852040 RDL852035:RDP852040 RNH852035:RNL852040 RXD852035:RXH852040 SGZ852035:SHD852040 SQV852035:SQZ852040 TAR852035:TAV852040 TKN852035:TKR852040 TUJ852035:TUN852040 UEF852035:UEJ852040 UOB852035:UOF852040 UXX852035:UYB852040 VHT852035:VHX852040 VRP852035:VRT852040 WBL852035:WBP852040 WLH852035:WLL852040 WVD852035:WVH852040 K917571:P917576 IR917571:IV917576 SN917571:SR917576 ACJ917571:ACN917576 AMF917571:AMJ917576 AWB917571:AWF917576 BFX917571:BGB917576 BPT917571:BPX917576 BZP917571:BZT917576 CJL917571:CJP917576 CTH917571:CTL917576 DDD917571:DDH917576 DMZ917571:DND917576 DWV917571:DWZ917576 EGR917571:EGV917576 EQN917571:EQR917576 FAJ917571:FAN917576 FKF917571:FKJ917576 FUB917571:FUF917576 GDX917571:GEB917576 GNT917571:GNX917576 GXP917571:GXT917576 HHL917571:HHP917576 HRH917571:HRL917576 IBD917571:IBH917576 IKZ917571:ILD917576 IUV917571:IUZ917576 JER917571:JEV917576 JON917571:JOR917576 JYJ917571:JYN917576 KIF917571:KIJ917576 KSB917571:KSF917576 LBX917571:LCB917576 LLT917571:LLX917576 LVP917571:LVT917576 MFL917571:MFP917576 MPH917571:MPL917576 MZD917571:MZH917576 NIZ917571:NJD917576 NSV917571:NSZ917576 OCR917571:OCV917576 OMN917571:OMR917576 OWJ917571:OWN917576 PGF917571:PGJ917576 PQB917571:PQF917576 PZX917571:QAB917576 QJT917571:QJX917576 QTP917571:QTT917576 RDL917571:RDP917576 RNH917571:RNL917576 RXD917571:RXH917576 SGZ917571:SHD917576 SQV917571:SQZ917576 TAR917571:TAV917576 TKN917571:TKR917576 TUJ917571:TUN917576 UEF917571:UEJ917576 UOB917571:UOF917576 UXX917571:UYB917576 VHT917571:VHX917576 VRP917571:VRT917576 WBL917571:WBP917576 WLH917571:WLL917576 WVD917571:WVH917576 K983107:P983112 IR983107:IV983112 SN983107:SR983112 ACJ983107:ACN983112 AMF983107:AMJ983112 AWB983107:AWF983112 BFX983107:BGB983112 BPT983107:BPX983112 BZP983107:BZT983112 CJL983107:CJP983112 CTH983107:CTL983112 DDD983107:DDH983112 DMZ983107:DND983112 DWV983107:DWZ983112 EGR983107:EGV983112 EQN983107:EQR983112 FAJ983107:FAN983112 FKF983107:FKJ983112 FUB983107:FUF983112 GDX983107:GEB983112 GNT983107:GNX983112 GXP983107:GXT983112 HHL983107:HHP983112 HRH983107:HRL983112 IBD983107:IBH983112 IKZ983107:ILD983112 IUV983107:IUZ983112 JER983107:JEV983112 JON983107:JOR983112 JYJ983107:JYN983112 KIF983107:KIJ983112 KSB983107:KSF983112 LBX983107:LCB983112 LLT983107:LLX983112 LVP983107:LVT983112 MFL983107:MFP983112 MPH983107:MPL983112 MZD983107:MZH983112 NIZ983107:NJD983112 NSV983107:NSZ983112 OCR983107:OCV983112 OMN983107:OMR983112 OWJ983107:OWN983112 PGF983107:PGJ983112 PQB983107:PQF983112 PZX983107:QAB983112 QJT983107:QJX983112 QTP983107:QTT983112 RDL983107:RDP983112 RNH983107:RNL983112 RXD983107:RXH983112 SGZ983107:SHD983112 SQV983107:SQZ983112 TAR983107:TAV983112 TKN983107:TKR983112 TUJ983107:TUN983112 UEF983107:UEJ983112 UOB983107:UOF983112 UXX983107:UYB983112 VHT983107:VHX983112 VRP983107:VRT983112 WBL983107:WBP983112 WLH983107:WLL983112 WVD983107:WVH983112 JP65:JQ81 TL65:TM81 ADH65:ADI81 AND65:ANE81 AWZ65:AXA81 BGV65:BGW81 BQR65:BQS81 CAN65:CAO81 CKJ65:CKK81 CUF65:CUG81 DEB65:DEC81 DNX65:DNY81 DXT65:DXU81 EHP65:EHQ81 ERL65:ERM81 FBH65:FBI81 FLD65:FLE81 FUZ65:FVA81 GEV65:GEW81 GOR65:GOS81 GYN65:GYO81 HIJ65:HIK81 HSF65:HSG81 ICB65:ICC81 ILX65:ILY81 IVT65:IVU81 JFP65:JFQ81 JPL65:JPM81 JZH65:JZI81 KJD65:KJE81 KSZ65:KTA81 LCV65:LCW81 LMR65:LMS81 LWN65:LWO81 MGJ65:MGK81 MQF65:MQG81 NAB65:NAC81 NJX65:NJY81 NTT65:NTU81 ODP65:ODQ81 ONL65:ONM81 OXH65:OXI81 PHD65:PHE81 PQZ65:PRA81 QAV65:QAW81 QKR65:QKS81 QUN65:QUO81 REJ65:REK81 ROF65:ROG81 RYB65:RYC81 SHX65:SHY81 SRT65:SRU81 TBP65:TBQ81 TLL65:TLM81 TVH65:TVI81 UFD65:UFE81 UOZ65:UPA81 UYV65:UYW81 VIR65:VIS81 VSN65:VSO81 WCJ65:WCK81 WMF65:WMG81 WWB65:WWC81 JP65603:JQ65608 TL65603:TM65608 ADH65603:ADI65608 AND65603:ANE65608 AWZ65603:AXA65608 BGV65603:BGW65608 BQR65603:BQS65608 CAN65603:CAO65608 CKJ65603:CKK65608 CUF65603:CUG65608 DEB65603:DEC65608 DNX65603:DNY65608 DXT65603:DXU65608 EHP65603:EHQ65608 ERL65603:ERM65608 FBH65603:FBI65608 FLD65603:FLE65608 FUZ65603:FVA65608 GEV65603:GEW65608 GOR65603:GOS65608 GYN65603:GYO65608 HIJ65603:HIK65608 HSF65603:HSG65608 ICB65603:ICC65608 ILX65603:ILY65608 IVT65603:IVU65608 JFP65603:JFQ65608 JPL65603:JPM65608 JZH65603:JZI65608 KJD65603:KJE65608 KSZ65603:KTA65608 LCV65603:LCW65608 LMR65603:LMS65608 LWN65603:LWO65608 MGJ65603:MGK65608 MQF65603:MQG65608 NAB65603:NAC65608 NJX65603:NJY65608 NTT65603:NTU65608 ODP65603:ODQ65608 ONL65603:ONM65608 OXH65603:OXI65608 PHD65603:PHE65608 PQZ65603:PRA65608 QAV65603:QAW65608 QKR65603:QKS65608 QUN65603:QUO65608 REJ65603:REK65608 ROF65603:ROG65608 RYB65603:RYC65608 SHX65603:SHY65608 SRT65603:SRU65608 TBP65603:TBQ65608 TLL65603:TLM65608 TVH65603:TVI65608 UFD65603:UFE65608 UOZ65603:UPA65608 UYV65603:UYW65608 VIR65603:VIS65608 VSN65603:VSO65608 WCJ65603:WCK65608 WMF65603:WMG65608 WWB65603:WWC65608 JP131139:JQ131144 TL131139:TM131144 ADH131139:ADI131144 AND131139:ANE131144 AWZ131139:AXA131144 BGV131139:BGW131144 BQR131139:BQS131144 CAN131139:CAO131144 CKJ131139:CKK131144 CUF131139:CUG131144 DEB131139:DEC131144 DNX131139:DNY131144 DXT131139:DXU131144 EHP131139:EHQ131144 ERL131139:ERM131144 FBH131139:FBI131144 FLD131139:FLE131144 FUZ131139:FVA131144 GEV131139:GEW131144 GOR131139:GOS131144 GYN131139:GYO131144 HIJ131139:HIK131144 HSF131139:HSG131144 ICB131139:ICC131144 ILX131139:ILY131144 IVT131139:IVU131144 JFP131139:JFQ131144 JPL131139:JPM131144 JZH131139:JZI131144 KJD131139:KJE131144 KSZ131139:KTA131144 LCV131139:LCW131144 LMR131139:LMS131144 LWN131139:LWO131144 MGJ131139:MGK131144 MQF131139:MQG131144 NAB131139:NAC131144 NJX131139:NJY131144 NTT131139:NTU131144 ODP131139:ODQ131144 ONL131139:ONM131144 OXH131139:OXI131144 PHD131139:PHE131144 PQZ131139:PRA131144 QAV131139:QAW131144 QKR131139:QKS131144 QUN131139:QUO131144 REJ131139:REK131144 ROF131139:ROG131144 RYB131139:RYC131144 SHX131139:SHY131144 SRT131139:SRU131144 TBP131139:TBQ131144 TLL131139:TLM131144 TVH131139:TVI131144 UFD131139:UFE131144 UOZ131139:UPA131144 UYV131139:UYW131144 VIR131139:VIS131144 VSN131139:VSO131144 WCJ131139:WCK131144 WMF131139:WMG131144 WWB131139:WWC131144 JP196675:JQ196680 TL196675:TM196680 ADH196675:ADI196680 AND196675:ANE196680 AWZ196675:AXA196680 BGV196675:BGW196680 BQR196675:BQS196680 CAN196675:CAO196680 CKJ196675:CKK196680 CUF196675:CUG196680 DEB196675:DEC196680 DNX196675:DNY196680 DXT196675:DXU196680 EHP196675:EHQ196680 ERL196675:ERM196680 FBH196675:FBI196680 FLD196675:FLE196680 FUZ196675:FVA196680 GEV196675:GEW196680 GOR196675:GOS196680 GYN196675:GYO196680 HIJ196675:HIK196680 HSF196675:HSG196680 ICB196675:ICC196680 ILX196675:ILY196680 IVT196675:IVU196680 JFP196675:JFQ196680 JPL196675:JPM196680 JZH196675:JZI196680 KJD196675:KJE196680 KSZ196675:KTA196680 LCV196675:LCW196680 LMR196675:LMS196680 LWN196675:LWO196680 MGJ196675:MGK196680 MQF196675:MQG196680 NAB196675:NAC196680 NJX196675:NJY196680 NTT196675:NTU196680 ODP196675:ODQ196680 ONL196675:ONM196680 OXH196675:OXI196680 PHD196675:PHE196680 PQZ196675:PRA196680 QAV196675:QAW196680 QKR196675:QKS196680 QUN196675:QUO196680 REJ196675:REK196680 ROF196675:ROG196680 RYB196675:RYC196680 SHX196675:SHY196680 SRT196675:SRU196680 TBP196675:TBQ196680 TLL196675:TLM196680 TVH196675:TVI196680 UFD196675:UFE196680 UOZ196675:UPA196680 UYV196675:UYW196680 VIR196675:VIS196680 VSN196675:VSO196680 WCJ196675:WCK196680 WMF196675:WMG196680 WWB196675:WWC196680 JP262211:JQ262216 TL262211:TM262216 ADH262211:ADI262216 AND262211:ANE262216 AWZ262211:AXA262216 BGV262211:BGW262216 BQR262211:BQS262216 CAN262211:CAO262216 CKJ262211:CKK262216 CUF262211:CUG262216 DEB262211:DEC262216 DNX262211:DNY262216 DXT262211:DXU262216 EHP262211:EHQ262216 ERL262211:ERM262216 FBH262211:FBI262216 FLD262211:FLE262216 FUZ262211:FVA262216 GEV262211:GEW262216 GOR262211:GOS262216 GYN262211:GYO262216 HIJ262211:HIK262216 HSF262211:HSG262216 ICB262211:ICC262216 ILX262211:ILY262216 IVT262211:IVU262216 JFP262211:JFQ262216 JPL262211:JPM262216 JZH262211:JZI262216 KJD262211:KJE262216 KSZ262211:KTA262216 LCV262211:LCW262216 LMR262211:LMS262216 LWN262211:LWO262216 MGJ262211:MGK262216 MQF262211:MQG262216 NAB262211:NAC262216 NJX262211:NJY262216 NTT262211:NTU262216 ODP262211:ODQ262216 ONL262211:ONM262216 OXH262211:OXI262216 PHD262211:PHE262216 PQZ262211:PRA262216 QAV262211:QAW262216 QKR262211:QKS262216 QUN262211:QUO262216 REJ262211:REK262216 ROF262211:ROG262216 RYB262211:RYC262216 SHX262211:SHY262216 SRT262211:SRU262216 TBP262211:TBQ262216 TLL262211:TLM262216 TVH262211:TVI262216 UFD262211:UFE262216 UOZ262211:UPA262216 UYV262211:UYW262216 VIR262211:VIS262216 VSN262211:VSO262216 WCJ262211:WCK262216 WMF262211:WMG262216 WWB262211:WWC262216 JP327747:JQ327752 TL327747:TM327752 ADH327747:ADI327752 AND327747:ANE327752 AWZ327747:AXA327752 BGV327747:BGW327752 BQR327747:BQS327752 CAN327747:CAO327752 CKJ327747:CKK327752 CUF327747:CUG327752 DEB327747:DEC327752 DNX327747:DNY327752 DXT327747:DXU327752 EHP327747:EHQ327752 ERL327747:ERM327752 FBH327747:FBI327752 FLD327747:FLE327752 FUZ327747:FVA327752 GEV327747:GEW327752 GOR327747:GOS327752 GYN327747:GYO327752 HIJ327747:HIK327752 HSF327747:HSG327752 ICB327747:ICC327752 ILX327747:ILY327752 IVT327747:IVU327752 JFP327747:JFQ327752 JPL327747:JPM327752 JZH327747:JZI327752 KJD327747:KJE327752 KSZ327747:KTA327752 LCV327747:LCW327752 LMR327747:LMS327752 LWN327747:LWO327752 MGJ327747:MGK327752 MQF327747:MQG327752 NAB327747:NAC327752 NJX327747:NJY327752 NTT327747:NTU327752 ODP327747:ODQ327752 ONL327747:ONM327752 OXH327747:OXI327752 PHD327747:PHE327752 PQZ327747:PRA327752 QAV327747:QAW327752 QKR327747:QKS327752 QUN327747:QUO327752 REJ327747:REK327752 ROF327747:ROG327752 RYB327747:RYC327752 SHX327747:SHY327752 SRT327747:SRU327752 TBP327747:TBQ327752 TLL327747:TLM327752 TVH327747:TVI327752 UFD327747:UFE327752 UOZ327747:UPA327752 UYV327747:UYW327752 VIR327747:VIS327752 VSN327747:VSO327752 WCJ327747:WCK327752 WMF327747:WMG327752 WWB327747:WWC327752 JP393283:JQ393288 TL393283:TM393288 ADH393283:ADI393288 AND393283:ANE393288 AWZ393283:AXA393288 BGV393283:BGW393288 BQR393283:BQS393288 CAN393283:CAO393288 CKJ393283:CKK393288 CUF393283:CUG393288 DEB393283:DEC393288 DNX393283:DNY393288 DXT393283:DXU393288 EHP393283:EHQ393288 ERL393283:ERM393288 FBH393283:FBI393288 FLD393283:FLE393288 FUZ393283:FVA393288 GEV393283:GEW393288 GOR393283:GOS393288 GYN393283:GYO393288 HIJ393283:HIK393288 HSF393283:HSG393288 ICB393283:ICC393288 ILX393283:ILY393288 IVT393283:IVU393288 JFP393283:JFQ393288 JPL393283:JPM393288 JZH393283:JZI393288 KJD393283:KJE393288 KSZ393283:KTA393288 LCV393283:LCW393288 LMR393283:LMS393288 LWN393283:LWO393288 MGJ393283:MGK393288 MQF393283:MQG393288 NAB393283:NAC393288 NJX393283:NJY393288 NTT393283:NTU393288 ODP393283:ODQ393288 ONL393283:ONM393288 OXH393283:OXI393288 PHD393283:PHE393288 PQZ393283:PRA393288 QAV393283:QAW393288 QKR393283:QKS393288 QUN393283:QUO393288 REJ393283:REK393288 ROF393283:ROG393288 RYB393283:RYC393288 SHX393283:SHY393288 SRT393283:SRU393288 TBP393283:TBQ393288 TLL393283:TLM393288 TVH393283:TVI393288 UFD393283:UFE393288 UOZ393283:UPA393288 UYV393283:UYW393288 VIR393283:VIS393288 VSN393283:VSO393288 WCJ393283:WCK393288 WMF393283:WMG393288 WWB393283:WWC393288 JP458819:JQ458824 TL458819:TM458824 ADH458819:ADI458824 AND458819:ANE458824 AWZ458819:AXA458824 BGV458819:BGW458824 BQR458819:BQS458824 CAN458819:CAO458824 CKJ458819:CKK458824 CUF458819:CUG458824 DEB458819:DEC458824 DNX458819:DNY458824 DXT458819:DXU458824 EHP458819:EHQ458824 ERL458819:ERM458824 FBH458819:FBI458824 FLD458819:FLE458824 FUZ458819:FVA458824 GEV458819:GEW458824 GOR458819:GOS458824 GYN458819:GYO458824 HIJ458819:HIK458824 HSF458819:HSG458824 ICB458819:ICC458824 ILX458819:ILY458824 IVT458819:IVU458824 JFP458819:JFQ458824 JPL458819:JPM458824 JZH458819:JZI458824 KJD458819:KJE458824 KSZ458819:KTA458824 LCV458819:LCW458824 LMR458819:LMS458824 LWN458819:LWO458824 MGJ458819:MGK458824 MQF458819:MQG458824 NAB458819:NAC458824 NJX458819:NJY458824 NTT458819:NTU458824 ODP458819:ODQ458824 ONL458819:ONM458824 OXH458819:OXI458824 PHD458819:PHE458824 PQZ458819:PRA458824 QAV458819:QAW458824 QKR458819:QKS458824 QUN458819:QUO458824 REJ458819:REK458824 ROF458819:ROG458824 RYB458819:RYC458824 SHX458819:SHY458824 SRT458819:SRU458824 TBP458819:TBQ458824 TLL458819:TLM458824 TVH458819:TVI458824 UFD458819:UFE458824 UOZ458819:UPA458824 UYV458819:UYW458824 VIR458819:VIS458824 VSN458819:VSO458824 WCJ458819:WCK458824 WMF458819:WMG458824 WWB458819:WWC458824 JP524355:JQ524360 TL524355:TM524360 ADH524355:ADI524360 AND524355:ANE524360 AWZ524355:AXA524360 BGV524355:BGW524360 BQR524355:BQS524360 CAN524355:CAO524360 CKJ524355:CKK524360 CUF524355:CUG524360 DEB524355:DEC524360 DNX524355:DNY524360 DXT524355:DXU524360 EHP524355:EHQ524360 ERL524355:ERM524360 FBH524355:FBI524360 FLD524355:FLE524360 FUZ524355:FVA524360 GEV524355:GEW524360 GOR524355:GOS524360 GYN524355:GYO524360 HIJ524355:HIK524360 HSF524355:HSG524360 ICB524355:ICC524360 ILX524355:ILY524360 IVT524355:IVU524360 JFP524355:JFQ524360 JPL524355:JPM524360 JZH524355:JZI524360 KJD524355:KJE524360 KSZ524355:KTA524360 LCV524355:LCW524360 LMR524355:LMS524360 LWN524355:LWO524360 MGJ524355:MGK524360 MQF524355:MQG524360 NAB524355:NAC524360 NJX524355:NJY524360 NTT524355:NTU524360 ODP524355:ODQ524360 ONL524355:ONM524360 OXH524355:OXI524360 PHD524355:PHE524360 PQZ524355:PRA524360 QAV524355:QAW524360 QKR524355:QKS524360 QUN524355:QUO524360 REJ524355:REK524360 ROF524355:ROG524360 RYB524355:RYC524360 SHX524355:SHY524360 SRT524355:SRU524360 TBP524355:TBQ524360 TLL524355:TLM524360 TVH524355:TVI524360 UFD524355:UFE524360 UOZ524355:UPA524360 UYV524355:UYW524360 VIR524355:VIS524360 VSN524355:VSO524360 WCJ524355:WCK524360 WMF524355:WMG524360 WWB524355:WWC524360 JP589891:JQ589896 TL589891:TM589896 ADH589891:ADI589896 AND589891:ANE589896 AWZ589891:AXA589896 BGV589891:BGW589896 BQR589891:BQS589896 CAN589891:CAO589896 CKJ589891:CKK589896 CUF589891:CUG589896 DEB589891:DEC589896 DNX589891:DNY589896 DXT589891:DXU589896 EHP589891:EHQ589896 ERL589891:ERM589896 FBH589891:FBI589896 FLD589891:FLE589896 FUZ589891:FVA589896 GEV589891:GEW589896 GOR589891:GOS589896 GYN589891:GYO589896 HIJ589891:HIK589896 HSF589891:HSG589896 ICB589891:ICC589896 ILX589891:ILY589896 IVT589891:IVU589896 JFP589891:JFQ589896 JPL589891:JPM589896 JZH589891:JZI589896 KJD589891:KJE589896 KSZ589891:KTA589896 LCV589891:LCW589896 LMR589891:LMS589896 LWN589891:LWO589896 MGJ589891:MGK589896 MQF589891:MQG589896 NAB589891:NAC589896 NJX589891:NJY589896 NTT589891:NTU589896 ODP589891:ODQ589896 ONL589891:ONM589896 OXH589891:OXI589896 PHD589891:PHE589896 PQZ589891:PRA589896 QAV589891:QAW589896 QKR589891:QKS589896 QUN589891:QUO589896 REJ589891:REK589896 ROF589891:ROG589896 RYB589891:RYC589896 SHX589891:SHY589896 SRT589891:SRU589896 TBP589891:TBQ589896 TLL589891:TLM589896 TVH589891:TVI589896 UFD589891:UFE589896 UOZ589891:UPA589896 UYV589891:UYW589896 VIR589891:VIS589896 VSN589891:VSO589896 WCJ589891:WCK589896 WMF589891:WMG589896 WWB589891:WWC589896 JP655427:JQ655432 TL655427:TM655432 ADH655427:ADI655432 AND655427:ANE655432 AWZ655427:AXA655432 BGV655427:BGW655432 BQR655427:BQS655432 CAN655427:CAO655432 CKJ655427:CKK655432 CUF655427:CUG655432 DEB655427:DEC655432 DNX655427:DNY655432 DXT655427:DXU655432 EHP655427:EHQ655432 ERL655427:ERM655432 FBH655427:FBI655432 FLD655427:FLE655432 FUZ655427:FVA655432 GEV655427:GEW655432 GOR655427:GOS655432 GYN655427:GYO655432 HIJ655427:HIK655432 HSF655427:HSG655432 ICB655427:ICC655432 ILX655427:ILY655432 IVT655427:IVU655432 JFP655427:JFQ655432 JPL655427:JPM655432 JZH655427:JZI655432 KJD655427:KJE655432 KSZ655427:KTA655432 LCV655427:LCW655432 LMR655427:LMS655432 LWN655427:LWO655432 MGJ655427:MGK655432 MQF655427:MQG655432 NAB655427:NAC655432 NJX655427:NJY655432 NTT655427:NTU655432 ODP655427:ODQ655432 ONL655427:ONM655432 OXH655427:OXI655432 PHD655427:PHE655432 PQZ655427:PRA655432 QAV655427:QAW655432 QKR655427:QKS655432 QUN655427:QUO655432 REJ655427:REK655432 ROF655427:ROG655432 RYB655427:RYC655432 SHX655427:SHY655432 SRT655427:SRU655432 TBP655427:TBQ655432 TLL655427:TLM655432 TVH655427:TVI655432 UFD655427:UFE655432 UOZ655427:UPA655432 UYV655427:UYW655432 VIR655427:VIS655432 VSN655427:VSO655432 WCJ655427:WCK655432 WMF655427:WMG655432 WWB655427:WWC655432 JP720963:JQ720968 TL720963:TM720968 ADH720963:ADI720968 AND720963:ANE720968 AWZ720963:AXA720968 BGV720963:BGW720968 BQR720963:BQS720968 CAN720963:CAO720968 CKJ720963:CKK720968 CUF720963:CUG720968 DEB720963:DEC720968 DNX720963:DNY720968 DXT720963:DXU720968 EHP720963:EHQ720968 ERL720963:ERM720968 FBH720963:FBI720968 FLD720963:FLE720968 FUZ720963:FVA720968 GEV720963:GEW720968 GOR720963:GOS720968 GYN720963:GYO720968 HIJ720963:HIK720968 HSF720963:HSG720968 ICB720963:ICC720968 ILX720963:ILY720968 IVT720963:IVU720968 JFP720963:JFQ720968 JPL720963:JPM720968 JZH720963:JZI720968 KJD720963:KJE720968 KSZ720963:KTA720968 LCV720963:LCW720968 LMR720963:LMS720968 LWN720963:LWO720968 MGJ720963:MGK720968 MQF720963:MQG720968 NAB720963:NAC720968 NJX720963:NJY720968 NTT720963:NTU720968 ODP720963:ODQ720968 ONL720963:ONM720968 OXH720963:OXI720968 PHD720963:PHE720968 PQZ720963:PRA720968 QAV720963:QAW720968 QKR720963:QKS720968 QUN720963:QUO720968 REJ720963:REK720968 ROF720963:ROG720968 RYB720963:RYC720968 SHX720963:SHY720968 SRT720963:SRU720968 TBP720963:TBQ720968 TLL720963:TLM720968 TVH720963:TVI720968 UFD720963:UFE720968 UOZ720963:UPA720968 UYV720963:UYW720968 VIR720963:VIS720968 VSN720963:VSO720968 WCJ720963:WCK720968 WMF720963:WMG720968 WWB720963:WWC720968 JP786499:JQ786504 TL786499:TM786504 ADH786499:ADI786504 AND786499:ANE786504 AWZ786499:AXA786504 BGV786499:BGW786504 BQR786499:BQS786504 CAN786499:CAO786504 CKJ786499:CKK786504 CUF786499:CUG786504 DEB786499:DEC786504 DNX786499:DNY786504 DXT786499:DXU786504 EHP786499:EHQ786504 ERL786499:ERM786504 FBH786499:FBI786504 FLD786499:FLE786504 FUZ786499:FVA786504 GEV786499:GEW786504 GOR786499:GOS786504 GYN786499:GYO786504 HIJ786499:HIK786504 HSF786499:HSG786504 ICB786499:ICC786504 ILX786499:ILY786504 IVT786499:IVU786504 JFP786499:JFQ786504 JPL786499:JPM786504 JZH786499:JZI786504 KJD786499:KJE786504 KSZ786499:KTA786504 LCV786499:LCW786504 LMR786499:LMS786504 LWN786499:LWO786504 MGJ786499:MGK786504 MQF786499:MQG786504 NAB786499:NAC786504 NJX786499:NJY786504 NTT786499:NTU786504 ODP786499:ODQ786504 ONL786499:ONM786504 OXH786499:OXI786504 PHD786499:PHE786504 PQZ786499:PRA786504 QAV786499:QAW786504 QKR786499:QKS786504 QUN786499:QUO786504 REJ786499:REK786504 ROF786499:ROG786504 RYB786499:RYC786504 SHX786499:SHY786504 SRT786499:SRU786504 TBP786499:TBQ786504 TLL786499:TLM786504 TVH786499:TVI786504 UFD786499:UFE786504 UOZ786499:UPA786504 UYV786499:UYW786504 VIR786499:VIS786504 VSN786499:VSO786504 WCJ786499:WCK786504 WMF786499:WMG786504 WWB786499:WWC786504 JP852035:JQ852040 TL852035:TM852040 ADH852035:ADI852040 AND852035:ANE852040 AWZ852035:AXA852040 BGV852035:BGW852040 BQR852035:BQS852040 CAN852035:CAO852040 CKJ852035:CKK852040 CUF852035:CUG852040 DEB852035:DEC852040 DNX852035:DNY852040 DXT852035:DXU852040 EHP852035:EHQ852040 ERL852035:ERM852040 FBH852035:FBI852040 FLD852035:FLE852040 FUZ852035:FVA852040 GEV852035:GEW852040 GOR852035:GOS852040 GYN852035:GYO852040 HIJ852035:HIK852040 HSF852035:HSG852040 ICB852035:ICC852040 ILX852035:ILY852040 IVT852035:IVU852040 JFP852035:JFQ852040 JPL852035:JPM852040 JZH852035:JZI852040 KJD852035:KJE852040 KSZ852035:KTA852040 LCV852035:LCW852040 LMR852035:LMS852040 LWN852035:LWO852040 MGJ852035:MGK852040 MQF852035:MQG852040 NAB852035:NAC852040 NJX852035:NJY852040 NTT852035:NTU852040 ODP852035:ODQ852040 ONL852035:ONM852040 OXH852035:OXI852040 PHD852035:PHE852040 PQZ852035:PRA852040 QAV852035:QAW852040 QKR852035:QKS852040 QUN852035:QUO852040 REJ852035:REK852040 ROF852035:ROG852040 RYB852035:RYC852040 SHX852035:SHY852040 SRT852035:SRU852040 TBP852035:TBQ852040 TLL852035:TLM852040 TVH852035:TVI852040 UFD852035:UFE852040 UOZ852035:UPA852040 UYV852035:UYW852040 VIR852035:VIS852040 VSN852035:VSO852040 WCJ852035:WCK852040 WMF852035:WMG852040 WWB852035:WWC852040 JP917571:JQ917576 TL917571:TM917576 ADH917571:ADI917576 AND917571:ANE917576 AWZ917571:AXA917576 BGV917571:BGW917576 BQR917571:BQS917576 CAN917571:CAO917576 CKJ917571:CKK917576 CUF917571:CUG917576 DEB917571:DEC917576 DNX917571:DNY917576 DXT917571:DXU917576 EHP917571:EHQ917576 ERL917571:ERM917576 FBH917571:FBI917576 FLD917571:FLE917576 FUZ917571:FVA917576 GEV917571:GEW917576 GOR917571:GOS917576 GYN917571:GYO917576 HIJ917571:HIK917576 HSF917571:HSG917576 ICB917571:ICC917576 ILX917571:ILY917576 IVT917571:IVU917576 JFP917571:JFQ917576 JPL917571:JPM917576 JZH917571:JZI917576 KJD917571:KJE917576 KSZ917571:KTA917576 LCV917571:LCW917576 LMR917571:LMS917576 LWN917571:LWO917576 MGJ917571:MGK917576 MQF917571:MQG917576 NAB917571:NAC917576 NJX917571:NJY917576 NTT917571:NTU917576 ODP917571:ODQ917576 ONL917571:ONM917576 OXH917571:OXI917576 PHD917571:PHE917576 PQZ917571:PRA917576 QAV917571:QAW917576 QKR917571:QKS917576 QUN917571:QUO917576 REJ917571:REK917576 ROF917571:ROG917576 RYB917571:RYC917576 SHX917571:SHY917576 SRT917571:SRU917576 TBP917571:TBQ917576 TLL917571:TLM917576 TVH917571:TVI917576 UFD917571:UFE917576 UOZ917571:UPA917576 UYV917571:UYW917576 VIR917571:VIS917576 VSN917571:VSO917576 WCJ917571:WCK917576 WMF917571:WMG917576 WWB917571:WWC917576 JP983107:JQ983112 TL983107:TM983112 ADH983107:ADI983112 AND983107:ANE983112 AWZ983107:AXA983112 BGV983107:BGW983112 BQR983107:BQS983112 CAN983107:CAO983112 CKJ983107:CKK983112 CUF983107:CUG983112 DEB983107:DEC983112 DNX983107:DNY983112 DXT983107:DXU983112 EHP983107:EHQ983112 ERL983107:ERM983112 FBH983107:FBI983112 FLD983107:FLE983112 FUZ983107:FVA983112 GEV983107:GEW983112 GOR983107:GOS983112 GYN983107:GYO983112 HIJ983107:HIK983112 HSF983107:HSG983112 ICB983107:ICC983112 ILX983107:ILY983112 IVT983107:IVU983112 JFP983107:JFQ983112 JPL983107:JPM983112 JZH983107:JZI983112 KJD983107:KJE983112 KSZ983107:KTA983112 LCV983107:LCW983112 LMR983107:LMS983112 LWN983107:LWO983112 MGJ983107:MGK983112 MQF983107:MQG983112 NAB983107:NAC983112 NJX983107:NJY983112 NTT983107:NTU983112 ODP983107:ODQ983112 ONL983107:ONM983112 OXH983107:OXI983112 PHD983107:PHE983112 PQZ983107:PRA983112 QAV983107:QAW983112 QKR983107:QKS983112 QUN983107:QUO983112 REJ983107:REK983112 ROF983107:ROG983112 RYB983107:RYC983112 SHX983107:SHY983112 SRT983107:SRU983112 TBP983107:TBQ983112 TLL983107:TLM983112 TVH983107:TVI983112 UFD983107:UFE983112 UOZ983107:UPA983112 UYV983107:UYW983112 VIR983107:VIS983112 VSN983107:VSO983112 WCJ983107:WCK983112 WMF983107:WMG983112 WWB983107:WWC983112 IS83:IV91 JP65613:JP65615 TL65613:TL65615 ADH65613:ADH65615 AND65613:AND65615 AWZ65613:AWZ65615 BGV65613:BGV65615 BQR65613:BQR65615 CAN65613:CAN65615 CKJ65613:CKJ65615 CUF65613:CUF65615 DEB65613:DEB65615 DNX65613:DNX65615 DXT65613:DXT65615 EHP65613:EHP65615 ERL65613:ERL65615 FBH65613:FBH65615 FLD65613:FLD65615 FUZ65613:FUZ65615 GEV65613:GEV65615 GOR65613:GOR65615 GYN65613:GYN65615 HIJ65613:HIJ65615 HSF65613:HSF65615 ICB65613:ICB65615 ILX65613:ILX65615 IVT65613:IVT65615 JFP65613:JFP65615 JPL65613:JPL65615 JZH65613:JZH65615 KJD65613:KJD65615 KSZ65613:KSZ65615 LCV65613:LCV65615 LMR65613:LMR65615 LWN65613:LWN65615 MGJ65613:MGJ65615 MQF65613:MQF65615 NAB65613:NAB65615 NJX65613:NJX65615 NTT65613:NTT65615 ODP65613:ODP65615 ONL65613:ONL65615 OXH65613:OXH65615 PHD65613:PHD65615 PQZ65613:PQZ65615 QAV65613:QAV65615 QKR65613:QKR65615 QUN65613:QUN65615 REJ65613:REJ65615 ROF65613:ROF65615 RYB65613:RYB65615 SHX65613:SHX65615 SRT65613:SRT65615 TBP65613:TBP65615 TLL65613:TLL65615 TVH65613:TVH65615 UFD65613:UFD65615 UOZ65613:UOZ65615 UYV65613:UYV65615 VIR65613:VIR65615 VSN65613:VSN65615 WCJ65613:WCJ65615 WMF65613:WMF65615 WWB65613:WWB65615 JP131149:JP131151 TL131149:TL131151 ADH131149:ADH131151 AND131149:AND131151 AWZ131149:AWZ131151 BGV131149:BGV131151 BQR131149:BQR131151 CAN131149:CAN131151 CKJ131149:CKJ131151 CUF131149:CUF131151 DEB131149:DEB131151 DNX131149:DNX131151 DXT131149:DXT131151 EHP131149:EHP131151 ERL131149:ERL131151 FBH131149:FBH131151 FLD131149:FLD131151 FUZ131149:FUZ131151 GEV131149:GEV131151 GOR131149:GOR131151 GYN131149:GYN131151 HIJ131149:HIJ131151 HSF131149:HSF131151 ICB131149:ICB131151 ILX131149:ILX131151 IVT131149:IVT131151 JFP131149:JFP131151 JPL131149:JPL131151 JZH131149:JZH131151 KJD131149:KJD131151 KSZ131149:KSZ131151 LCV131149:LCV131151 LMR131149:LMR131151 LWN131149:LWN131151 MGJ131149:MGJ131151 MQF131149:MQF131151 NAB131149:NAB131151 NJX131149:NJX131151 NTT131149:NTT131151 ODP131149:ODP131151 ONL131149:ONL131151 OXH131149:OXH131151 PHD131149:PHD131151 PQZ131149:PQZ131151 QAV131149:QAV131151 QKR131149:QKR131151 QUN131149:QUN131151 REJ131149:REJ131151 ROF131149:ROF131151 RYB131149:RYB131151 SHX131149:SHX131151 SRT131149:SRT131151 TBP131149:TBP131151 TLL131149:TLL131151 TVH131149:TVH131151 UFD131149:UFD131151 UOZ131149:UOZ131151 UYV131149:UYV131151 VIR131149:VIR131151 VSN131149:VSN131151 WCJ131149:WCJ131151 WMF131149:WMF131151 WWB131149:WWB131151 JP196685:JP196687 TL196685:TL196687 ADH196685:ADH196687 AND196685:AND196687 AWZ196685:AWZ196687 BGV196685:BGV196687 BQR196685:BQR196687 CAN196685:CAN196687 CKJ196685:CKJ196687 CUF196685:CUF196687 DEB196685:DEB196687 DNX196685:DNX196687 DXT196685:DXT196687 EHP196685:EHP196687 ERL196685:ERL196687 FBH196685:FBH196687 FLD196685:FLD196687 FUZ196685:FUZ196687 GEV196685:GEV196687 GOR196685:GOR196687 GYN196685:GYN196687 HIJ196685:HIJ196687 HSF196685:HSF196687 ICB196685:ICB196687 ILX196685:ILX196687 IVT196685:IVT196687 JFP196685:JFP196687 JPL196685:JPL196687 JZH196685:JZH196687 KJD196685:KJD196687 KSZ196685:KSZ196687 LCV196685:LCV196687 LMR196685:LMR196687 LWN196685:LWN196687 MGJ196685:MGJ196687 MQF196685:MQF196687 NAB196685:NAB196687 NJX196685:NJX196687 NTT196685:NTT196687 ODP196685:ODP196687 ONL196685:ONL196687 OXH196685:OXH196687 PHD196685:PHD196687 PQZ196685:PQZ196687 QAV196685:QAV196687 QKR196685:QKR196687 QUN196685:QUN196687 REJ196685:REJ196687 ROF196685:ROF196687 RYB196685:RYB196687 SHX196685:SHX196687 SRT196685:SRT196687 TBP196685:TBP196687 TLL196685:TLL196687 TVH196685:TVH196687 UFD196685:UFD196687 UOZ196685:UOZ196687 UYV196685:UYV196687 VIR196685:VIR196687 VSN196685:VSN196687 WCJ196685:WCJ196687 WMF196685:WMF196687 WWB196685:WWB196687 JP262221:JP262223 TL262221:TL262223 ADH262221:ADH262223 AND262221:AND262223 AWZ262221:AWZ262223 BGV262221:BGV262223 BQR262221:BQR262223 CAN262221:CAN262223 CKJ262221:CKJ262223 CUF262221:CUF262223 DEB262221:DEB262223 DNX262221:DNX262223 DXT262221:DXT262223 EHP262221:EHP262223 ERL262221:ERL262223 FBH262221:FBH262223 FLD262221:FLD262223 FUZ262221:FUZ262223 GEV262221:GEV262223 GOR262221:GOR262223 GYN262221:GYN262223 HIJ262221:HIJ262223 HSF262221:HSF262223 ICB262221:ICB262223 ILX262221:ILX262223 IVT262221:IVT262223 JFP262221:JFP262223 JPL262221:JPL262223 JZH262221:JZH262223 KJD262221:KJD262223 KSZ262221:KSZ262223 LCV262221:LCV262223 LMR262221:LMR262223 LWN262221:LWN262223 MGJ262221:MGJ262223 MQF262221:MQF262223 NAB262221:NAB262223 NJX262221:NJX262223 NTT262221:NTT262223 ODP262221:ODP262223 ONL262221:ONL262223 OXH262221:OXH262223 PHD262221:PHD262223 PQZ262221:PQZ262223 QAV262221:QAV262223 QKR262221:QKR262223 QUN262221:QUN262223 REJ262221:REJ262223 ROF262221:ROF262223 RYB262221:RYB262223 SHX262221:SHX262223 SRT262221:SRT262223 TBP262221:TBP262223 TLL262221:TLL262223 TVH262221:TVH262223 UFD262221:UFD262223 UOZ262221:UOZ262223 UYV262221:UYV262223 VIR262221:VIR262223 VSN262221:VSN262223 WCJ262221:WCJ262223 WMF262221:WMF262223 WWB262221:WWB262223 JP327757:JP327759 TL327757:TL327759 ADH327757:ADH327759 AND327757:AND327759 AWZ327757:AWZ327759 BGV327757:BGV327759 BQR327757:BQR327759 CAN327757:CAN327759 CKJ327757:CKJ327759 CUF327757:CUF327759 DEB327757:DEB327759 DNX327757:DNX327759 DXT327757:DXT327759 EHP327757:EHP327759 ERL327757:ERL327759 FBH327757:FBH327759 FLD327757:FLD327759 FUZ327757:FUZ327759 GEV327757:GEV327759 GOR327757:GOR327759 GYN327757:GYN327759 HIJ327757:HIJ327759 HSF327757:HSF327759 ICB327757:ICB327759 ILX327757:ILX327759 IVT327757:IVT327759 JFP327757:JFP327759 JPL327757:JPL327759 JZH327757:JZH327759 KJD327757:KJD327759 KSZ327757:KSZ327759 LCV327757:LCV327759 LMR327757:LMR327759 LWN327757:LWN327759 MGJ327757:MGJ327759 MQF327757:MQF327759 NAB327757:NAB327759 NJX327757:NJX327759 NTT327757:NTT327759 ODP327757:ODP327759 ONL327757:ONL327759 OXH327757:OXH327759 PHD327757:PHD327759 PQZ327757:PQZ327759 QAV327757:QAV327759 QKR327757:QKR327759 QUN327757:QUN327759 REJ327757:REJ327759 ROF327757:ROF327759 RYB327757:RYB327759 SHX327757:SHX327759 SRT327757:SRT327759 TBP327757:TBP327759 TLL327757:TLL327759 TVH327757:TVH327759 UFD327757:UFD327759 UOZ327757:UOZ327759 UYV327757:UYV327759 VIR327757:VIR327759 VSN327757:VSN327759 WCJ327757:WCJ327759 WMF327757:WMF327759 WWB327757:WWB327759 JP393293:JP393295 TL393293:TL393295 ADH393293:ADH393295 AND393293:AND393295 AWZ393293:AWZ393295 BGV393293:BGV393295 BQR393293:BQR393295 CAN393293:CAN393295 CKJ393293:CKJ393295 CUF393293:CUF393295 DEB393293:DEB393295 DNX393293:DNX393295 DXT393293:DXT393295 EHP393293:EHP393295 ERL393293:ERL393295 FBH393293:FBH393295 FLD393293:FLD393295 FUZ393293:FUZ393295 GEV393293:GEV393295 GOR393293:GOR393295 GYN393293:GYN393295 HIJ393293:HIJ393295 HSF393293:HSF393295 ICB393293:ICB393295 ILX393293:ILX393295 IVT393293:IVT393295 JFP393293:JFP393295 JPL393293:JPL393295 JZH393293:JZH393295 KJD393293:KJD393295 KSZ393293:KSZ393295 LCV393293:LCV393295 LMR393293:LMR393295 LWN393293:LWN393295 MGJ393293:MGJ393295 MQF393293:MQF393295 NAB393293:NAB393295 NJX393293:NJX393295 NTT393293:NTT393295 ODP393293:ODP393295 ONL393293:ONL393295 OXH393293:OXH393295 PHD393293:PHD393295 PQZ393293:PQZ393295 QAV393293:QAV393295 QKR393293:QKR393295 QUN393293:QUN393295 REJ393293:REJ393295 ROF393293:ROF393295 RYB393293:RYB393295 SHX393293:SHX393295 SRT393293:SRT393295 TBP393293:TBP393295 TLL393293:TLL393295 TVH393293:TVH393295 UFD393293:UFD393295 UOZ393293:UOZ393295 UYV393293:UYV393295 VIR393293:VIR393295 VSN393293:VSN393295 WCJ393293:WCJ393295 WMF393293:WMF393295 WWB393293:WWB393295 JP458829:JP458831 TL458829:TL458831 ADH458829:ADH458831 AND458829:AND458831 AWZ458829:AWZ458831 BGV458829:BGV458831 BQR458829:BQR458831 CAN458829:CAN458831 CKJ458829:CKJ458831 CUF458829:CUF458831 DEB458829:DEB458831 DNX458829:DNX458831 DXT458829:DXT458831 EHP458829:EHP458831 ERL458829:ERL458831 FBH458829:FBH458831 FLD458829:FLD458831 FUZ458829:FUZ458831 GEV458829:GEV458831 GOR458829:GOR458831 GYN458829:GYN458831 HIJ458829:HIJ458831 HSF458829:HSF458831 ICB458829:ICB458831 ILX458829:ILX458831 IVT458829:IVT458831 JFP458829:JFP458831 JPL458829:JPL458831 JZH458829:JZH458831 KJD458829:KJD458831 KSZ458829:KSZ458831 LCV458829:LCV458831 LMR458829:LMR458831 LWN458829:LWN458831 MGJ458829:MGJ458831 MQF458829:MQF458831 NAB458829:NAB458831 NJX458829:NJX458831 NTT458829:NTT458831 ODP458829:ODP458831 ONL458829:ONL458831 OXH458829:OXH458831 PHD458829:PHD458831 PQZ458829:PQZ458831 QAV458829:QAV458831 QKR458829:QKR458831 QUN458829:QUN458831 REJ458829:REJ458831 ROF458829:ROF458831 RYB458829:RYB458831 SHX458829:SHX458831 SRT458829:SRT458831 TBP458829:TBP458831 TLL458829:TLL458831 TVH458829:TVH458831 UFD458829:UFD458831 UOZ458829:UOZ458831 UYV458829:UYV458831 VIR458829:VIR458831 VSN458829:VSN458831 WCJ458829:WCJ458831 WMF458829:WMF458831 WWB458829:WWB458831 JP524365:JP524367 TL524365:TL524367 ADH524365:ADH524367 AND524365:AND524367 AWZ524365:AWZ524367 BGV524365:BGV524367 BQR524365:BQR524367 CAN524365:CAN524367 CKJ524365:CKJ524367 CUF524365:CUF524367 DEB524365:DEB524367 DNX524365:DNX524367 DXT524365:DXT524367 EHP524365:EHP524367 ERL524365:ERL524367 FBH524365:FBH524367 FLD524365:FLD524367 FUZ524365:FUZ524367 GEV524365:GEV524367 GOR524365:GOR524367 GYN524365:GYN524367 HIJ524365:HIJ524367 HSF524365:HSF524367 ICB524365:ICB524367 ILX524365:ILX524367 IVT524365:IVT524367 JFP524365:JFP524367 JPL524365:JPL524367 JZH524365:JZH524367 KJD524365:KJD524367 KSZ524365:KSZ524367 LCV524365:LCV524367 LMR524365:LMR524367 LWN524365:LWN524367 MGJ524365:MGJ524367 MQF524365:MQF524367 NAB524365:NAB524367 NJX524365:NJX524367 NTT524365:NTT524367 ODP524365:ODP524367 ONL524365:ONL524367 OXH524365:OXH524367 PHD524365:PHD524367 PQZ524365:PQZ524367 QAV524365:QAV524367 QKR524365:QKR524367 QUN524365:QUN524367 REJ524365:REJ524367 ROF524365:ROF524367 RYB524365:RYB524367 SHX524365:SHX524367 SRT524365:SRT524367 TBP524365:TBP524367 TLL524365:TLL524367 TVH524365:TVH524367 UFD524365:UFD524367 UOZ524365:UOZ524367 UYV524365:UYV524367 VIR524365:VIR524367 VSN524365:VSN524367 WCJ524365:WCJ524367 WMF524365:WMF524367 WWB524365:WWB524367 JP589901:JP589903 TL589901:TL589903 ADH589901:ADH589903 AND589901:AND589903 AWZ589901:AWZ589903 BGV589901:BGV589903 BQR589901:BQR589903 CAN589901:CAN589903 CKJ589901:CKJ589903 CUF589901:CUF589903 DEB589901:DEB589903 DNX589901:DNX589903 DXT589901:DXT589903 EHP589901:EHP589903 ERL589901:ERL589903 FBH589901:FBH589903 FLD589901:FLD589903 FUZ589901:FUZ589903 GEV589901:GEV589903 GOR589901:GOR589903 GYN589901:GYN589903 HIJ589901:HIJ589903 HSF589901:HSF589903 ICB589901:ICB589903 ILX589901:ILX589903 IVT589901:IVT589903 JFP589901:JFP589903 JPL589901:JPL589903 JZH589901:JZH589903 KJD589901:KJD589903 KSZ589901:KSZ589903 LCV589901:LCV589903 LMR589901:LMR589903 LWN589901:LWN589903 MGJ589901:MGJ589903 MQF589901:MQF589903 NAB589901:NAB589903 NJX589901:NJX589903 NTT589901:NTT589903 ODP589901:ODP589903 ONL589901:ONL589903 OXH589901:OXH589903 PHD589901:PHD589903 PQZ589901:PQZ589903 QAV589901:QAV589903 QKR589901:QKR589903 QUN589901:QUN589903 REJ589901:REJ589903 ROF589901:ROF589903 RYB589901:RYB589903 SHX589901:SHX589903 SRT589901:SRT589903 TBP589901:TBP589903 TLL589901:TLL589903 TVH589901:TVH589903 UFD589901:UFD589903 UOZ589901:UOZ589903 UYV589901:UYV589903 VIR589901:VIR589903 VSN589901:VSN589903 WCJ589901:WCJ589903 WMF589901:WMF589903 WWB589901:WWB589903 JP655437:JP655439 TL655437:TL655439 ADH655437:ADH655439 AND655437:AND655439 AWZ655437:AWZ655439 BGV655437:BGV655439 BQR655437:BQR655439 CAN655437:CAN655439 CKJ655437:CKJ655439 CUF655437:CUF655439 DEB655437:DEB655439 DNX655437:DNX655439 DXT655437:DXT655439 EHP655437:EHP655439 ERL655437:ERL655439 FBH655437:FBH655439 FLD655437:FLD655439 FUZ655437:FUZ655439 GEV655437:GEV655439 GOR655437:GOR655439 GYN655437:GYN655439 HIJ655437:HIJ655439 HSF655437:HSF655439 ICB655437:ICB655439 ILX655437:ILX655439 IVT655437:IVT655439 JFP655437:JFP655439 JPL655437:JPL655439 JZH655437:JZH655439 KJD655437:KJD655439 KSZ655437:KSZ655439 LCV655437:LCV655439 LMR655437:LMR655439 LWN655437:LWN655439 MGJ655437:MGJ655439 MQF655437:MQF655439 NAB655437:NAB655439 NJX655437:NJX655439 NTT655437:NTT655439 ODP655437:ODP655439 ONL655437:ONL655439 OXH655437:OXH655439 PHD655437:PHD655439 PQZ655437:PQZ655439 QAV655437:QAV655439 QKR655437:QKR655439 QUN655437:QUN655439 REJ655437:REJ655439 ROF655437:ROF655439 RYB655437:RYB655439 SHX655437:SHX655439 SRT655437:SRT655439 TBP655437:TBP655439 TLL655437:TLL655439 TVH655437:TVH655439 UFD655437:UFD655439 UOZ655437:UOZ655439 UYV655437:UYV655439 VIR655437:VIR655439 VSN655437:VSN655439 WCJ655437:WCJ655439 WMF655437:WMF655439 WWB655437:WWB655439 JP720973:JP720975 TL720973:TL720975 ADH720973:ADH720975 AND720973:AND720975 AWZ720973:AWZ720975 BGV720973:BGV720975 BQR720973:BQR720975 CAN720973:CAN720975 CKJ720973:CKJ720975 CUF720973:CUF720975 DEB720973:DEB720975 DNX720973:DNX720975 DXT720973:DXT720975 EHP720973:EHP720975 ERL720973:ERL720975 FBH720973:FBH720975 FLD720973:FLD720975 FUZ720973:FUZ720975 GEV720973:GEV720975 GOR720973:GOR720975 GYN720973:GYN720975 HIJ720973:HIJ720975 HSF720973:HSF720975 ICB720973:ICB720975 ILX720973:ILX720975 IVT720973:IVT720975 JFP720973:JFP720975 JPL720973:JPL720975 JZH720973:JZH720975 KJD720973:KJD720975 KSZ720973:KSZ720975 LCV720973:LCV720975 LMR720973:LMR720975 LWN720973:LWN720975 MGJ720973:MGJ720975 MQF720973:MQF720975 NAB720973:NAB720975 NJX720973:NJX720975 NTT720973:NTT720975 ODP720973:ODP720975 ONL720973:ONL720975 OXH720973:OXH720975 PHD720973:PHD720975 PQZ720973:PQZ720975 QAV720973:QAV720975 QKR720973:QKR720975 QUN720973:QUN720975 REJ720973:REJ720975 ROF720973:ROF720975 RYB720973:RYB720975 SHX720973:SHX720975 SRT720973:SRT720975 TBP720973:TBP720975 TLL720973:TLL720975 TVH720973:TVH720975 UFD720973:UFD720975 UOZ720973:UOZ720975 UYV720973:UYV720975 VIR720973:VIR720975 VSN720973:VSN720975 WCJ720973:WCJ720975 WMF720973:WMF720975 WWB720973:WWB720975 JP786509:JP786511 TL786509:TL786511 ADH786509:ADH786511 AND786509:AND786511 AWZ786509:AWZ786511 BGV786509:BGV786511 BQR786509:BQR786511 CAN786509:CAN786511 CKJ786509:CKJ786511 CUF786509:CUF786511 DEB786509:DEB786511 DNX786509:DNX786511 DXT786509:DXT786511 EHP786509:EHP786511 ERL786509:ERL786511 FBH786509:FBH786511 FLD786509:FLD786511 FUZ786509:FUZ786511 GEV786509:GEV786511 GOR786509:GOR786511 GYN786509:GYN786511 HIJ786509:HIJ786511 HSF786509:HSF786511 ICB786509:ICB786511 ILX786509:ILX786511 IVT786509:IVT786511 JFP786509:JFP786511 JPL786509:JPL786511 JZH786509:JZH786511 KJD786509:KJD786511 KSZ786509:KSZ786511 LCV786509:LCV786511 LMR786509:LMR786511 LWN786509:LWN786511 MGJ786509:MGJ786511 MQF786509:MQF786511 NAB786509:NAB786511 NJX786509:NJX786511 NTT786509:NTT786511 ODP786509:ODP786511 ONL786509:ONL786511 OXH786509:OXH786511 PHD786509:PHD786511 PQZ786509:PQZ786511 QAV786509:QAV786511 QKR786509:QKR786511 QUN786509:QUN786511 REJ786509:REJ786511 ROF786509:ROF786511 RYB786509:RYB786511 SHX786509:SHX786511 SRT786509:SRT786511 TBP786509:TBP786511 TLL786509:TLL786511 TVH786509:TVH786511 UFD786509:UFD786511 UOZ786509:UOZ786511 UYV786509:UYV786511 VIR786509:VIR786511 VSN786509:VSN786511 WCJ786509:WCJ786511 WMF786509:WMF786511 WWB786509:WWB786511 JP852045:JP852047 TL852045:TL852047 ADH852045:ADH852047 AND852045:AND852047 AWZ852045:AWZ852047 BGV852045:BGV852047 BQR852045:BQR852047 CAN852045:CAN852047 CKJ852045:CKJ852047 CUF852045:CUF852047 DEB852045:DEB852047 DNX852045:DNX852047 DXT852045:DXT852047 EHP852045:EHP852047 ERL852045:ERL852047 FBH852045:FBH852047 FLD852045:FLD852047 FUZ852045:FUZ852047 GEV852045:GEV852047 GOR852045:GOR852047 GYN852045:GYN852047 HIJ852045:HIJ852047 HSF852045:HSF852047 ICB852045:ICB852047 ILX852045:ILX852047 IVT852045:IVT852047 JFP852045:JFP852047 JPL852045:JPL852047 JZH852045:JZH852047 KJD852045:KJD852047 KSZ852045:KSZ852047 LCV852045:LCV852047 LMR852045:LMR852047 LWN852045:LWN852047 MGJ852045:MGJ852047 MQF852045:MQF852047 NAB852045:NAB852047 NJX852045:NJX852047 NTT852045:NTT852047 ODP852045:ODP852047 ONL852045:ONL852047 OXH852045:OXH852047 PHD852045:PHD852047 PQZ852045:PQZ852047 QAV852045:QAV852047 QKR852045:QKR852047 QUN852045:QUN852047 REJ852045:REJ852047 ROF852045:ROF852047 RYB852045:RYB852047 SHX852045:SHX852047 SRT852045:SRT852047 TBP852045:TBP852047 TLL852045:TLL852047 TVH852045:TVH852047 UFD852045:UFD852047 UOZ852045:UOZ852047 UYV852045:UYV852047 VIR852045:VIR852047 VSN852045:VSN852047 WCJ852045:WCJ852047 WMF852045:WMF852047 WWB852045:WWB852047 JP917581:JP917583 TL917581:TL917583 ADH917581:ADH917583 AND917581:AND917583 AWZ917581:AWZ917583 BGV917581:BGV917583 BQR917581:BQR917583 CAN917581:CAN917583 CKJ917581:CKJ917583 CUF917581:CUF917583 DEB917581:DEB917583 DNX917581:DNX917583 DXT917581:DXT917583 EHP917581:EHP917583 ERL917581:ERL917583 FBH917581:FBH917583 FLD917581:FLD917583 FUZ917581:FUZ917583 GEV917581:GEV917583 GOR917581:GOR917583 GYN917581:GYN917583 HIJ917581:HIJ917583 HSF917581:HSF917583 ICB917581:ICB917583 ILX917581:ILX917583 IVT917581:IVT917583 JFP917581:JFP917583 JPL917581:JPL917583 JZH917581:JZH917583 KJD917581:KJD917583 KSZ917581:KSZ917583 LCV917581:LCV917583 LMR917581:LMR917583 LWN917581:LWN917583 MGJ917581:MGJ917583 MQF917581:MQF917583 NAB917581:NAB917583 NJX917581:NJX917583 NTT917581:NTT917583 ODP917581:ODP917583 ONL917581:ONL917583 OXH917581:OXH917583 PHD917581:PHD917583 PQZ917581:PQZ917583 QAV917581:QAV917583 QKR917581:QKR917583 QUN917581:QUN917583 REJ917581:REJ917583 ROF917581:ROF917583 RYB917581:RYB917583 SHX917581:SHX917583 SRT917581:SRT917583 TBP917581:TBP917583 TLL917581:TLL917583 TVH917581:TVH917583 UFD917581:UFD917583 UOZ917581:UOZ917583 UYV917581:UYV917583 VIR917581:VIR917583 VSN917581:VSN917583 WCJ917581:WCJ917583 WMF917581:WMF917583 WWB917581:WWB917583 JP983117:JP983119 TL983117:TL983119 ADH983117:ADH983119 AND983117:AND983119 AWZ983117:AWZ983119 BGV983117:BGV983119 BQR983117:BQR983119 CAN983117:CAN983119 CKJ983117:CKJ983119 CUF983117:CUF983119 DEB983117:DEB983119 DNX983117:DNX983119 DXT983117:DXT983119 EHP983117:EHP983119 ERL983117:ERL983119 FBH983117:FBH983119 FLD983117:FLD983119 FUZ983117:FUZ983119 GEV983117:GEV983119 GOR983117:GOR983119 GYN983117:GYN983119 HIJ983117:HIJ983119 HSF983117:HSF983119 ICB983117:ICB983119 ILX983117:ILX983119 IVT983117:IVT983119 JFP983117:JFP983119 JPL983117:JPL983119 JZH983117:JZH983119 KJD983117:KJD983119 KSZ983117:KSZ983119 LCV983117:LCV983119 LMR983117:LMR983119 LWN983117:LWN983119 MGJ983117:MGJ983119 MQF983117:MQF983119 NAB983117:NAB983119 NJX983117:NJX983119 NTT983117:NTT983119 ODP983117:ODP983119 ONL983117:ONL983119 OXH983117:OXH983119 PHD983117:PHD983119 PQZ983117:PQZ983119 QAV983117:QAV983119 QKR983117:QKR983119 QUN983117:QUN983119 REJ983117:REJ983119 ROF983117:ROF983119 RYB983117:RYB983119 SHX983117:SHX983119 SRT983117:SRT983119 TBP983117:TBP983119 TLL983117:TLL983119 TVH983117:TVH983119 UFD983117:UFD983119 UOZ983117:UOZ983119 UYV983117:UYV983119 VIR983117:VIR983119 VSN983117:VSN983119 WCJ983117:WCJ983119 WMF983117:WMF983119 WWB983117:WWB983119 JQ65610:JQ65615 TM65610:TM65615 ADI65610:ADI65615 ANE65610:ANE65615 AXA65610:AXA65615 BGW65610:BGW65615 BQS65610:BQS65615 CAO65610:CAO65615 CKK65610:CKK65615 CUG65610:CUG65615 DEC65610:DEC65615 DNY65610:DNY65615 DXU65610:DXU65615 EHQ65610:EHQ65615 ERM65610:ERM65615 FBI65610:FBI65615 FLE65610:FLE65615 FVA65610:FVA65615 GEW65610:GEW65615 GOS65610:GOS65615 GYO65610:GYO65615 HIK65610:HIK65615 HSG65610:HSG65615 ICC65610:ICC65615 ILY65610:ILY65615 IVU65610:IVU65615 JFQ65610:JFQ65615 JPM65610:JPM65615 JZI65610:JZI65615 KJE65610:KJE65615 KTA65610:KTA65615 LCW65610:LCW65615 LMS65610:LMS65615 LWO65610:LWO65615 MGK65610:MGK65615 MQG65610:MQG65615 NAC65610:NAC65615 NJY65610:NJY65615 NTU65610:NTU65615 ODQ65610:ODQ65615 ONM65610:ONM65615 OXI65610:OXI65615 PHE65610:PHE65615 PRA65610:PRA65615 QAW65610:QAW65615 QKS65610:QKS65615 QUO65610:QUO65615 REK65610:REK65615 ROG65610:ROG65615 RYC65610:RYC65615 SHY65610:SHY65615 SRU65610:SRU65615 TBQ65610:TBQ65615 TLM65610:TLM65615 TVI65610:TVI65615 UFE65610:UFE65615 UPA65610:UPA65615 UYW65610:UYW65615 VIS65610:VIS65615 VSO65610:VSO65615 WCK65610:WCK65615 WMG65610:WMG65615 WWC65610:WWC65615 JQ131146:JQ131151 TM131146:TM131151 ADI131146:ADI131151 ANE131146:ANE131151 AXA131146:AXA131151 BGW131146:BGW131151 BQS131146:BQS131151 CAO131146:CAO131151 CKK131146:CKK131151 CUG131146:CUG131151 DEC131146:DEC131151 DNY131146:DNY131151 DXU131146:DXU131151 EHQ131146:EHQ131151 ERM131146:ERM131151 FBI131146:FBI131151 FLE131146:FLE131151 FVA131146:FVA131151 GEW131146:GEW131151 GOS131146:GOS131151 GYO131146:GYO131151 HIK131146:HIK131151 HSG131146:HSG131151 ICC131146:ICC131151 ILY131146:ILY131151 IVU131146:IVU131151 JFQ131146:JFQ131151 JPM131146:JPM131151 JZI131146:JZI131151 KJE131146:KJE131151 KTA131146:KTA131151 LCW131146:LCW131151 LMS131146:LMS131151 LWO131146:LWO131151 MGK131146:MGK131151 MQG131146:MQG131151 NAC131146:NAC131151 NJY131146:NJY131151 NTU131146:NTU131151 ODQ131146:ODQ131151 ONM131146:ONM131151 OXI131146:OXI131151 PHE131146:PHE131151 PRA131146:PRA131151 QAW131146:QAW131151 QKS131146:QKS131151 QUO131146:QUO131151 REK131146:REK131151 ROG131146:ROG131151 RYC131146:RYC131151 SHY131146:SHY131151 SRU131146:SRU131151 TBQ131146:TBQ131151 TLM131146:TLM131151 TVI131146:TVI131151 UFE131146:UFE131151 UPA131146:UPA131151 UYW131146:UYW131151 VIS131146:VIS131151 VSO131146:VSO131151 WCK131146:WCK131151 WMG131146:WMG131151 WWC131146:WWC131151 JQ196682:JQ196687 TM196682:TM196687 ADI196682:ADI196687 ANE196682:ANE196687 AXA196682:AXA196687 BGW196682:BGW196687 BQS196682:BQS196687 CAO196682:CAO196687 CKK196682:CKK196687 CUG196682:CUG196687 DEC196682:DEC196687 DNY196682:DNY196687 DXU196682:DXU196687 EHQ196682:EHQ196687 ERM196682:ERM196687 FBI196682:FBI196687 FLE196682:FLE196687 FVA196682:FVA196687 GEW196682:GEW196687 GOS196682:GOS196687 GYO196682:GYO196687 HIK196682:HIK196687 HSG196682:HSG196687 ICC196682:ICC196687 ILY196682:ILY196687 IVU196682:IVU196687 JFQ196682:JFQ196687 JPM196682:JPM196687 JZI196682:JZI196687 KJE196682:KJE196687 KTA196682:KTA196687 LCW196682:LCW196687 LMS196682:LMS196687 LWO196682:LWO196687 MGK196682:MGK196687 MQG196682:MQG196687 NAC196682:NAC196687 NJY196682:NJY196687 NTU196682:NTU196687 ODQ196682:ODQ196687 ONM196682:ONM196687 OXI196682:OXI196687 PHE196682:PHE196687 PRA196682:PRA196687 QAW196682:QAW196687 QKS196682:QKS196687 QUO196682:QUO196687 REK196682:REK196687 ROG196682:ROG196687 RYC196682:RYC196687 SHY196682:SHY196687 SRU196682:SRU196687 TBQ196682:TBQ196687 TLM196682:TLM196687 TVI196682:TVI196687 UFE196682:UFE196687 UPA196682:UPA196687 UYW196682:UYW196687 VIS196682:VIS196687 VSO196682:VSO196687 WCK196682:WCK196687 WMG196682:WMG196687 WWC196682:WWC196687 JQ262218:JQ262223 TM262218:TM262223 ADI262218:ADI262223 ANE262218:ANE262223 AXA262218:AXA262223 BGW262218:BGW262223 BQS262218:BQS262223 CAO262218:CAO262223 CKK262218:CKK262223 CUG262218:CUG262223 DEC262218:DEC262223 DNY262218:DNY262223 DXU262218:DXU262223 EHQ262218:EHQ262223 ERM262218:ERM262223 FBI262218:FBI262223 FLE262218:FLE262223 FVA262218:FVA262223 GEW262218:GEW262223 GOS262218:GOS262223 GYO262218:GYO262223 HIK262218:HIK262223 HSG262218:HSG262223 ICC262218:ICC262223 ILY262218:ILY262223 IVU262218:IVU262223 JFQ262218:JFQ262223 JPM262218:JPM262223 JZI262218:JZI262223 KJE262218:KJE262223 KTA262218:KTA262223 LCW262218:LCW262223 LMS262218:LMS262223 LWO262218:LWO262223 MGK262218:MGK262223 MQG262218:MQG262223 NAC262218:NAC262223 NJY262218:NJY262223 NTU262218:NTU262223 ODQ262218:ODQ262223 ONM262218:ONM262223 OXI262218:OXI262223 PHE262218:PHE262223 PRA262218:PRA262223 QAW262218:QAW262223 QKS262218:QKS262223 QUO262218:QUO262223 REK262218:REK262223 ROG262218:ROG262223 RYC262218:RYC262223 SHY262218:SHY262223 SRU262218:SRU262223 TBQ262218:TBQ262223 TLM262218:TLM262223 TVI262218:TVI262223 UFE262218:UFE262223 UPA262218:UPA262223 UYW262218:UYW262223 VIS262218:VIS262223 VSO262218:VSO262223 WCK262218:WCK262223 WMG262218:WMG262223 WWC262218:WWC262223 JQ327754:JQ327759 TM327754:TM327759 ADI327754:ADI327759 ANE327754:ANE327759 AXA327754:AXA327759 BGW327754:BGW327759 BQS327754:BQS327759 CAO327754:CAO327759 CKK327754:CKK327759 CUG327754:CUG327759 DEC327754:DEC327759 DNY327754:DNY327759 DXU327754:DXU327759 EHQ327754:EHQ327759 ERM327754:ERM327759 FBI327754:FBI327759 FLE327754:FLE327759 FVA327754:FVA327759 GEW327754:GEW327759 GOS327754:GOS327759 GYO327754:GYO327759 HIK327754:HIK327759 HSG327754:HSG327759 ICC327754:ICC327759 ILY327754:ILY327759 IVU327754:IVU327759 JFQ327754:JFQ327759 JPM327754:JPM327759 JZI327754:JZI327759 KJE327754:KJE327759 KTA327754:KTA327759 LCW327754:LCW327759 LMS327754:LMS327759 LWO327754:LWO327759 MGK327754:MGK327759 MQG327754:MQG327759 NAC327754:NAC327759 NJY327754:NJY327759 NTU327754:NTU327759 ODQ327754:ODQ327759 ONM327754:ONM327759 OXI327754:OXI327759 PHE327754:PHE327759 PRA327754:PRA327759 QAW327754:QAW327759 QKS327754:QKS327759 QUO327754:QUO327759 REK327754:REK327759 ROG327754:ROG327759 RYC327754:RYC327759 SHY327754:SHY327759 SRU327754:SRU327759 TBQ327754:TBQ327759 TLM327754:TLM327759 TVI327754:TVI327759 UFE327754:UFE327759 UPA327754:UPA327759 UYW327754:UYW327759 VIS327754:VIS327759 VSO327754:VSO327759 WCK327754:WCK327759 WMG327754:WMG327759 WWC327754:WWC327759 JQ393290:JQ393295 TM393290:TM393295 ADI393290:ADI393295 ANE393290:ANE393295 AXA393290:AXA393295 BGW393290:BGW393295 BQS393290:BQS393295 CAO393290:CAO393295 CKK393290:CKK393295 CUG393290:CUG393295 DEC393290:DEC393295 DNY393290:DNY393295 DXU393290:DXU393295 EHQ393290:EHQ393295 ERM393290:ERM393295 FBI393290:FBI393295 FLE393290:FLE393295 FVA393290:FVA393295 GEW393290:GEW393295 GOS393290:GOS393295 GYO393290:GYO393295 HIK393290:HIK393295 HSG393290:HSG393295 ICC393290:ICC393295 ILY393290:ILY393295 IVU393290:IVU393295 JFQ393290:JFQ393295 JPM393290:JPM393295 JZI393290:JZI393295 KJE393290:KJE393295 KTA393290:KTA393295 LCW393290:LCW393295 LMS393290:LMS393295 LWO393290:LWO393295 MGK393290:MGK393295 MQG393290:MQG393295 NAC393290:NAC393295 NJY393290:NJY393295 NTU393290:NTU393295 ODQ393290:ODQ393295 ONM393290:ONM393295 OXI393290:OXI393295 PHE393290:PHE393295 PRA393290:PRA393295 QAW393290:QAW393295 QKS393290:QKS393295 QUO393290:QUO393295 REK393290:REK393295 ROG393290:ROG393295 RYC393290:RYC393295 SHY393290:SHY393295 SRU393290:SRU393295 TBQ393290:TBQ393295 TLM393290:TLM393295 TVI393290:TVI393295 UFE393290:UFE393295 UPA393290:UPA393295 UYW393290:UYW393295 VIS393290:VIS393295 VSO393290:VSO393295 WCK393290:WCK393295 WMG393290:WMG393295 WWC393290:WWC393295 JQ458826:JQ458831 TM458826:TM458831 ADI458826:ADI458831 ANE458826:ANE458831 AXA458826:AXA458831 BGW458826:BGW458831 BQS458826:BQS458831 CAO458826:CAO458831 CKK458826:CKK458831 CUG458826:CUG458831 DEC458826:DEC458831 DNY458826:DNY458831 DXU458826:DXU458831 EHQ458826:EHQ458831 ERM458826:ERM458831 FBI458826:FBI458831 FLE458826:FLE458831 FVA458826:FVA458831 GEW458826:GEW458831 GOS458826:GOS458831 GYO458826:GYO458831 HIK458826:HIK458831 HSG458826:HSG458831 ICC458826:ICC458831 ILY458826:ILY458831 IVU458826:IVU458831 JFQ458826:JFQ458831 JPM458826:JPM458831 JZI458826:JZI458831 KJE458826:KJE458831 KTA458826:KTA458831 LCW458826:LCW458831 LMS458826:LMS458831 LWO458826:LWO458831 MGK458826:MGK458831 MQG458826:MQG458831 NAC458826:NAC458831 NJY458826:NJY458831 NTU458826:NTU458831 ODQ458826:ODQ458831 ONM458826:ONM458831 OXI458826:OXI458831 PHE458826:PHE458831 PRA458826:PRA458831 QAW458826:QAW458831 QKS458826:QKS458831 QUO458826:QUO458831 REK458826:REK458831 ROG458826:ROG458831 RYC458826:RYC458831 SHY458826:SHY458831 SRU458826:SRU458831 TBQ458826:TBQ458831 TLM458826:TLM458831 TVI458826:TVI458831 UFE458826:UFE458831 UPA458826:UPA458831 UYW458826:UYW458831 VIS458826:VIS458831 VSO458826:VSO458831 WCK458826:WCK458831 WMG458826:WMG458831 WWC458826:WWC458831 JQ524362:JQ524367 TM524362:TM524367 ADI524362:ADI524367 ANE524362:ANE524367 AXA524362:AXA524367 BGW524362:BGW524367 BQS524362:BQS524367 CAO524362:CAO524367 CKK524362:CKK524367 CUG524362:CUG524367 DEC524362:DEC524367 DNY524362:DNY524367 DXU524362:DXU524367 EHQ524362:EHQ524367 ERM524362:ERM524367 FBI524362:FBI524367 FLE524362:FLE524367 FVA524362:FVA524367 GEW524362:GEW524367 GOS524362:GOS524367 GYO524362:GYO524367 HIK524362:HIK524367 HSG524362:HSG524367 ICC524362:ICC524367 ILY524362:ILY524367 IVU524362:IVU524367 JFQ524362:JFQ524367 JPM524362:JPM524367 JZI524362:JZI524367 KJE524362:KJE524367 KTA524362:KTA524367 LCW524362:LCW524367 LMS524362:LMS524367 LWO524362:LWO524367 MGK524362:MGK524367 MQG524362:MQG524367 NAC524362:NAC524367 NJY524362:NJY524367 NTU524362:NTU524367 ODQ524362:ODQ524367 ONM524362:ONM524367 OXI524362:OXI524367 PHE524362:PHE524367 PRA524362:PRA524367 QAW524362:QAW524367 QKS524362:QKS524367 QUO524362:QUO524367 REK524362:REK524367 ROG524362:ROG524367 RYC524362:RYC524367 SHY524362:SHY524367 SRU524362:SRU524367 TBQ524362:TBQ524367 TLM524362:TLM524367 TVI524362:TVI524367 UFE524362:UFE524367 UPA524362:UPA524367 UYW524362:UYW524367 VIS524362:VIS524367 VSO524362:VSO524367 WCK524362:WCK524367 WMG524362:WMG524367 WWC524362:WWC524367 JQ589898:JQ589903 TM589898:TM589903 ADI589898:ADI589903 ANE589898:ANE589903 AXA589898:AXA589903 BGW589898:BGW589903 BQS589898:BQS589903 CAO589898:CAO589903 CKK589898:CKK589903 CUG589898:CUG589903 DEC589898:DEC589903 DNY589898:DNY589903 DXU589898:DXU589903 EHQ589898:EHQ589903 ERM589898:ERM589903 FBI589898:FBI589903 FLE589898:FLE589903 FVA589898:FVA589903 GEW589898:GEW589903 GOS589898:GOS589903 GYO589898:GYO589903 HIK589898:HIK589903 HSG589898:HSG589903 ICC589898:ICC589903 ILY589898:ILY589903 IVU589898:IVU589903 JFQ589898:JFQ589903 JPM589898:JPM589903 JZI589898:JZI589903 KJE589898:KJE589903 KTA589898:KTA589903 LCW589898:LCW589903 LMS589898:LMS589903 LWO589898:LWO589903 MGK589898:MGK589903 MQG589898:MQG589903 NAC589898:NAC589903 NJY589898:NJY589903 NTU589898:NTU589903 ODQ589898:ODQ589903 ONM589898:ONM589903 OXI589898:OXI589903 PHE589898:PHE589903 PRA589898:PRA589903 QAW589898:QAW589903 QKS589898:QKS589903 QUO589898:QUO589903 REK589898:REK589903 ROG589898:ROG589903 RYC589898:RYC589903 SHY589898:SHY589903 SRU589898:SRU589903 TBQ589898:TBQ589903 TLM589898:TLM589903 TVI589898:TVI589903 UFE589898:UFE589903 UPA589898:UPA589903 UYW589898:UYW589903 VIS589898:VIS589903 VSO589898:VSO589903 WCK589898:WCK589903 WMG589898:WMG589903 WWC589898:WWC589903 JQ655434:JQ655439 TM655434:TM655439 ADI655434:ADI655439 ANE655434:ANE655439 AXA655434:AXA655439 BGW655434:BGW655439 BQS655434:BQS655439 CAO655434:CAO655439 CKK655434:CKK655439 CUG655434:CUG655439 DEC655434:DEC655439 DNY655434:DNY655439 DXU655434:DXU655439 EHQ655434:EHQ655439 ERM655434:ERM655439 FBI655434:FBI655439 FLE655434:FLE655439 FVA655434:FVA655439 GEW655434:GEW655439 GOS655434:GOS655439 GYO655434:GYO655439 HIK655434:HIK655439 HSG655434:HSG655439 ICC655434:ICC655439 ILY655434:ILY655439 IVU655434:IVU655439 JFQ655434:JFQ655439 JPM655434:JPM655439 JZI655434:JZI655439 KJE655434:KJE655439 KTA655434:KTA655439 LCW655434:LCW655439 LMS655434:LMS655439 LWO655434:LWO655439 MGK655434:MGK655439 MQG655434:MQG655439 NAC655434:NAC655439 NJY655434:NJY655439 NTU655434:NTU655439 ODQ655434:ODQ655439 ONM655434:ONM655439 OXI655434:OXI655439 PHE655434:PHE655439 PRA655434:PRA655439 QAW655434:QAW655439 QKS655434:QKS655439 QUO655434:QUO655439 REK655434:REK655439 ROG655434:ROG655439 RYC655434:RYC655439 SHY655434:SHY655439 SRU655434:SRU655439 TBQ655434:TBQ655439 TLM655434:TLM655439 TVI655434:TVI655439 UFE655434:UFE655439 UPA655434:UPA655439 UYW655434:UYW655439 VIS655434:VIS655439 VSO655434:VSO655439 WCK655434:WCK655439 WMG655434:WMG655439 WWC655434:WWC655439 JQ720970:JQ720975 TM720970:TM720975 ADI720970:ADI720975 ANE720970:ANE720975 AXA720970:AXA720975 BGW720970:BGW720975 BQS720970:BQS720975 CAO720970:CAO720975 CKK720970:CKK720975 CUG720970:CUG720975 DEC720970:DEC720975 DNY720970:DNY720975 DXU720970:DXU720975 EHQ720970:EHQ720975 ERM720970:ERM720975 FBI720970:FBI720975 FLE720970:FLE720975 FVA720970:FVA720975 GEW720970:GEW720975 GOS720970:GOS720975 GYO720970:GYO720975 HIK720970:HIK720975 HSG720970:HSG720975 ICC720970:ICC720975 ILY720970:ILY720975 IVU720970:IVU720975 JFQ720970:JFQ720975 JPM720970:JPM720975 JZI720970:JZI720975 KJE720970:KJE720975 KTA720970:KTA720975 LCW720970:LCW720975 LMS720970:LMS720975 LWO720970:LWO720975 MGK720970:MGK720975 MQG720970:MQG720975 NAC720970:NAC720975 NJY720970:NJY720975 NTU720970:NTU720975 ODQ720970:ODQ720975 ONM720970:ONM720975 OXI720970:OXI720975 PHE720970:PHE720975 PRA720970:PRA720975 QAW720970:QAW720975 QKS720970:QKS720975 QUO720970:QUO720975 REK720970:REK720975 ROG720970:ROG720975 RYC720970:RYC720975 SHY720970:SHY720975 SRU720970:SRU720975 TBQ720970:TBQ720975 TLM720970:TLM720975 TVI720970:TVI720975 UFE720970:UFE720975 UPA720970:UPA720975 UYW720970:UYW720975 VIS720970:VIS720975 VSO720970:VSO720975 WCK720970:WCK720975 WMG720970:WMG720975 WWC720970:WWC720975 JQ786506:JQ786511 TM786506:TM786511 ADI786506:ADI786511 ANE786506:ANE786511 AXA786506:AXA786511 BGW786506:BGW786511 BQS786506:BQS786511 CAO786506:CAO786511 CKK786506:CKK786511 CUG786506:CUG786511 DEC786506:DEC786511 DNY786506:DNY786511 DXU786506:DXU786511 EHQ786506:EHQ786511 ERM786506:ERM786511 FBI786506:FBI786511 FLE786506:FLE786511 FVA786506:FVA786511 GEW786506:GEW786511 GOS786506:GOS786511 GYO786506:GYO786511 HIK786506:HIK786511 HSG786506:HSG786511 ICC786506:ICC786511 ILY786506:ILY786511 IVU786506:IVU786511 JFQ786506:JFQ786511 JPM786506:JPM786511 JZI786506:JZI786511 KJE786506:KJE786511 KTA786506:KTA786511 LCW786506:LCW786511 LMS786506:LMS786511 LWO786506:LWO786511 MGK786506:MGK786511 MQG786506:MQG786511 NAC786506:NAC786511 NJY786506:NJY786511 NTU786506:NTU786511 ODQ786506:ODQ786511 ONM786506:ONM786511 OXI786506:OXI786511 PHE786506:PHE786511 PRA786506:PRA786511 QAW786506:QAW786511 QKS786506:QKS786511 QUO786506:QUO786511 REK786506:REK786511 ROG786506:ROG786511 RYC786506:RYC786511 SHY786506:SHY786511 SRU786506:SRU786511 TBQ786506:TBQ786511 TLM786506:TLM786511 TVI786506:TVI786511 UFE786506:UFE786511 UPA786506:UPA786511 UYW786506:UYW786511 VIS786506:VIS786511 VSO786506:VSO786511 WCK786506:WCK786511 WMG786506:WMG786511 WWC786506:WWC786511 JQ852042:JQ852047 TM852042:TM852047 ADI852042:ADI852047 ANE852042:ANE852047 AXA852042:AXA852047 BGW852042:BGW852047 BQS852042:BQS852047 CAO852042:CAO852047 CKK852042:CKK852047 CUG852042:CUG852047 DEC852042:DEC852047 DNY852042:DNY852047 DXU852042:DXU852047 EHQ852042:EHQ852047 ERM852042:ERM852047 FBI852042:FBI852047 FLE852042:FLE852047 FVA852042:FVA852047 GEW852042:GEW852047 GOS852042:GOS852047 GYO852042:GYO852047 HIK852042:HIK852047 HSG852042:HSG852047 ICC852042:ICC852047 ILY852042:ILY852047 IVU852042:IVU852047 JFQ852042:JFQ852047 JPM852042:JPM852047 JZI852042:JZI852047 KJE852042:KJE852047 KTA852042:KTA852047 LCW852042:LCW852047 LMS852042:LMS852047 LWO852042:LWO852047 MGK852042:MGK852047 MQG852042:MQG852047 NAC852042:NAC852047 NJY852042:NJY852047 NTU852042:NTU852047 ODQ852042:ODQ852047 ONM852042:ONM852047 OXI852042:OXI852047 PHE852042:PHE852047 PRA852042:PRA852047 QAW852042:QAW852047 QKS852042:QKS852047 QUO852042:QUO852047 REK852042:REK852047 ROG852042:ROG852047 RYC852042:RYC852047 SHY852042:SHY852047 SRU852042:SRU852047 TBQ852042:TBQ852047 TLM852042:TLM852047 TVI852042:TVI852047 UFE852042:UFE852047 UPA852042:UPA852047 UYW852042:UYW852047 VIS852042:VIS852047 VSO852042:VSO852047 WCK852042:WCK852047 WMG852042:WMG852047 WWC852042:WWC852047 JQ917578:JQ917583 TM917578:TM917583 ADI917578:ADI917583 ANE917578:ANE917583 AXA917578:AXA917583 BGW917578:BGW917583 BQS917578:BQS917583 CAO917578:CAO917583 CKK917578:CKK917583 CUG917578:CUG917583 DEC917578:DEC917583 DNY917578:DNY917583 DXU917578:DXU917583 EHQ917578:EHQ917583 ERM917578:ERM917583 FBI917578:FBI917583 FLE917578:FLE917583 FVA917578:FVA917583 GEW917578:GEW917583 GOS917578:GOS917583 GYO917578:GYO917583 HIK917578:HIK917583 HSG917578:HSG917583 ICC917578:ICC917583 ILY917578:ILY917583 IVU917578:IVU917583 JFQ917578:JFQ917583 JPM917578:JPM917583 JZI917578:JZI917583 KJE917578:KJE917583 KTA917578:KTA917583 LCW917578:LCW917583 LMS917578:LMS917583 LWO917578:LWO917583 MGK917578:MGK917583 MQG917578:MQG917583 NAC917578:NAC917583 NJY917578:NJY917583 NTU917578:NTU917583 ODQ917578:ODQ917583 ONM917578:ONM917583 OXI917578:OXI917583 PHE917578:PHE917583 PRA917578:PRA917583 QAW917578:QAW917583 QKS917578:QKS917583 QUO917578:QUO917583 REK917578:REK917583 ROG917578:ROG917583 RYC917578:RYC917583 SHY917578:SHY917583 SRU917578:SRU917583 TBQ917578:TBQ917583 TLM917578:TLM917583 TVI917578:TVI917583 UFE917578:UFE917583 UPA917578:UPA917583 UYW917578:UYW917583 VIS917578:VIS917583 VSO917578:VSO917583 WCK917578:WCK917583 WMG917578:WMG917583 WWC917578:WWC917583 JQ983114:JQ983119 TM983114:TM983119 ADI983114:ADI983119 ANE983114:ANE983119 AXA983114:AXA983119 BGW983114:BGW983119 BQS983114:BQS983119 CAO983114:CAO983119 CKK983114:CKK983119 CUG983114:CUG983119 DEC983114:DEC983119 DNY983114:DNY983119 DXU983114:DXU983119 EHQ983114:EHQ983119 ERM983114:ERM983119 FBI983114:FBI983119 FLE983114:FLE983119 FVA983114:FVA983119 GEW983114:GEW983119 GOS983114:GOS983119 GYO983114:GYO983119 HIK983114:HIK983119 HSG983114:HSG983119 ICC983114:ICC983119 ILY983114:ILY983119 IVU983114:IVU983119 JFQ983114:JFQ983119 JPM983114:JPM983119 JZI983114:JZI983119 KJE983114:KJE983119 KTA983114:KTA983119 LCW983114:LCW983119 LMS983114:LMS983119 LWO983114:LWO983119 MGK983114:MGK983119 MQG983114:MQG983119 NAC983114:NAC983119 NJY983114:NJY983119 NTU983114:NTU983119 ODQ983114:ODQ983119 ONM983114:ONM983119 OXI983114:OXI983119 PHE983114:PHE983119 PRA983114:PRA983119 QAW983114:QAW983119 QKS983114:QKS983119 QUO983114:QUO983119 REK983114:REK983119 ROG983114:ROG983119 RYC983114:RYC983119 SHY983114:SHY983119 SRU983114:SRU983119 TBQ983114:TBQ983119 TLM983114:TLM983119 TVI983114:TVI983119 UFE983114:UFE983119 UPA983114:UPA983119 UYW983114:UYW983119 VIS983114:VIS983119 VSO983114:VSO983119 WCK983114:WCK983119 WMG983114:WMG983119 WWC983114:WWC983119 JQ95:JQ102 TM95:TM102 ADI95:ADI102 ANE95:ANE102 AXA95:AXA102 BGW95:BGW102 BQS95:BQS102 CAO95:CAO102 CKK95:CKK102 CUG95:CUG102 DEC95:DEC102 DNY95:DNY102 DXU95:DXU102 EHQ95:EHQ102 ERM95:ERM102 FBI95:FBI102 FLE95:FLE102 FVA95:FVA102 GEW95:GEW102 GOS95:GOS102 GYO95:GYO102 HIK95:HIK102 HSG95:HSG102 ICC95:ICC102 ILY95:ILY102 IVU95:IVU102 JFQ95:JFQ102 JPM95:JPM102 JZI95:JZI102 KJE95:KJE102 KTA95:KTA102 LCW95:LCW102 LMS95:LMS102 LWO95:LWO102 MGK95:MGK102 MQG95:MQG102 NAC95:NAC102 NJY95:NJY102 NTU95:NTU102 ODQ95:ODQ102 ONM95:ONM102 OXI95:OXI102 PHE95:PHE102 PRA95:PRA102 QAW95:QAW102 QKS95:QKS102 QUO95:QUO102 REK95:REK102 ROG95:ROG102 RYC95:RYC102 SHY95:SHY102 SRU95:SRU102 TBQ95:TBQ102 TLM95:TLM102 TVI95:TVI102 UFE95:UFE102 UPA95:UPA102 UYW95:UYW102 VIS95:VIS102 VSO95:VSO102 WCK95:WCK102 WMG95:WMG102 WWC95:WWC102 JQ65621:JQ65623 TM65621:TM65623 ADI65621:ADI65623 ANE65621:ANE65623 AXA65621:AXA65623 BGW65621:BGW65623 BQS65621:BQS65623 CAO65621:CAO65623 CKK65621:CKK65623 CUG65621:CUG65623 DEC65621:DEC65623 DNY65621:DNY65623 DXU65621:DXU65623 EHQ65621:EHQ65623 ERM65621:ERM65623 FBI65621:FBI65623 FLE65621:FLE65623 FVA65621:FVA65623 GEW65621:GEW65623 GOS65621:GOS65623 GYO65621:GYO65623 HIK65621:HIK65623 HSG65621:HSG65623 ICC65621:ICC65623 ILY65621:ILY65623 IVU65621:IVU65623 JFQ65621:JFQ65623 JPM65621:JPM65623 JZI65621:JZI65623 KJE65621:KJE65623 KTA65621:KTA65623 LCW65621:LCW65623 LMS65621:LMS65623 LWO65621:LWO65623 MGK65621:MGK65623 MQG65621:MQG65623 NAC65621:NAC65623 NJY65621:NJY65623 NTU65621:NTU65623 ODQ65621:ODQ65623 ONM65621:ONM65623 OXI65621:OXI65623 PHE65621:PHE65623 PRA65621:PRA65623 QAW65621:QAW65623 QKS65621:QKS65623 QUO65621:QUO65623 REK65621:REK65623 ROG65621:ROG65623 RYC65621:RYC65623 SHY65621:SHY65623 SRU65621:SRU65623 TBQ65621:TBQ65623 TLM65621:TLM65623 TVI65621:TVI65623 UFE65621:UFE65623 UPA65621:UPA65623 UYW65621:UYW65623 VIS65621:VIS65623 VSO65621:VSO65623 WCK65621:WCK65623 WMG65621:WMG65623 WWC65621:WWC65623 JQ131157:JQ131159 TM131157:TM131159 ADI131157:ADI131159 ANE131157:ANE131159 AXA131157:AXA131159 BGW131157:BGW131159 BQS131157:BQS131159 CAO131157:CAO131159 CKK131157:CKK131159 CUG131157:CUG131159 DEC131157:DEC131159 DNY131157:DNY131159 DXU131157:DXU131159 EHQ131157:EHQ131159 ERM131157:ERM131159 FBI131157:FBI131159 FLE131157:FLE131159 FVA131157:FVA131159 GEW131157:GEW131159 GOS131157:GOS131159 GYO131157:GYO131159 HIK131157:HIK131159 HSG131157:HSG131159 ICC131157:ICC131159 ILY131157:ILY131159 IVU131157:IVU131159 JFQ131157:JFQ131159 JPM131157:JPM131159 JZI131157:JZI131159 KJE131157:KJE131159 KTA131157:KTA131159 LCW131157:LCW131159 LMS131157:LMS131159 LWO131157:LWO131159 MGK131157:MGK131159 MQG131157:MQG131159 NAC131157:NAC131159 NJY131157:NJY131159 NTU131157:NTU131159 ODQ131157:ODQ131159 ONM131157:ONM131159 OXI131157:OXI131159 PHE131157:PHE131159 PRA131157:PRA131159 QAW131157:QAW131159 QKS131157:QKS131159 QUO131157:QUO131159 REK131157:REK131159 ROG131157:ROG131159 RYC131157:RYC131159 SHY131157:SHY131159 SRU131157:SRU131159 TBQ131157:TBQ131159 TLM131157:TLM131159 TVI131157:TVI131159 UFE131157:UFE131159 UPA131157:UPA131159 UYW131157:UYW131159 VIS131157:VIS131159 VSO131157:VSO131159 WCK131157:WCK131159 WMG131157:WMG131159 WWC131157:WWC131159 JQ196693:JQ196695 TM196693:TM196695 ADI196693:ADI196695 ANE196693:ANE196695 AXA196693:AXA196695 BGW196693:BGW196695 BQS196693:BQS196695 CAO196693:CAO196695 CKK196693:CKK196695 CUG196693:CUG196695 DEC196693:DEC196695 DNY196693:DNY196695 DXU196693:DXU196695 EHQ196693:EHQ196695 ERM196693:ERM196695 FBI196693:FBI196695 FLE196693:FLE196695 FVA196693:FVA196695 GEW196693:GEW196695 GOS196693:GOS196695 GYO196693:GYO196695 HIK196693:HIK196695 HSG196693:HSG196695 ICC196693:ICC196695 ILY196693:ILY196695 IVU196693:IVU196695 JFQ196693:JFQ196695 JPM196693:JPM196695 JZI196693:JZI196695 KJE196693:KJE196695 KTA196693:KTA196695 LCW196693:LCW196695 LMS196693:LMS196695 LWO196693:LWO196695 MGK196693:MGK196695 MQG196693:MQG196695 NAC196693:NAC196695 NJY196693:NJY196695 NTU196693:NTU196695 ODQ196693:ODQ196695 ONM196693:ONM196695 OXI196693:OXI196695 PHE196693:PHE196695 PRA196693:PRA196695 QAW196693:QAW196695 QKS196693:QKS196695 QUO196693:QUO196695 REK196693:REK196695 ROG196693:ROG196695 RYC196693:RYC196695 SHY196693:SHY196695 SRU196693:SRU196695 TBQ196693:TBQ196695 TLM196693:TLM196695 TVI196693:TVI196695 UFE196693:UFE196695 UPA196693:UPA196695 UYW196693:UYW196695 VIS196693:VIS196695 VSO196693:VSO196695 WCK196693:WCK196695 WMG196693:WMG196695 WWC196693:WWC196695 JQ262229:JQ262231 TM262229:TM262231 ADI262229:ADI262231 ANE262229:ANE262231 AXA262229:AXA262231 BGW262229:BGW262231 BQS262229:BQS262231 CAO262229:CAO262231 CKK262229:CKK262231 CUG262229:CUG262231 DEC262229:DEC262231 DNY262229:DNY262231 DXU262229:DXU262231 EHQ262229:EHQ262231 ERM262229:ERM262231 FBI262229:FBI262231 FLE262229:FLE262231 FVA262229:FVA262231 GEW262229:GEW262231 GOS262229:GOS262231 GYO262229:GYO262231 HIK262229:HIK262231 HSG262229:HSG262231 ICC262229:ICC262231 ILY262229:ILY262231 IVU262229:IVU262231 JFQ262229:JFQ262231 JPM262229:JPM262231 JZI262229:JZI262231 KJE262229:KJE262231 KTA262229:KTA262231 LCW262229:LCW262231 LMS262229:LMS262231 LWO262229:LWO262231 MGK262229:MGK262231 MQG262229:MQG262231 NAC262229:NAC262231 NJY262229:NJY262231 NTU262229:NTU262231 ODQ262229:ODQ262231 ONM262229:ONM262231 OXI262229:OXI262231 PHE262229:PHE262231 PRA262229:PRA262231 QAW262229:QAW262231 QKS262229:QKS262231 QUO262229:QUO262231 REK262229:REK262231 ROG262229:ROG262231 RYC262229:RYC262231 SHY262229:SHY262231 SRU262229:SRU262231 TBQ262229:TBQ262231 TLM262229:TLM262231 TVI262229:TVI262231 UFE262229:UFE262231 UPA262229:UPA262231 UYW262229:UYW262231 VIS262229:VIS262231 VSO262229:VSO262231 WCK262229:WCK262231 WMG262229:WMG262231 WWC262229:WWC262231 JQ327765:JQ327767 TM327765:TM327767 ADI327765:ADI327767 ANE327765:ANE327767 AXA327765:AXA327767 BGW327765:BGW327767 BQS327765:BQS327767 CAO327765:CAO327767 CKK327765:CKK327767 CUG327765:CUG327767 DEC327765:DEC327767 DNY327765:DNY327767 DXU327765:DXU327767 EHQ327765:EHQ327767 ERM327765:ERM327767 FBI327765:FBI327767 FLE327765:FLE327767 FVA327765:FVA327767 GEW327765:GEW327767 GOS327765:GOS327767 GYO327765:GYO327767 HIK327765:HIK327767 HSG327765:HSG327767 ICC327765:ICC327767 ILY327765:ILY327767 IVU327765:IVU327767 JFQ327765:JFQ327767 JPM327765:JPM327767 JZI327765:JZI327767 KJE327765:KJE327767 KTA327765:KTA327767 LCW327765:LCW327767 LMS327765:LMS327767 LWO327765:LWO327767 MGK327765:MGK327767 MQG327765:MQG327767 NAC327765:NAC327767 NJY327765:NJY327767 NTU327765:NTU327767 ODQ327765:ODQ327767 ONM327765:ONM327767 OXI327765:OXI327767 PHE327765:PHE327767 PRA327765:PRA327767 QAW327765:QAW327767 QKS327765:QKS327767 QUO327765:QUO327767 REK327765:REK327767 ROG327765:ROG327767 RYC327765:RYC327767 SHY327765:SHY327767 SRU327765:SRU327767 TBQ327765:TBQ327767 TLM327765:TLM327767 TVI327765:TVI327767 UFE327765:UFE327767 UPA327765:UPA327767 UYW327765:UYW327767 VIS327765:VIS327767 VSO327765:VSO327767 WCK327765:WCK327767 WMG327765:WMG327767 WWC327765:WWC327767 JQ393301:JQ393303 TM393301:TM393303 ADI393301:ADI393303 ANE393301:ANE393303 AXA393301:AXA393303 BGW393301:BGW393303 BQS393301:BQS393303 CAO393301:CAO393303 CKK393301:CKK393303 CUG393301:CUG393303 DEC393301:DEC393303 DNY393301:DNY393303 DXU393301:DXU393303 EHQ393301:EHQ393303 ERM393301:ERM393303 FBI393301:FBI393303 FLE393301:FLE393303 FVA393301:FVA393303 GEW393301:GEW393303 GOS393301:GOS393303 GYO393301:GYO393303 HIK393301:HIK393303 HSG393301:HSG393303 ICC393301:ICC393303 ILY393301:ILY393303 IVU393301:IVU393303 JFQ393301:JFQ393303 JPM393301:JPM393303 JZI393301:JZI393303 KJE393301:KJE393303 KTA393301:KTA393303 LCW393301:LCW393303 LMS393301:LMS393303 LWO393301:LWO393303 MGK393301:MGK393303 MQG393301:MQG393303 NAC393301:NAC393303 NJY393301:NJY393303 NTU393301:NTU393303 ODQ393301:ODQ393303 ONM393301:ONM393303 OXI393301:OXI393303 PHE393301:PHE393303 PRA393301:PRA393303 QAW393301:QAW393303 QKS393301:QKS393303 QUO393301:QUO393303 REK393301:REK393303 ROG393301:ROG393303 RYC393301:RYC393303 SHY393301:SHY393303 SRU393301:SRU393303 TBQ393301:TBQ393303 TLM393301:TLM393303 TVI393301:TVI393303 UFE393301:UFE393303 UPA393301:UPA393303 UYW393301:UYW393303 VIS393301:VIS393303 VSO393301:VSO393303 WCK393301:WCK393303 WMG393301:WMG393303 WWC393301:WWC393303 JQ458837:JQ458839 TM458837:TM458839 ADI458837:ADI458839 ANE458837:ANE458839 AXA458837:AXA458839 BGW458837:BGW458839 BQS458837:BQS458839 CAO458837:CAO458839 CKK458837:CKK458839 CUG458837:CUG458839 DEC458837:DEC458839 DNY458837:DNY458839 DXU458837:DXU458839 EHQ458837:EHQ458839 ERM458837:ERM458839 FBI458837:FBI458839 FLE458837:FLE458839 FVA458837:FVA458839 GEW458837:GEW458839 GOS458837:GOS458839 GYO458837:GYO458839 HIK458837:HIK458839 HSG458837:HSG458839 ICC458837:ICC458839 ILY458837:ILY458839 IVU458837:IVU458839 JFQ458837:JFQ458839 JPM458837:JPM458839 JZI458837:JZI458839 KJE458837:KJE458839 KTA458837:KTA458839 LCW458837:LCW458839 LMS458837:LMS458839 LWO458837:LWO458839 MGK458837:MGK458839 MQG458837:MQG458839 NAC458837:NAC458839 NJY458837:NJY458839 NTU458837:NTU458839 ODQ458837:ODQ458839 ONM458837:ONM458839 OXI458837:OXI458839 PHE458837:PHE458839 PRA458837:PRA458839 QAW458837:QAW458839 QKS458837:QKS458839 QUO458837:QUO458839 REK458837:REK458839 ROG458837:ROG458839 RYC458837:RYC458839 SHY458837:SHY458839 SRU458837:SRU458839 TBQ458837:TBQ458839 TLM458837:TLM458839 TVI458837:TVI458839 UFE458837:UFE458839 UPA458837:UPA458839 UYW458837:UYW458839 VIS458837:VIS458839 VSO458837:VSO458839 WCK458837:WCK458839 WMG458837:WMG458839 WWC458837:WWC458839 JQ524373:JQ524375 TM524373:TM524375 ADI524373:ADI524375 ANE524373:ANE524375 AXA524373:AXA524375 BGW524373:BGW524375 BQS524373:BQS524375 CAO524373:CAO524375 CKK524373:CKK524375 CUG524373:CUG524375 DEC524373:DEC524375 DNY524373:DNY524375 DXU524373:DXU524375 EHQ524373:EHQ524375 ERM524373:ERM524375 FBI524373:FBI524375 FLE524373:FLE524375 FVA524373:FVA524375 GEW524373:GEW524375 GOS524373:GOS524375 GYO524373:GYO524375 HIK524373:HIK524375 HSG524373:HSG524375 ICC524373:ICC524375 ILY524373:ILY524375 IVU524373:IVU524375 JFQ524373:JFQ524375 JPM524373:JPM524375 JZI524373:JZI524375 KJE524373:KJE524375 KTA524373:KTA524375 LCW524373:LCW524375 LMS524373:LMS524375 LWO524373:LWO524375 MGK524373:MGK524375 MQG524373:MQG524375 NAC524373:NAC524375 NJY524373:NJY524375 NTU524373:NTU524375 ODQ524373:ODQ524375 ONM524373:ONM524375 OXI524373:OXI524375 PHE524373:PHE524375 PRA524373:PRA524375 QAW524373:QAW524375 QKS524373:QKS524375 QUO524373:QUO524375 REK524373:REK524375 ROG524373:ROG524375 RYC524373:RYC524375 SHY524373:SHY524375 SRU524373:SRU524375 TBQ524373:TBQ524375 TLM524373:TLM524375 TVI524373:TVI524375 UFE524373:UFE524375 UPA524373:UPA524375 UYW524373:UYW524375 VIS524373:VIS524375 VSO524373:VSO524375 WCK524373:WCK524375 WMG524373:WMG524375 WWC524373:WWC524375 JQ589909:JQ589911 TM589909:TM589911 ADI589909:ADI589911 ANE589909:ANE589911 AXA589909:AXA589911 BGW589909:BGW589911 BQS589909:BQS589911 CAO589909:CAO589911 CKK589909:CKK589911 CUG589909:CUG589911 DEC589909:DEC589911 DNY589909:DNY589911 DXU589909:DXU589911 EHQ589909:EHQ589911 ERM589909:ERM589911 FBI589909:FBI589911 FLE589909:FLE589911 FVA589909:FVA589911 GEW589909:GEW589911 GOS589909:GOS589911 GYO589909:GYO589911 HIK589909:HIK589911 HSG589909:HSG589911 ICC589909:ICC589911 ILY589909:ILY589911 IVU589909:IVU589911 JFQ589909:JFQ589911 JPM589909:JPM589911 JZI589909:JZI589911 KJE589909:KJE589911 KTA589909:KTA589911 LCW589909:LCW589911 LMS589909:LMS589911 LWO589909:LWO589911 MGK589909:MGK589911 MQG589909:MQG589911 NAC589909:NAC589911 NJY589909:NJY589911 NTU589909:NTU589911 ODQ589909:ODQ589911 ONM589909:ONM589911 OXI589909:OXI589911 PHE589909:PHE589911 PRA589909:PRA589911 QAW589909:QAW589911 QKS589909:QKS589911 QUO589909:QUO589911 REK589909:REK589911 ROG589909:ROG589911 RYC589909:RYC589911 SHY589909:SHY589911 SRU589909:SRU589911 TBQ589909:TBQ589911 TLM589909:TLM589911 TVI589909:TVI589911 UFE589909:UFE589911 UPA589909:UPA589911 UYW589909:UYW589911 VIS589909:VIS589911 VSO589909:VSO589911 WCK589909:WCK589911 WMG589909:WMG589911 WWC589909:WWC589911 JQ655445:JQ655447 TM655445:TM655447 ADI655445:ADI655447 ANE655445:ANE655447 AXA655445:AXA655447 BGW655445:BGW655447 BQS655445:BQS655447 CAO655445:CAO655447 CKK655445:CKK655447 CUG655445:CUG655447 DEC655445:DEC655447 DNY655445:DNY655447 DXU655445:DXU655447 EHQ655445:EHQ655447 ERM655445:ERM655447 FBI655445:FBI655447 FLE655445:FLE655447 FVA655445:FVA655447 GEW655445:GEW655447 GOS655445:GOS655447 GYO655445:GYO655447 HIK655445:HIK655447 HSG655445:HSG655447 ICC655445:ICC655447 ILY655445:ILY655447 IVU655445:IVU655447 JFQ655445:JFQ655447 JPM655445:JPM655447 JZI655445:JZI655447 KJE655445:KJE655447 KTA655445:KTA655447 LCW655445:LCW655447 LMS655445:LMS655447 LWO655445:LWO655447 MGK655445:MGK655447 MQG655445:MQG655447 NAC655445:NAC655447 NJY655445:NJY655447 NTU655445:NTU655447 ODQ655445:ODQ655447 ONM655445:ONM655447 OXI655445:OXI655447 PHE655445:PHE655447 PRA655445:PRA655447 QAW655445:QAW655447 QKS655445:QKS655447 QUO655445:QUO655447 REK655445:REK655447 ROG655445:ROG655447 RYC655445:RYC655447 SHY655445:SHY655447 SRU655445:SRU655447 TBQ655445:TBQ655447 TLM655445:TLM655447 TVI655445:TVI655447 UFE655445:UFE655447 UPA655445:UPA655447 UYW655445:UYW655447 VIS655445:VIS655447 VSO655445:VSO655447 WCK655445:WCK655447 WMG655445:WMG655447 WWC655445:WWC655447 JQ720981:JQ720983 TM720981:TM720983 ADI720981:ADI720983 ANE720981:ANE720983 AXA720981:AXA720983 BGW720981:BGW720983 BQS720981:BQS720983 CAO720981:CAO720983 CKK720981:CKK720983 CUG720981:CUG720983 DEC720981:DEC720983 DNY720981:DNY720983 DXU720981:DXU720983 EHQ720981:EHQ720983 ERM720981:ERM720983 FBI720981:FBI720983 FLE720981:FLE720983 FVA720981:FVA720983 GEW720981:GEW720983 GOS720981:GOS720983 GYO720981:GYO720983 HIK720981:HIK720983 HSG720981:HSG720983 ICC720981:ICC720983 ILY720981:ILY720983 IVU720981:IVU720983 JFQ720981:JFQ720983 JPM720981:JPM720983 JZI720981:JZI720983 KJE720981:KJE720983 KTA720981:KTA720983 LCW720981:LCW720983 LMS720981:LMS720983 LWO720981:LWO720983 MGK720981:MGK720983 MQG720981:MQG720983 NAC720981:NAC720983 NJY720981:NJY720983 NTU720981:NTU720983 ODQ720981:ODQ720983 ONM720981:ONM720983 OXI720981:OXI720983 PHE720981:PHE720983 PRA720981:PRA720983 QAW720981:QAW720983 QKS720981:QKS720983 QUO720981:QUO720983 REK720981:REK720983 ROG720981:ROG720983 RYC720981:RYC720983 SHY720981:SHY720983 SRU720981:SRU720983 TBQ720981:TBQ720983 TLM720981:TLM720983 TVI720981:TVI720983 UFE720981:UFE720983 UPA720981:UPA720983 UYW720981:UYW720983 VIS720981:VIS720983 VSO720981:VSO720983 WCK720981:WCK720983 WMG720981:WMG720983 WWC720981:WWC720983 JQ786517:JQ786519 TM786517:TM786519 ADI786517:ADI786519 ANE786517:ANE786519 AXA786517:AXA786519 BGW786517:BGW786519 BQS786517:BQS786519 CAO786517:CAO786519 CKK786517:CKK786519 CUG786517:CUG786519 DEC786517:DEC786519 DNY786517:DNY786519 DXU786517:DXU786519 EHQ786517:EHQ786519 ERM786517:ERM786519 FBI786517:FBI786519 FLE786517:FLE786519 FVA786517:FVA786519 GEW786517:GEW786519 GOS786517:GOS786519 GYO786517:GYO786519 HIK786517:HIK786519 HSG786517:HSG786519 ICC786517:ICC786519 ILY786517:ILY786519 IVU786517:IVU786519 JFQ786517:JFQ786519 JPM786517:JPM786519 JZI786517:JZI786519 KJE786517:KJE786519 KTA786517:KTA786519 LCW786517:LCW786519 LMS786517:LMS786519 LWO786517:LWO786519 MGK786517:MGK786519 MQG786517:MQG786519 NAC786517:NAC786519 NJY786517:NJY786519 NTU786517:NTU786519 ODQ786517:ODQ786519 ONM786517:ONM786519 OXI786517:OXI786519 PHE786517:PHE786519 PRA786517:PRA786519 QAW786517:QAW786519 QKS786517:QKS786519 QUO786517:QUO786519 REK786517:REK786519 ROG786517:ROG786519 RYC786517:RYC786519 SHY786517:SHY786519 SRU786517:SRU786519 TBQ786517:TBQ786519 TLM786517:TLM786519 TVI786517:TVI786519 UFE786517:UFE786519 UPA786517:UPA786519 UYW786517:UYW786519 VIS786517:VIS786519 VSO786517:VSO786519 WCK786517:WCK786519 WMG786517:WMG786519 WWC786517:WWC786519 JQ852053:JQ852055 TM852053:TM852055 ADI852053:ADI852055 ANE852053:ANE852055 AXA852053:AXA852055 BGW852053:BGW852055 BQS852053:BQS852055 CAO852053:CAO852055 CKK852053:CKK852055 CUG852053:CUG852055 DEC852053:DEC852055 DNY852053:DNY852055 DXU852053:DXU852055 EHQ852053:EHQ852055 ERM852053:ERM852055 FBI852053:FBI852055 FLE852053:FLE852055 FVA852053:FVA852055 GEW852053:GEW852055 GOS852053:GOS852055 GYO852053:GYO852055 HIK852053:HIK852055 HSG852053:HSG852055 ICC852053:ICC852055 ILY852053:ILY852055 IVU852053:IVU852055 JFQ852053:JFQ852055 JPM852053:JPM852055 JZI852053:JZI852055 KJE852053:KJE852055 KTA852053:KTA852055 LCW852053:LCW852055 LMS852053:LMS852055 LWO852053:LWO852055 MGK852053:MGK852055 MQG852053:MQG852055 NAC852053:NAC852055 NJY852053:NJY852055 NTU852053:NTU852055 ODQ852053:ODQ852055 ONM852053:ONM852055 OXI852053:OXI852055 PHE852053:PHE852055 PRA852053:PRA852055 QAW852053:QAW852055 QKS852053:QKS852055 QUO852053:QUO852055 REK852053:REK852055 ROG852053:ROG852055 RYC852053:RYC852055 SHY852053:SHY852055 SRU852053:SRU852055 TBQ852053:TBQ852055 TLM852053:TLM852055 TVI852053:TVI852055 UFE852053:UFE852055 UPA852053:UPA852055 UYW852053:UYW852055 VIS852053:VIS852055 VSO852053:VSO852055 WCK852053:WCK852055 WMG852053:WMG852055 WWC852053:WWC852055 JQ917589:JQ917591 TM917589:TM917591 ADI917589:ADI917591 ANE917589:ANE917591 AXA917589:AXA917591 BGW917589:BGW917591 BQS917589:BQS917591 CAO917589:CAO917591 CKK917589:CKK917591 CUG917589:CUG917591 DEC917589:DEC917591 DNY917589:DNY917591 DXU917589:DXU917591 EHQ917589:EHQ917591 ERM917589:ERM917591 FBI917589:FBI917591 FLE917589:FLE917591 FVA917589:FVA917591 GEW917589:GEW917591 GOS917589:GOS917591 GYO917589:GYO917591 HIK917589:HIK917591 HSG917589:HSG917591 ICC917589:ICC917591 ILY917589:ILY917591 IVU917589:IVU917591 JFQ917589:JFQ917591 JPM917589:JPM917591 JZI917589:JZI917591 KJE917589:KJE917591 KTA917589:KTA917591 LCW917589:LCW917591 LMS917589:LMS917591 LWO917589:LWO917591 MGK917589:MGK917591 MQG917589:MQG917591 NAC917589:NAC917591 NJY917589:NJY917591 NTU917589:NTU917591 ODQ917589:ODQ917591 ONM917589:ONM917591 OXI917589:OXI917591 PHE917589:PHE917591 PRA917589:PRA917591 QAW917589:QAW917591 QKS917589:QKS917591 QUO917589:QUO917591 REK917589:REK917591 ROG917589:ROG917591 RYC917589:RYC917591 SHY917589:SHY917591 SRU917589:SRU917591 TBQ917589:TBQ917591 TLM917589:TLM917591 TVI917589:TVI917591 UFE917589:UFE917591 UPA917589:UPA917591 UYW917589:UYW917591 VIS917589:VIS917591 VSO917589:VSO917591 WCK917589:WCK917591 WMG917589:WMG917591 WWC917589:WWC917591 JQ983125:JQ983127 TM983125:TM983127 ADI983125:ADI983127 ANE983125:ANE983127 AXA983125:AXA983127 BGW983125:BGW983127 BQS983125:BQS983127 CAO983125:CAO983127 CKK983125:CKK983127 CUG983125:CUG983127 DEC983125:DEC983127 DNY983125:DNY983127 DXU983125:DXU983127 EHQ983125:EHQ983127 ERM983125:ERM983127 FBI983125:FBI983127 FLE983125:FLE983127 FVA983125:FVA983127 GEW983125:GEW983127 GOS983125:GOS983127 GYO983125:GYO983127 HIK983125:HIK983127 HSG983125:HSG983127 ICC983125:ICC983127 ILY983125:ILY983127 IVU983125:IVU983127 JFQ983125:JFQ983127 JPM983125:JPM983127 JZI983125:JZI983127 KJE983125:KJE983127 KTA983125:KTA983127 LCW983125:LCW983127 LMS983125:LMS983127 LWO983125:LWO983127 MGK983125:MGK983127 MQG983125:MQG983127 NAC983125:NAC983127 NJY983125:NJY983127 NTU983125:NTU983127 ODQ983125:ODQ983127 ONM983125:ONM983127 OXI983125:OXI983127 PHE983125:PHE983127 PRA983125:PRA983127 QAW983125:QAW983127 QKS983125:QKS983127 QUO983125:QUO983127 REK983125:REK983127 ROG983125:ROG983127 RYC983125:RYC983127 SHY983125:SHY983127 SRU983125:SRU983127 TBQ983125:TBQ983127 TLM983125:TLM983127 TVI983125:TVI983127 UFE983125:UFE983127 UPA983125:UPA983127 UYW983125:UYW983127 VIS983125:VIS983127 VSO983125:VSO983127 WCK983125:WCK983127 WMG983125:WMG983127 WWC983125:WWC983127 JQ65625 TM65625 ADI65625 ANE65625 AXA65625 BGW65625 BQS65625 CAO65625 CKK65625 CUG65625 DEC65625 DNY65625 DXU65625 EHQ65625 ERM65625 FBI65625 FLE65625 FVA65625 GEW65625 GOS65625 GYO65625 HIK65625 HSG65625 ICC65625 ILY65625 IVU65625 JFQ65625 JPM65625 JZI65625 KJE65625 KTA65625 LCW65625 LMS65625 LWO65625 MGK65625 MQG65625 NAC65625 NJY65625 NTU65625 ODQ65625 ONM65625 OXI65625 PHE65625 PRA65625 QAW65625 QKS65625 QUO65625 REK65625 ROG65625 RYC65625 SHY65625 SRU65625 TBQ65625 TLM65625 TVI65625 UFE65625 UPA65625 UYW65625 VIS65625 VSO65625 WCK65625 WMG65625 WWC65625 JQ131161 TM131161 ADI131161 ANE131161 AXA131161 BGW131161 BQS131161 CAO131161 CKK131161 CUG131161 DEC131161 DNY131161 DXU131161 EHQ131161 ERM131161 FBI131161 FLE131161 FVA131161 GEW131161 GOS131161 GYO131161 HIK131161 HSG131161 ICC131161 ILY131161 IVU131161 JFQ131161 JPM131161 JZI131161 KJE131161 KTA131161 LCW131161 LMS131161 LWO131161 MGK131161 MQG131161 NAC131161 NJY131161 NTU131161 ODQ131161 ONM131161 OXI131161 PHE131161 PRA131161 QAW131161 QKS131161 QUO131161 REK131161 ROG131161 RYC131161 SHY131161 SRU131161 TBQ131161 TLM131161 TVI131161 UFE131161 UPA131161 UYW131161 VIS131161 VSO131161 WCK131161 WMG131161 WWC131161 JQ196697 TM196697 ADI196697 ANE196697 AXA196697 BGW196697 BQS196697 CAO196697 CKK196697 CUG196697 DEC196697 DNY196697 DXU196697 EHQ196697 ERM196697 FBI196697 FLE196697 FVA196697 GEW196697 GOS196697 GYO196697 HIK196697 HSG196697 ICC196697 ILY196697 IVU196697 JFQ196697 JPM196697 JZI196697 KJE196697 KTA196697 LCW196697 LMS196697 LWO196697 MGK196697 MQG196697 NAC196697 NJY196697 NTU196697 ODQ196697 ONM196697 OXI196697 PHE196697 PRA196697 QAW196697 QKS196697 QUO196697 REK196697 ROG196697 RYC196697 SHY196697 SRU196697 TBQ196697 TLM196697 TVI196697 UFE196697 UPA196697 UYW196697 VIS196697 VSO196697 WCK196697 WMG196697 WWC196697 JQ262233 TM262233 ADI262233 ANE262233 AXA262233 BGW262233 BQS262233 CAO262233 CKK262233 CUG262233 DEC262233 DNY262233 DXU262233 EHQ262233 ERM262233 FBI262233 FLE262233 FVA262233 GEW262233 GOS262233 GYO262233 HIK262233 HSG262233 ICC262233 ILY262233 IVU262233 JFQ262233 JPM262233 JZI262233 KJE262233 KTA262233 LCW262233 LMS262233 LWO262233 MGK262233 MQG262233 NAC262233 NJY262233 NTU262233 ODQ262233 ONM262233 OXI262233 PHE262233 PRA262233 QAW262233 QKS262233 QUO262233 REK262233 ROG262233 RYC262233 SHY262233 SRU262233 TBQ262233 TLM262233 TVI262233 UFE262233 UPA262233 UYW262233 VIS262233 VSO262233 WCK262233 WMG262233 WWC262233 JQ327769 TM327769 ADI327769 ANE327769 AXA327769 BGW327769 BQS327769 CAO327769 CKK327769 CUG327769 DEC327769 DNY327769 DXU327769 EHQ327769 ERM327769 FBI327769 FLE327769 FVA327769 GEW327769 GOS327769 GYO327769 HIK327769 HSG327769 ICC327769 ILY327769 IVU327769 JFQ327769 JPM327769 JZI327769 KJE327769 KTA327769 LCW327769 LMS327769 LWO327769 MGK327769 MQG327769 NAC327769 NJY327769 NTU327769 ODQ327769 ONM327769 OXI327769 PHE327769 PRA327769 QAW327769 QKS327769 QUO327769 REK327769 ROG327769 RYC327769 SHY327769 SRU327769 TBQ327769 TLM327769 TVI327769 UFE327769 UPA327769 UYW327769 VIS327769 VSO327769 WCK327769 WMG327769 WWC327769 JQ393305 TM393305 ADI393305 ANE393305 AXA393305 BGW393305 BQS393305 CAO393305 CKK393305 CUG393305 DEC393305 DNY393305 DXU393305 EHQ393305 ERM393305 FBI393305 FLE393305 FVA393305 GEW393305 GOS393305 GYO393305 HIK393305 HSG393305 ICC393305 ILY393305 IVU393305 JFQ393305 JPM393305 JZI393305 KJE393305 KTA393305 LCW393305 LMS393305 LWO393305 MGK393305 MQG393305 NAC393305 NJY393305 NTU393305 ODQ393305 ONM393305 OXI393305 PHE393305 PRA393305 QAW393305 QKS393305 QUO393305 REK393305 ROG393305 RYC393305 SHY393305 SRU393305 TBQ393305 TLM393305 TVI393305 UFE393305 UPA393305 UYW393305 VIS393305 VSO393305 WCK393305 WMG393305 WWC393305 JQ458841 TM458841 ADI458841 ANE458841 AXA458841 BGW458841 BQS458841 CAO458841 CKK458841 CUG458841 DEC458841 DNY458841 DXU458841 EHQ458841 ERM458841 FBI458841 FLE458841 FVA458841 GEW458841 GOS458841 GYO458841 HIK458841 HSG458841 ICC458841 ILY458841 IVU458841 JFQ458841 JPM458841 JZI458841 KJE458841 KTA458841 LCW458841 LMS458841 LWO458841 MGK458841 MQG458841 NAC458841 NJY458841 NTU458841 ODQ458841 ONM458841 OXI458841 PHE458841 PRA458841 QAW458841 QKS458841 QUO458841 REK458841 ROG458841 RYC458841 SHY458841 SRU458841 TBQ458841 TLM458841 TVI458841 UFE458841 UPA458841 UYW458841 VIS458841 VSO458841 WCK458841 WMG458841 WWC458841 JQ524377 TM524377 ADI524377 ANE524377 AXA524377 BGW524377 BQS524377 CAO524377 CKK524377 CUG524377 DEC524377 DNY524377 DXU524377 EHQ524377 ERM524377 FBI524377 FLE524377 FVA524377 GEW524377 GOS524377 GYO524377 HIK524377 HSG524377 ICC524377 ILY524377 IVU524377 JFQ524377 JPM524377 JZI524377 KJE524377 KTA524377 LCW524377 LMS524377 LWO524377 MGK524377 MQG524377 NAC524377 NJY524377 NTU524377 ODQ524377 ONM524377 OXI524377 PHE524377 PRA524377 QAW524377 QKS524377 QUO524377 REK524377 ROG524377 RYC524377 SHY524377 SRU524377 TBQ524377 TLM524377 TVI524377 UFE524377 UPA524377 UYW524377 VIS524377 VSO524377 WCK524377 WMG524377 WWC524377 JQ589913 TM589913 ADI589913 ANE589913 AXA589913 BGW589913 BQS589913 CAO589913 CKK589913 CUG589913 DEC589913 DNY589913 DXU589913 EHQ589913 ERM589913 FBI589913 FLE589913 FVA589913 GEW589913 GOS589913 GYO589913 HIK589913 HSG589913 ICC589913 ILY589913 IVU589913 JFQ589913 JPM589913 JZI589913 KJE589913 KTA589913 LCW589913 LMS589913 LWO589913 MGK589913 MQG589913 NAC589913 NJY589913 NTU589913 ODQ589913 ONM589913 OXI589913 PHE589913 PRA589913 QAW589913 QKS589913 QUO589913 REK589913 ROG589913 RYC589913 SHY589913 SRU589913 TBQ589913 TLM589913 TVI589913 UFE589913 UPA589913 UYW589913 VIS589913 VSO589913 WCK589913 WMG589913 WWC589913 JQ655449 TM655449 ADI655449 ANE655449 AXA655449 BGW655449 BQS655449 CAO655449 CKK655449 CUG655449 DEC655449 DNY655449 DXU655449 EHQ655449 ERM655449 FBI655449 FLE655449 FVA655449 GEW655449 GOS655449 GYO655449 HIK655449 HSG655449 ICC655449 ILY655449 IVU655449 JFQ655449 JPM655449 JZI655449 KJE655449 KTA655449 LCW655449 LMS655449 LWO655449 MGK655449 MQG655449 NAC655449 NJY655449 NTU655449 ODQ655449 ONM655449 OXI655449 PHE655449 PRA655449 QAW655449 QKS655449 QUO655449 REK655449 ROG655449 RYC655449 SHY655449 SRU655449 TBQ655449 TLM655449 TVI655449 UFE655449 UPA655449 UYW655449 VIS655449 VSO655449 WCK655449 WMG655449 WWC655449 JQ720985 TM720985 ADI720985 ANE720985 AXA720985 BGW720985 BQS720985 CAO720985 CKK720985 CUG720985 DEC720985 DNY720985 DXU720985 EHQ720985 ERM720985 FBI720985 FLE720985 FVA720985 GEW720985 GOS720985 GYO720985 HIK720985 HSG720985 ICC720985 ILY720985 IVU720985 JFQ720985 JPM720985 JZI720985 KJE720985 KTA720985 LCW720985 LMS720985 LWO720985 MGK720985 MQG720985 NAC720985 NJY720985 NTU720985 ODQ720985 ONM720985 OXI720985 PHE720985 PRA720985 QAW720985 QKS720985 QUO720985 REK720985 ROG720985 RYC720985 SHY720985 SRU720985 TBQ720985 TLM720985 TVI720985 UFE720985 UPA720985 UYW720985 VIS720985 VSO720985 WCK720985 WMG720985 WWC720985 JQ786521 TM786521 ADI786521 ANE786521 AXA786521 BGW786521 BQS786521 CAO786521 CKK786521 CUG786521 DEC786521 DNY786521 DXU786521 EHQ786521 ERM786521 FBI786521 FLE786521 FVA786521 GEW786521 GOS786521 GYO786521 HIK786521 HSG786521 ICC786521 ILY786521 IVU786521 JFQ786521 JPM786521 JZI786521 KJE786521 KTA786521 LCW786521 LMS786521 LWO786521 MGK786521 MQG786521 NAC786521 NJY786521 NTU786521 ODQ786521 ONM786521 OXI786521 PHE786521 PRA786521 QAW786521 QKS786521 QUO786521 REK786521 ROG786521 RYC786521 SHY786521 SRU786521 TBQ786521 TLM786521 TVI786521 UFE786521 UPA786521 UYW786521 VIS786521 VSO786521 WCK786521 WMG786521 WWC786521 JQ852057 TM852057 ADI852057 ANE852057 AXA852057 BGW852057 BQS852057 CAO852057 CKK852057 CUG852057 DEC852057 DNY852057 DXU852057 EHQ852057 ERM852057 FBI852057 FLE852057 FVA852057 GEW852057 GOS852057 GYO852057 HIK852057 HSG852057 ICC852057 ILY852057 IVU852057 JFQ852057 JPM852057 JZI852057 KJE852057 KTA852057 LCW852057 LMS852057 LWO852057 MGK852057 MQG852057 NAC852057 NJY852057 NTU852057 ODQ852057 ONM852057 OXI852057 PHE852057 PRA852057 QAW852057 QKS852057 QUO852057 REK852057 ROG852057 RYC852057 SHY852057 SRU852057 TBQ852057 TLM852057 TVI852057 UFE852057 UPA852057 UYW852057 VIS852057 VSO852057 WCK852057 WMG852057 WWC852057 JQ917593 TM917593 ADI917593 ANE917593 AXA917593 BGW917593 BQS917593 CAO917593 CKK917593 CUG917593 DEC917593 DNY917593 DXU917593 EHQ917593 ERM917593 FBI917593 FLE917593 FVA917593 GEW917593 GOS917593 GYO917593 HIK917593 HSG917593 ICC917593 ILY917593 IVU917593 JFQ917593 JPM917593 JZI917593 KJE917593 KTA917593 LCW917593 LMS917593 LWO917593 MGK917593 MQG917593 NAC917593 NJY917593 NTU917593 ODQ917593 ONM917593 OXI917593 PHE917593 PRA917593 QAW917593 QKS917593 QUO917593 REK917593 ROG917593 RYC917593 SHY917593 SRU917593 TBQ917593 TLM917593 TVI917593 UFE917593 UPA917593 UYW917593 VIS917593 VSO917593 WCK917593 WMG917593 WWC917593 JQ983129 TM983129 ADI983129 ANE983129 AXA983129 BGW983129 BQS983129 CAO983129 CKK983129 CUG983129 DEC983129 DNY983129 DXU983129 EHQ983129 ERM983129 FBI983129 FLE983129 FVA983129 GEW983129 GOS983129 GYO983129 HIK983129 HSG983129 ICC983129 ILY983129 IVU983129 JFQ983129 JPM983129 JZI983129 KJE983129 KTA983129 LCW983129 LMS983129 LWO983129 MGK983129 MQG983129 NAC983129 NJY983129 NTU983129 ODQ983129 ONM983129 OXI983129 PHE983129 PRA983129 QAW983129 QKS983129 QUO983129 REK983129 ROG983129 RYC983129 SHY983129 SRU983129 TBQ983129 TLM983129 TVI983129 UFE983129 UPA983129 UYW983129 VIS983129 VSO983129 WCK983129 WMG983129 WWC983129 JQ65639 TM65639 ADI65639 ANE65639 AXA65639 BGW65639 BQS65639 CAO65639 CKK65639 CUG65639 DEC65639 DNY65639 DXU65639 EHQ65639 ERM65639 FBI65639 FLE65639 FVA65639 GEW65639 GOS65639 GYO65639 HIK65639 HSG65639 ICC65639 ILY65639 IVU65639 JFQ65639 JPM65639 JZI65639 KJE65639 KTA65639 LCW65639 LMS65639 LWO65639 MGK65639 MQG65639 NAC65639 NJY65639 NTU65639 ODQ65639 ONM65639 OXI65639 PHE65639 PRA65639 QAW65639 QKS65639 QUO65639 REK65639 ROG65639 RYC65639 SHY65639 SRU65639 TBQ65639 TLM65639 TVI65639 UFE65639 UPA65639 UYW65639 VIS65639 VSO65639 WCK65639 WMG65639 WWC65639 JQ131175 TM131175 ADI131175 ANE131175 AXA131175 BGW131175 BQS131175 CAO131175 CKK131175 CUG131175 DEC131175 DNY131175 DXU131175 EHQ131175 ERM131175 FBI131175 FLE131175 FVA131175 GEW131175 GOS131175 GYO131175 HIK131175 HSG131175 ICC131175 ILY131175 IVU131175 JFQ131175 JPM131175 JZI131175 KJE131175 KTA131175 LCW131175 LMS131175 LWO131175 MGK131175 MQG131175 NAC131175 NJY131175 NTU131175 ODQ131175 ONM131175 OXI131175 PHE131175 PRA131175 QAW131175 QKS131175 QUO131175 REK131175 ROG131175 RYC131175 SHY131175 SRU131175 TBQ131175 TLM131175 TVI131175 UFE131175 UPA131175 UYW131175 VIS131175 VSO131175 WCK131175 WMG131175 WWC131175 JQ196711 TM196711 ADI196711 ANE196711 AXA196711 BGW196711 BQS196711 CAO196711 CKK196711 CUG196711 DEC196711 DNY196711 DXU196711 EHQ196711 ERM196711 FBI196711 FLE196711 FVA196711 GEW196711 GOS196711 GYO196711 HIK196711 HSG196711 ICC196711 ILY196711 IVU196711 JFQ196711 JPM196711 JZI196711 KJE196711 KTA196711 LCW196711 LMS196711 LWO196711 MGK196711 MQG196711 NAC196711 NJY196711 NTU196711 ODQ196711 ONM196711 OXI196711 PHE196711 PRA196711 QAW196711 QKS196711 QUO196711 REK196711 ROG196711 RYC196711 SHY196711 SRU196711 TBQ196711 TLM196711 TVI196711 UFE196711 UPA196711 UYW196711 VIS196711 VSO196711 WCK196711 WMG196711 WWC196711 JQ262247 TM262247 ADI262247 ANE262247 AXA262247 BGW262247 BQS262247 CAO262247 CKK262247 CUG262247 DEC262247 DNY262247 DXU262247 EHQ262247 ERM262247 FBI262247 FLE262247 FVA262247 GEW262247 GOS262247 GYO262247 HIK262247 HSG262247 ICC262247 ILY262247 IVU262247 JFQ262247 JPM262247 JZI262247 KJE262247 KTA262247 LCW262247 LMS262247 LWO262247 MGK262247 MQG262247 NAC262247 NJY262247 NTU262247 ODQ262247 ONM262247 OXI262247 PHE262247 PRA262247 QAW262247 QKS262247 QUO262247 REK262247 ROG262247 RYC262247 SHY262247 SRU262247 TBQ262247 TLM262247 TVI262247 UFE262247 UPA262247 UYW262247 VIS262247 VSO262247 WCK262247 WMG262247 WWC262247 JQ327783 TM327783 ADI327783 ANE327783 AXA327783 BGW327783 BQS327783 CAO327783 CKK327783 CUG327783 DEC327783 DNY327783 DXU327783 EHQ327783 ERM327783 FBI327783 FLE327783 FVA327783 GEW327783 GOS327783 GYO327783 HIK327783 HSG327783 ICC327783 ILY327783 IVU327783 JFQ327783 JPM327783 JZI327783 KJE327783 KTA327783 LCW327783 LMS327783 LWO327783 MGK327783 MQG327783 NAC327783 NJY327783 NTU327783 ODQ327783 ONM327783 OXI327783 PHE327783 PRA327783 QAW327783 QKS327783 QUO327783 REK327783 ROG327783 RYC327783 SHY327783 SRU327783 TBQ327783 TLM327783 TVI327783 UFE327783 UPA327783 UYW327783 VIS327783 VSO327783 WCK327783 WMG327783 WWC327783 JQ393319 TM393319 ADI393319 ANE393319 AXA393319 BGW393319 BQS393319 CAO393319 CKK393319 CUG393319 DEC393319 DNY393319 DXU393319 EHQ393319 ERM393319 FBI393319 FLE393319 FVA393319 GEW393319 GOS393319 GYO393319 HIK393319 HSG393319 ICC393319 ILY393319 IVU393319 JFQ393319 JPM393319 JZI393319 KJE393319 KTA393319 LCW393319 LMS393319 LWO393319 MGK393319 MQG393319 NAC393319 NJY393319 NTU393319 ODQ393319 ONM393319 OXI393319 PHE393319 PRA393319 QAW393319 QKS393319 QUO393319 REK393319 ROG393319 RYC393319 SHY393319 SRU393319 TBQ393319 TLM393319 TVI393319 UFE393319 UPA393319 UYW393319 VIS393319 VSO393319 WCK393319 WMG393319 WWC393319 JQ458855 TM458855 ADI458855 ANE458855 AXA458855 BGW458855 BQS458855 CAO458855 CKK458855 CUG458855 DEC458855 DNY458855 DXU458855 EHQ458855 ERM458855 FBI458855 FLE458855 FVA458855 GEW458855 GOS458855 GYO458855 HIK458855 HSG458855 ICC458855 ILY458855 IVU458855 JFQ458855 JPM458855 JZI458855 KJE458855 KTA458855 LCW458855 LMS458855 LWO458855 MGK458855 MQG458855 NAC458855 NJY458855 NTU458855 ODQ458855 ONM458855 OXI458855 PHE458855 PRA458855 QAW458855 QKS458855 QUO458855 REK458855 ROG458855 RYC458855 SHY458855 SRU458855 TBQ458855 TLM458855 TVI458855 UFE458855 UPA458855 UYW458855 VIS458855 VSO458855 WCK458855 WMG458855 WWC458855 JQ524391 TM524391 ADI524391 ANE524391 AXA524391 BGW524391 BQS524391 CAO524391 CKK524391 CUG524391 DEC524391 DNY524391 DXU524391 EHQ524391 ERM524391 FBI524391 FLE524391 FVA524391 GEW524391 GOS524391 GYO524391 HIK524391 HSG524391 ICC524391 ILY524391 IVU524391 JFQ524391 JPM524391 JZI524391 KJE524391 KTA524391 LCW524391 LMS524391 LWO524391 MGK524391 MQG524391 NAC524391 NJY524391 NTU524391 ODQ524391 ONM524391 OXI524391 PHE524391 PRA524391 QAW524391 QKS524391 QUO524391 REK524391 ROG524391 RYC524391 SHY524391 SRU524391 TBQ524391 TLM524391 TVI524391 UFE524391 UPA524391 UYW524391 VIS524391 VSO524391 WCK524391 WMG524391 WWC524391 JQ589927 TM589927 ADI589927 ANE589927 AXA589927 BGW589927 BQS589927 CAO589927 CKK589927 CUG589927 DEC589927 DNY589927 DXU589927 EHQ589927 ERM589927 FBI589927 FLE589927 FVA589927 GEW589927 GOS589927 GYO589927 HIK589927 HSG589927 ICC589927 ILY589927 IVU589927 JFQ589927 JPM589927 JZI589927 KJE589927 KTA589927 LCW589927 LMS589927 LWO589927 MGK589927 MQG589927 NAC589927 NJY589927 NTU589927 ODQ589927 ONM589927 OXI589927 PHE589927 PRA589927 QAW589927 QKS589927 QUO589927 REK589927 ROG589927 RYC589927 SHY589927 SRU589927 TBQ589927 TLM589927 TVI589927 UFE589927 UPA589927 UYW589927 VIS589927 VSO589927 WCK589927 WMG589927 WWC589927 JQ655463 TM655463 ADI655463 ANE655463 AXA655463 BGW655463 BQS655463 CAO655463 CKK655463 CUG655463 DEC655463 DNY655463 DXU655463 EHQ655463 ERM655463 FBI655463 FLE655463 FVA655463 GEW655463 GOS655463 GYO655463 HIK655463 HSG655463 ICC655463 ILY655463 IVU655463 JFQ655463 JPM655463 JZI655463 KJE655463 KTA655463 LCW655463 LMS655463 LWO655463 MGK655463 MQG655463 NAC655463 NJY655463 NTU655463 ODQ655463 ONM655463 OXI655463 PHE655463 PRA655463 QAW655463 QKS655463 QUO655463 REK655463 ROG655463 RYC655463 SHY655463 SRU655463 TBQ655463 TLM655463 TVI655463 UFE655463 UPA655463 UYW655463 VIS655463 VSO655463 WCK655463 WMG655463 WWC655463 JQ720999 TM720999 ADI720999 ANE720999 AXA720999 BGW720999 BQS720999 CAO720999 CKK720999 CUG720999 DEC720999 DNY720999 DXU720999 EHQ720999 ERM720999 FBI720999 FLE720999 FVA720999 GEW720999 GOS720999 GYO720999 HIK720999 HSG720999 ICC720999 ILY720999 IVU720999 JFQ720999 JPM720999 JZI720999 KJE720999 KTA720999 LCW720999 LMS720999 LWO720999 MGK720999 MQG720999 NAC720999 NJY720999 NTU720999 ODQ720999 ONM720999 OXI720999 PHE720999 PRA720999 QAW720999 QKS720999 QUO720999 REK720999 ROG720999 RYC720999 SHY720999 SRU720999 TBQ720999 TLM720999 TVI720999 UFE720999 UPA720999 UYW720999 VIS720999 VSO720999 WCK720999 WMG720999 WWC720999 JQ786535 TM786535 ADI786535 ANE786535 AXA786535 BGW786535 BQS786535 CAO786535 CKK786535 CUG786535 DEC786535 DNY786535 DXU786535 EHQ786535 ERM786535 FBI786535 FLE786535 FVA786535 GEW786535 GOS786535 GYO786535 HIK786535 HSG786535 ICC786535 ILY786535 IVU786535 JFQ786535 JPM786535 JZI786535 KJE786535 KTA786535 LCW786535 LMS786535 LWO786535 MGK786535 MQG786535 NAC786535 NJY786535 NTU786535 ODQ786535 ONM786535 OXI786535 PHE786535 PRA786535 QAW786535 QKS786535 QUO786535 REK786535 ROG786535 RYC786535 SHY786535 SRU786535 TBQ786535 TLM786535 TVI786535 UFE786535 UPA786535 UYW786535 VIS786535 VSO786535 WCK786535 WMG786535 WWC786535 JQ852071 TM852071 ADI852071 ANE852071 AXA852071 BGW852071 BQS852071 CAO852071 CKK852071 CUG852071 DEC852071 DNY852071 DXU852071 EHQ852071 ERM852071 FBI852071 FLE852071 FVA852071 GEW852071 GOS852071 GYO852071 HIK852071 HSG852071 ICC852071 ILY852071 IVU852071 JFQ852071 JPM852071 JZI852071 KJE852071 KTA852071 LCW852071 LMS852071 LWO852071 MGK852071 MQG852071 NAC852071 NJY852071 NTU852071 ODQ852071 ONM852071 OXI852071 PHE852071 PRA852071 QAW852071 QKS852071 QUO852071 REK852071 ROG852071 RYC852071 SHY852071 SRU852071 TBQ852071 TLM852071 TVI852071 UFE852071 UPA852071 UYW852071 VIS852071 VSO852071 WCK852071 WMG852071 WWC852071 JQ917607 TM917607 ADI917607 ANE917607 AXA917607 BGW917607 BQS917607 CAO917607 CKK917607 CUG917607 DEC917607 DNY917607 DXU917607 EHQ917607 ERM917607 FBI917607 FLE917607 FVA917607 GEW917607 GOS917607 GYO917607 HIK917607 HSG917607 ICC917607 ILY917607 IVU917607 JFQ917607 JPM917607 JZI917607 KJE917607 KTA917607 LCW917607 LMS917607 LWO917607 MGK917607 MQG917607 NAC917607 NJY917607 NTU917607 ODQ917607 ONM917607 OXI917607 PHE917607 PRA917607 QAW917607 QKS917607 QUO917607 REK917607 ROG917607 RYC917607 SHY917607 SRU917607 TBQ917607 TLM917607 TVI917607 UFE917607 UPA917607 UYW917607 VIS917607 VSO917607 WCK917607 WMG917607 WWC917607 JQ983143 TM983143 ADI983143 ANE983143 AXA983143 BGW983143 BQS983143 CAO983143 CKK983143 CUG983143 DEC983143 DNY983143 DXU983143 EHQ983143 ERM983143 FBI983143 FLE983143 FVA983143 GEW983143 GOS983143 GYO983143 HIK983143 HSG983143 ICC983143 ILY983143 IVU983143 JFQ983143 JPM983143 JZI983143 KJE983143 KTA983143 LCW983143 LMS983143 LWO983143 MGK983143 MQG983143 NAC983143 NJY983143 NTU983143 ODQ983143 ONM983143 OXI983143 PHE983143 PRA983143 QAW983143 QKS983143 QUO983143 REK983143 ROG983143 RYC983143 SHY983143 SRU983143 TBQ983143 TLM983143 TVI983143 UFE983143 UPA983143 UYW983143 VIS983143 VSO983143 WCK983143 WMG983143 WWC983143 JQ105:JQ106 TM105:TM106 ADI105:ADI106 ANE105:ANE106 AXA105:AXA106 BGW105:BGW106 BQS105:BQS106 CAO105:CAO106 CKK105:CKK106 CUG105:CUG106 DEC105:DEC106 DNY105:DNY106 DXU105:DXU106 EHQ105:EHQ106 ERM105:ERM106 FBI105:FBI106 FLE105:FLE106 FVA105:FVA106 GEW105:GEW106 GOS105:GOS106 GYO105:GYO106 HIK105:HIK106 HSG105:HSG106 ICC105:ICC106 ILY105:ILY106 IVU105:IVU106 JFQ105:JFQ106 JPM105:JPM106 JZI105:JZI106 KJE105:KJE106 KTA105:KTA106 LCW105:LCW106 LMS105:LMS106 LWO105:LWO106 MGK105:MGK106 MQG105:MQG106 NAC105:NAC106 NJY105:NJY106 NTU105:NTU106 ODQ105:ODQ106 ONM105:ONM106 OXI105:OXI106 PHE105:PHE106 PRA105:PRA106 QAW105:QAW106 QKS105:QKS106 QUO105:QUO106 REK105:REK106 ROG105:ROG106 RYC105:RYC106 SHY105:SHY106 SRU105:SRU106 TBQ105:TBQ106 TLM105:TLM106 TVI105:TVI106 UFE105:UFE106 UPA105:UPA106 UYW105:UYW106 VIS105:VIS106 VSO105:VSO106 WCK105:WCK106 WMG105:WMG106 WWC105:WWC106 JQ65633 TM65633 ADI65633 ANE65633 AXA65633 BGW65633 BQS65633 CAO65633 CKK65633 CUG65633 DEC65633 DNY65633 DXU65633 EHQ65633 ERM65633 FBI65633 FLE65633 FVA65633 GEW65633 GOS65633 GYO65633 HIK65633 HSG65633 ICC65633 ILY65633 IVU65633 JFQ65633 JPM65633 JZI65633 KJE65633 KTA65633 LCW65633 LMS65633 LWO65633 MGK65633 MQG65633 NAC65633 NJY65633 NTU65633 ODQ65633 ONM65633 OXI65633 PHE65633 PRA65633 QAW65633 QKS65633 QUO65633 REK65633 ROG65633 RYC65633 SHY65633 SRU65633 TBQ65633 TLM65633 TVI65633 UFE65633 UPA65633 UYW65633 VIS65633 VSO65633 WCK65633 WMG65633 WWC65633 JQ131169 TM131169 ADI131169 ANE131169 AXA131169 BGW131169 BQS131169 CAO131169 CKK131169 CUG131169 DEC131169 DNY131169 DXU131169 EHQ131169 ERM131169 FBI131169 FLE131169 FVA131169 GEW131169 GOS131169 GYO131169 HIK131169 HSG131169 ICC131169 ILY131169 IVU131169 JFQ131169 JPM131169 JZI131169 KJE131169 KTA131169 LCW131169 LMS131169 LWO131169 MGK131169 MQG131169 NAC131169 NJY131169 NTU131169 ODQ131169 ONM131169 OXI131169 PHE131169 PRA131169 QAW131169 QKS131169 QUO131169 REK131169 ROG131169 RYC131169 SHY131169 SRU131169 TBQ131169 TLM131169 TVI131169 UFE131169 UPA131169 UYW131169 VIS131169 VSO131169 WCK131169 WMG131169 WWC131169 JQ196705 TM196705 ADI196705 ANE196705 AXA196705 BGW196705 BQS196705 CAO196705 CKK196705 CUG196705 DEC196705 DNY196705 DXU196705 EHQ196705 ERM196705 FBI196705 FLE196705 FVA196705 GEW196705 GOS196705 GYO196705 HIK196705 HSG196705 ICC196705 ILY196705 IVU196705 JFQ196705 JPM196705 JZI196705 KJE196705 KTA196705 LCW196705 LMS196705 LWO196705 MGK196705 MQG196705 NAC196705 NJY196705 NTU196705 ODQ196705 ONM196705 OXI196705 PHE196705 PRA196705 QAW196705 QKS196705 QUO196705 REK196705 ROG196705 RYC196705 SHY196705 SRU196705 TBQ196705 TLM196705 TVI196705 UFE196705 UPA196705 UYW196705 VIS196705 VSO196705 WCK196705 WMG196705 WWC196705 JQ262241 TM262241 ADI262241 ANE262241 AXA262241 BGW262241 BQS262241 CAO262241 CKK262241 CUG262241 DEC262241 DNY262241 DXU262241 EHQ262241 ERM262241 FBI262241 FLE262241 FVA262241 GEW262241 GOS262241 GYO262241 HIK262241 HSG262241 ICC262241 ILY262241 IVU262241 JFQ262241 JPM262241 JZI262241 KJE262241 KTA262241 LCW262241 LMS262241 LWO262241 MGK262241 MQG262241 NAC262241 NJY262241 NTU262241 ODQ262241 ONM262241 OXI262241 PHE262241 PRA262241 QAW262241 QKS262241 QUO262241 REK262241 ROG262241 RYC262241 SHY262241 SRU262241 TBQ262241 TLM262241 TVI262241 UFE262241 UPA262241 UYW262241 VIS262241 VSO262241 WCK262241 WMG262241 WWC262241 JQ327777 TM327777 ADI327777 ANE327777 AXA327777 BGW327777 BQS327777 CAO327777 CKK327777 CUG327777 DEC327777 DNY327777 DXU327777 EHQ327777 ERM327777 FBI327777 FLE327777 FVA327777 GEW327777 GOS327777 GYO327777 HIK327777 HSG327777 ICC327777 ILY327777 IVU327777 JFQ327777 JPM327777 JZI327777 KJE327777 KTA327777 LCW327777 LMS327777 LWO327777 MGK327777 MQG327777 NAC327777 NJY327777 NTU327777 ODQ327777 ONM327777 OXI327777 PHE327777 PRA327777 QAW327777 QKS327777 QUO327777 REK327777 ROG327777 RYC327777 SHY327777 SRU327777 TBQ327777 TLM327777 TVI327777 UFE327777 UPA327777 UYW327777 VIS327777 VSO327777 WCK327777 WMG327777 WWC327777 JQ393313 TM393313 ADI393313 ANE393313 AXA393313 BGW393313 BQS393313 CAO393313 CKK393313 CUG393313 DEC393313 DNY393313 DXU393313 EHQ393313 ERM393313 FBI393313 FLE393313 FVA393313 GEW393313 GOS393313 GYO393313 HIK393313 HSG393313 ICC393313 ILY393313 IVU393313 JFQ393313 JPM393313 JZI393313 KJE393313 KTA393313 LCW393313 LMS393313 LWO393313 MGK393313 MQG393313 NAC393313 NJY393313 NTU393313 ODQ393313 ONM393313 OXI393313 PHE393313 PRA393313 QAW393313 QKS393313 QUO393313 REK393313 ROG393313 RYC393313 SHY393313 SRU393313 TBQ393313 TLM393313 TVI393313 UFE393313 UPA393313 UYW393313 VIS393313 VSO393313 WCK393313 WMG393313 WWC393313 JQ458849 TM458849 ADI458849 ANE458849 AXA458849 BGW458849 BQS458849 CAO458849 CKK458849 CUG458849 DEC458849 DNY458849 DXU458849 EHQ458849 ERM458849 FBI458849 FLE458849 FVA458849 GEW458849 GOS458849 GYO458849 HIK458849 HSG458849 ICC458849 ILY458849 IVU458849 JFQ458849 JPM458849 JZI458849 KJE458849 KTA458849 LCW458849 LMS458849 LWO458849 MGK458849 MQG458849 NAC458849 NJY458849 NTU458849 ODQ458849 ONM458849 OXI458849 PHE458849 PRA458849 QAW458849 QKS458849 QUO458849 REK458849 ROG458849 RYC458849 SHY458849 SRU458849 TBQ458849 TLM458849 TVI458849 UFE458849 UPA458849 UYW458849 VIS458849 VSO458849 WCK458849 WMG458849 WWC458849 JQ524385 TM524385 ADI524385 ANE524385 AXA524385 BGW524385 BQS524385 CAO524385 CKK524385 CUG524385 DEC524385 DNY524385 DXU524385 EHQ524385 ERM524385 FBI524385 FLE524385 FVA524385 GEW524385 GOS524385 GYO524385 HIK524385 HSG524385 ICC524385 ILY524385 IVU524385 JFQ524385 JPM524385 JZI524385 KJE524385 KTA524385 LCW524385 LMS524385 LWO524385 MGK524385 MQG524385 NAC524385 NJY524385 NTU524385 ODQ524385 ONM524385 OXI524385 PHE524385 PRA524385 QAW524385 QKS524385 QUO524385 REK524385 ROG524385 RYC524385 SHY524385 SRU524385 TBQ524385 TLM524385 TVI524385 UFE524385 UPA524385 UYW524385 VIS524385 VSO524385 WCK524385 WMG524385 WWC524385 JQ589921 TM589921 ADI589921 ANE589921 AXA589921 BGW589921 BQS589921 CAO589921 CKK589921 CUG589921 DEC589921 DNY589921 DXU589921 EHQ589921 ERM589921 FBI589921 FLE589921 FVA589921 GEW589921 GOS589921 GYO589921 HIK589921 HSG589921 ICC589921 ILY589921 IVU589921 JFQ589921 JPM589921 JZI589921 KJE589921 KTA589921 LCW589921 LMS589921 LWO589921 MGK589921 MQG589921 NAC589921 NJY589921 NTU589921 ODQ589921 ONM589921 OXI589921 PHE589921 PRA589921 QAW589921 QKS589921 QUO589921 REK589921 ROG589921 RYC589921 SHY589921 SRU589921 TBQ589921 TLM589921 TVI589921 UFE589921 UPA589921 UYW589921 VIS589921 VSO589921 WCK589921 WMG589921 WWC589921 JQ655457 TM655457 ADI655457 ANE655457 AXA655457 BGW655457 BQS655457 CAO655457 CKK655457 CUG655457 DEC655457 DNY655457 DXU655457 EHQ655457 ERM655457 FBI655457 FLE655457 FVA655457 GEW655457 GOS655457 GYO655457 HIK655457 HSG655457 ICC655457 ILY655457 IVU655457 JFQ655457 JPM655457 JZI655457 KJE655457 KTA655457 LCW655457 LMS655457 LWO655457 MGK655457 MQG655457 NAC655457 NJY655457 NTU655457 ODQ655457 ONM655457 OXI655457 PHE655457 PRA655457 QAW655457 QKS655457 QUO655457 REK655457 ROG655457 RYC655457 SHY655457 SRU655457 TBQ655457 TLM655457 TVI655457 UFE655457 UPA655457 UYW655457 VIS655457 VSO655457 WCK655457 WMG655457 WWC655457 JQ720993 TM720993 ADI720993 ANE720993 AXA720993 BGW720993 BQS720993 CAO720993 CKK720993 CUG720993 DEC720993 DNY720993 DXU720993 EHQ720993 ERM720993 FBI720993 FLE720993 FVA720993 GEW720993 GOS720993 GYO720993 HIK720993 HSG720993 ICC720993 ILY720993 IVU720993 JFQ720993 JPM720993 JZI720993 KJE720993 KTA720993 LCW720993 LMS720993 LWO720993 MGK720993 MQG720993 NAC720993 NJY720993 NTU720993 ODQ720993 ONM720993 OXI720993 PHE720993 PRA720993 QAW720993 QKS720993 QUO720993 REK720993 ROG720993 RYC720993 SHY720993 SRU720993 TBQ720993 TLM720993 TVI720993 UFE720993 UPA720993 UYW720993 VIS720993 VSO720993 WCK720993 WMG720993 WWC720993 JQ786529 TM786529 ADI786529 ANE786529 AXA786529 BGW786529 BQS786529 CAO786529 CKK786529 CUG786529 DEC786529 DNY786529 DXU786529 EHQ786529 ERM786529 FBI786529 FLE786529 FVA786529 GEW786529 GOS786529 GYO786529 HIK786529 HSG786529 ICC786529 ILY786529 IVU786529 JFQ786529 JPM786529 JZI786529 KJE786529 KTA786529 LCW786529 LMS786529 LWO786529 MGK786529 MQG786529 NAC786529 NJY786529 NTU786529 ODQ786529 ONM786529 OXI786529 PHE786529 PRA786529 QAW786529 QKS786529 QUO786529 REK786529 ROG786529 RYC786529 SHY786529 SRU786529 TBQ786529 TLM786529 TVI786529 UFE786529 UPA786529 UYW786529 VIS786529 VSO786529 WCK786529 WMG786529 WWC786529 JQ852065 TM852065 ADI852065 ANE852065 AXA852065 BGW852065 BQS852065 CAO852065 CKK852065 CUG852065 DEC852065 DNY852065 DXU852065 EHQ852065 ERM852065 FBI852065 FLE852065 FVA852065 GEW852065 GOS852065 GYO852065 HIK852065 HSG852065 ICC852065 ILY852065 IVU852065 JFQ852065 JPM852065 JZI852065 KJE852065 KTA852065 LCW852065 LMS852065 LWO852065 MGK852065 MQG852065 NAC852065 NJY852065 NTU852065 ODQ852065 ONM852065 OXI852065 PHE852065 PRA852065 QAW852065 QKS852065 QUO852065 REK852065 ROG852065 RYC852065 SHY852065 SRU852065 TBQ852065 TLM852065 TVI852065 UFE852065 UPA852065 UYW852065 VIS852065 VSO852065 WCK852065 WMG852065 WWC852065 JQ917601 TM917601 ADI917601 ANE917601 AXA917601 BGW917601 BQS917601 CAO917601 CKK917601 CUG917601 DEC917601 DNY917601 DXU917601 EHQ917601 ERM917601 FBI917601 FLE917601 FVA917601 GEW917601 GOS917601 GYO917601 HIK917601 HSG917601 ICC917601 ILY917601 IVU917601 JFQ917601 JPM917601 JZI917601 KJE917601 KTA917601 LCW917601 LMS917601 LWO917601 MGK917601 MQG917601 NAC917601 NJY917601 NTU917601 ODQ917601 ONM917601 OXI917601 PHE917601 PRA917601 QAW917601 QKS917601 QUO917601 REK917601 ROG917601 RYC917601 SHY917601 SRU917601 TBQ917601 TLM917601 TVI917601 UFE917601 UPA917601 UYW917601 VIS917601 VSO917601 WCK917601 WMG917601 WWC917601 JQ983137 TM983137 ADI983137 ANE983137 AXA983137 BGW983137 BQS983137 CAO983137 CKK983137 CUG983137 DEC983137 DNY983137 DXU983137 EHQ983137 ERM983137 FBI983137 FLE983137 FVA983137 GEW983137 GOS983137 GYO983137 HIK983137 HSG983137 ICC983137 ILY983137 IVU983137 JFQ983137 JPM983137 JZI983137 KJE983137 KTA983137 LCW983137 LMS983137 LWO983137 MGK983137 MQG983137 NAC983137 NJY983137 NTU983137 ODQ983137 ONM983137 OXI983137 PHE983137 PRA983137 QAW983137 QKS983137 QUO983137 REK983137 ROG983137 RYC983137 SHY983137 SRU983137 TBQ983137 TLM983137 TVI983137 UFE983137 UPA983137 UYW983137 VIS983137 VSO983137 WCK983137 WMG983137 WWC983137 JQ65631 TM65631 ADI65631 ANE65631 AXA65631 BGW65631 BQS65631 CAO65631 CKK65631 CUG65631 DEC65631 DNY65631 DXU65631 EHQ65631 ERM65631 FBI65631 FLE65631 FVA65631 GEW65631 GOS65631 GYO65631 HIK65631 HSG65631 ICC65631 ILY65631 IVU65631 JFQ65631 JPM65631 JZI65631 KJE65631 KTA65631 LCW65631 LMS65631 LWO65631 MGK65631 MQG65631 NAC65631 NJY65631 NTU65631 ODQ65631 ONM65631 OXI65631 PHE65631 PRA65631 QAW65631 QKS65631 QUO65631 REK65631 ROG65631 RYC65631 SHY65631 SRU65631 TBQ65631 TLM65631 TVI65631 UFE65631 UPA65631 UYW65631 VIS65631 VSO65631 WCK65631 WMG65631 WWC65631 JQ131167 TM131167 ADI131167 ANE131167 AXA131167 BGW131167 BQS131167 CAO131167 CKK131167 CUG131167 DEC131167 DNY131167 DXU131167 EHQ131167 ERM131167 FBI131167 FLE131167 FVA131167 GEW131167 GOS131167 GYO131167 HIK131167 HSG131167 ICC131167 ILY131167 IVU131167 JFQ131167 JPM131167 JZI131167 KJE131167 KTA131167 LCW131167 LMS131167 LWO131167 MGK131167 MQG131167 NAC131167 NJY131167 NTU131167 ODQ131167 ONM131167 OXI131167 PHE131167 PRA131167 QAW131167 QKS131167 QUO131167 REK131167 ROG131167 RYC131167 SHY131167 SRU131167 TBQ131167 TLM131167 TVI131167 UFE131167 UPA131167 UYW131167 VIS131167 VSO131167 WCK131167 WMG131167 WWC131167 JQ196703 TM196703 ADI196703 ANE196703 AXA196703 BGW196703 BQS196703 CAO196703 CKK196703 CUG196703 DEC196703 DNY196703 DXU196703 EHQ196703 ERM196703 FBI196703 FLE196703 FVA196703 GEW196703 GOS196703 GYO196703 HIK196703 HSG196703 ICC196703 ILY196703 IVU196703 JFQ196703 JPM196703 JZI196703 KJE196703 KTA196703 LCW196703 LMS196703 LWO196703 MGK196703 MQG196703 NAC196703 NJY196703 NTU196703 ODQ196703 ONM196703 OXI196703 PHE196703 PRA196703 QAW196703 QKS196703 QUO196703 REK196703 ROG196703 RYC196703 SHY196703 SRU196703 TBQ196703 TLM196703 TVI196703 UFE196703 UPA196703 UYW196703 VIS196703 VSO196703 WCK196703 WMG196703 WWC196703 JQ262239 TM262239 ADI262239 ANE262239 AXA262239 BGW262239 BQS262239 CAO262239 CKK262239 CUG262239 DEC262239 DNY262239 DXU262239 EHQ262239 ERM262239 FBI262239 FLE262239 FVA262239 GEW262239 GOS262239 GYO262239 HIK262239 HSG262239 ICC262239 ILY262239 IVU262239 JFQ262239 JPM262239 JZI262239 KJE262239 KTA262239 LCW262239 LMS262239 LWO262239 MGK262239 MQG262239 NAC262239 NJY262239 NTU262239 ODQ262239 ONM262239 OXI262239 PHE262239 PRA262239 QAW262239 QKS262239 QUO262239 REK262239 ROG262239 RYC262239 SHY262239 SRU262239 TBQ262239 TLM262239 TVI262239 UFE262239 UPA262239 UYW262239 VIS262239 VSO262239 WCK262239 WMG262239 WWC262239 JQ327775 TM327775 ADI327775 ANE327775 AXA327775 BGW327775 BQS327775 CAO327775 CKK327775 CUG327775 DEC327775 DNY327775 DXU327775 EHQ327775 ERM327775 FBI327775 FLE327775 FVA327775 GEW327775 GOS327775 GYO327775 HIK327775 HSG327775 ICC327775 ILY327775 IVU327775 JFQ327775 JPM327775 JZI327775 KJE327775 KTA327775 LCW327775 LMS327775 LWO327775 MGK327775 MQG327775 NAC327775 NJY327775 NTU327775 ODQ327775 ONM327775 OXI327775 PHE327775 PRA327775 QAW327775 QKS327775 QUO327775 REK327775 ROG327775 RYC327775 SHY327775 SRU327775 TBQ327775 TLM327775 TVI327775 UFE327775 UPA327775 UYW327775 VIS327775 VSO327775 WCK327775 WMG327775 WWC327775 JQ393311 TM393311 ADI393311 ANE393311 AXA393311 BGW393311 BQS393311 CAO393311 CKK393311 CUG393311 DEC393311 DNY393311 DXU393311 EHQ393311 ERM393311 FBI393311 FLE393311 FVA393311 GEW393311 GOS393311 GYO393311 HIK393311 HSG393311 ICC393311 ILY393311 IVU393311 JFQ393311 JPM393311 JZI393311 KJE393311 KTA393311 LCW393311 LMS393311 LWO393311 MGK393311 MQG393311 NAC393311 NJY393311 NTU393311 ODQ393311 ONM393311 OXI393311 PHE393311 PRA393311 QAW393311 QKS393311 QUO393311 REK393311 ROG393311 RYC393311 SHY393311 SRU393311 TBQ393311 TLM393311 TVI393311 UFE393311 UPA393311 UYW393311 VIS393311 VSO393311 WCK393311 WMG393311 WWC393311 JQ458847 TM458847 ADI458847 ANE458847 AXA458847 BGW458847 BQS458847 CAO458847 CKK458847 CUG458847 DEC458847 DNY458847 DXU458847 EHQ458847 ERM458847 FBI458847 FLE458847 FVA458847 GEW458847 GOS458847 GYO458847 HIK458847 HSG458847 ICC458847 ILY458847 IVU458847 JFQ458847 JPM458847 JZI458847 KJE458847 KTA458847 LCW458847 LMS458847 LWO458847 MGK458847 MQG458847 NAC458847 NJY458847 NTU458847 ODQ458847 ONM458847 OXI458847 PHE458847 PRA458847 QAW458847 QKS458847 QUO458847 REK458847 ROG458847 RYC458847 SHY458847 SRU458847 TBQ458847 TLM458847 TVI458847 UFE458847 UPA458847 UYW458847 VIS458847 VSO458847 WCK458847 WMG458847 WWC458847 JQ524383 TM524383 ADI524383 ANE524383 AXA524383 BGW524383 BQS524383 CAO524383 CKK524383 CUG524383 DEC524383 DNY524383 DXU524383 EHQ524383 ERM524383 FBI524383 FLE524383 FVA524383 GEW524383 GOS524383 GYO524383 HIK524383 HSG524383 ICC524383 ILY524383 IVU524383 JFQ524383 JPM524383 JZI524383 KJE524383 KTA524383 LCW524383 LMS524383 LWO524383 MGK524383 MQG524383 NAC524383 NJY524383 NTU524383 ODQ524383 ONM524383 OXI524383 PHE524383 PRA524383 QAW524383 QKS524383 QUO524383 REK524383 ROG524383 RYC524383 SHY524383 SRU524383 TBQ524383 TLM524383 TVI524383 UFE524383 UPA524383 UYW524383 VIS524383 VSO524383 WCK524383 WMG524383 WWC524383 JQ589919 TM589919 ADI589919 ANE589919 AXA589919 BGW589919 BQS589919 CAO589919 CKK589919 CUG589919 DEC589919 DNY589919 DXU589919 EHQ589919 ERM589919 FBI589919 FLE589919 FVA589919 GEW589919 GOS589919 GYO589919 HIK589919 HSG589919 ICC589919 ILY589919 IVU589919 JFQ589919 JPM589919 JZI589919 KJE589919 KTA589919 LCW589919 LMS589919 LWO589919 MGK589919 MQG589919 NAC589919 NJY589919 NTU589919 ODQ589919 ONM589919 OXI589919 PHE589919 PRA589919 QAW589919 QKS589919 QUO589919 REK589919 ROG589919 RYC589919 SHY589919 SRU589919 TBQ589919 TLM589919 TVI589919 UFE589919 UPA589919 UYW589919 VIS589919 VSO589919 WCK589919 WMG589919 WWC589919 JQ655455 TM655455 ADI655455 ANE655455 AXA655455 BGW655455 BQS655455 CAO655455 CKK655455 CUG655455 DEC655455 DNY655455 DXU655455 EHQ655455 ERM655455 FBI655455 FLE655455 FVA655455 GEW655455 GOS655455 GYO655455 HIK655455 HSG655455 ICC655455 ILY655455 IVU655455 JFQ655455 JPM655455 JZI655455 KJE655455 KTA655455 LCW655455 LMS655455 LWO655455 MGK655455 MQG655455 NAC655455 NJY655455 NTU655455 ODQ655455 ONM655455 OXI655455 PHE655455 PRA655455 QAW655455 QKS655455 QUO655455 REK655455 ROG655455 RYC655455 SHY655455 SRU655455 TBQ655455 TLM655455 TVI655455 UFE655455 UPA655455 UYW655455 VIS655455 VSO655455 WCK655455 WMG655455 WWC655455 JQ720991 TM720991 ADI720991 ANE720991 AXA720991 BGW720991 BQS720991 CAO720991 CKK720991 CUG720991 DEC720991 DNY720991 DXU720991 EHQ720991 ERM720991 FBI720991 FLE720991 FVA720991 GEW720991 GOS720991 GYO720991 HIK720991 HSG720991 ICC720991 ILY720991 IVU720991 JFQ720991 JPM720991 JZI720991 KJE720991 KTA720991 LCW720991 LMS720991 LWO720991 MGK720991 MQG720991 NAC720991 NJY720991 NTU720991 ODQ720991 ONM720991 OXI720991 PHE720991 PRA720991 QAW720991 QKS720991 QUO720991 REK720991 ROG720991 RYC720991 SHY720991 SRU720991 TBQ720991 TLM720991 TVI720991 UFE720991 UPA720991 UYW720991 VIS720991 VSO720991 WCK720991 WMG720991 WWC720991 JQ786527 TM786527 ADI786527 ANE786527 AXA786527 BGW786527 BQS786527 CAO786527 CKK786527 CUG786527 DEC786527 DNY786527 DXU786527 EHQ786527 ERM786527 FBI786527 FLE786527 FVA786527 GEW786527 GOS786527 GYO786527 HIK786527 HSG786527 ICC786527 ILY786527 IVU786527 JFQ786527 JPM786527 JZI786527 KJE786527 KTA786527 LCW786527 LMS786527 LWO786527 MGK786527 MQG786527 NAC786527 NJY786527 NTU786527 ODQ786527 ONM786527 OXI786527 PHE786527 PRA786527 QAW786527 QKS786527 QUO786527 REK786527 ROG786527 RYC786527 SHY786527 SRU786527 TBQ786527 TLM786527 TVI786527 UFE786527 UPA786527 UYW786527 VIS786527 VSO786527 WCK786527 WMG786527 WWC786527 JQ852063 TM852063 ADI852063 ANE852063 AXA852063 BGW852063 BQS852063 CAO852063 CKK852063 CUG852063 DEC852063 DNY852063 DXU852063 EHQ852063 ERM852063 FBI852063 FLE852063 FVA852063 GEW852063 GOS852063 GYO852063 HIK852063 HSG852063 ICC852063 ILY852063 IVU852063 JFQ852063 JPM852063 JZI852063 KJE852063 KTA852063 LCW852063 LMS852063 LWO852063 MGK852063 MQG852063 NAC852063 NJY852063 NTU852063 ODQ852063 ONM852063 OXI852063 PHE852063 PRA852063 QAW852063 QKS852063 QUO852063 REK852063 ROG852063 RYC852063 SHY852063 SRU852063 TBQ852063 TLM852063 TVI852063 UFE852063 UPA852063 UYW852063 VIS852063 VSO852063 WCK852063 WMG852063 WWC852063 JQ917599 TM917599 ADI917599 ANE917599 AXA917599 BGW917599 BQS917599 CAO917599 CKK917599 CUG917599 DEC917599 DNY917599 DXU917599 EHQ917599 ERM917599 FBI917599 FLE917599 FVA917599 GEW917599 GOS917599 GYO917599 HIK917599 HSG917599 ICC917599 ILY917599 IVU917599 JFQ917599 JPM917599 JZI917599 KJE917599 KTA917599 LCW917599 LMS917599 LWO917599 MGK917599 MQG917599 NAC917599 NJY917599 NTU917599 ODQ917599 ONM917599 OXI917599 PHE917599 PRA917599 QAW917599 QKS917599 QUO917599 REK917599 ROG917599 RYC917599 SHY917599 SRU917599 TBQ917599 TLM917599 TVI917599 UFE917599 UPA917599 UYW917599 VIS917599 VSO917599 WCK917599 WMG917599 WWC917599 JQ983135 TM983135 ADI983135 ANE983135 AXA983135 BGW983135 BQS983135 CAO983135 CKK983135 CUG983135 DEC983135 DNY983135 DXU983135 EHQ983135 ERM983135 FBI983135 FLE983135 FVA983135 GEW983135 GOS983135 GYO983135 HIK983135 HSG983135 ICC983135 ILY983135 IVU983135 JFQ983135 JPM983135 JZI983135 KJE983135 KTA983135 LCW983135 LMS983135 LWO983135 MGK983135 MQG983135 NAC983135 NJY983135 NTU983135 ODQ983135 ONM983135 OXI983135 PHE983135 PRA983135 QAW983135 QKS983135 QUO983135 REK983135 ROG983135 RYC983135 SHY983135 SRU983135 TBQ983135 TLM983135 TVI983135 UFE983135 UPA983135 UYW983135 VIS983135 VSO983135 WCK983135 WMG983135 WWC983135 JQ65647 TM65647 ADI65647 ANE65647 AXA65647 BGW65647 BQS65647 CAO65647 CKK65647 CUG65647 DEC65647 DNY65647 DXU65647 EHQ65647 ERM65647 FBI65647 FLE65647 FVA65647 GEW65647 GOS65647 GYO65647 HIK65647 HSG65647 ICC65647 ILY65647 IVU65647 JFQ65647 JPM65647 JZI65647 KJE65647 KTA65647 LCW65647 LMS65647 LWO65647 MGK65647 MQG65647 NAC65647 NJY65647 NTU65647 ODQ65647 ONM65647 OXI65647 PHE65647 PRA65647 QAW65647 QKS65647 QUO65647 REK65647 ROG65647 RYC65647 SHY65647 SRU65647 TBQ65647 TLM65647 TVI65647 UFE65647 UPA65647 UYW65647 VIS65647 VSO65647 WCK65647 WMG65647 WWC65647 JQ131183 TM131183 ADI131183 ANE131183 AXA131183 BGW131183 BQS131183 CAO131183 CKK131183 CUG131183 DEC131183 DNY131183 DXU131183 EHQ131183 ERM131183 FBI131183 FLE131183 FVA131183 GEW131183 GOS131183 GYO131183 HIK131183 HSG131183 ICC131183 ILY131183 IVU131183 JFQ131183 JPM131183 JZI131183 KJE131183 KTA131183 LCW131183 LMS131183 LWO131183 MGK131183 MQG131183 NAC131183 NJY131183 NTU131183 ODQ131183 ONM131183 OXI131183 PHE131183 PRA131183 QAW131183 QKS131183 QUO131183 REK131183 ROG131183 RYC131183 SHY131183 SRU131183 TBQ131183 TLM131183 TVI131183 UFE131183 UPA131183 UYW131183 VIS131183 VSO131183 WCK131183 WMG131183 WWC131183 JQ196719 TM196719 ADI196719 ANE196719 AXA196719 BGW196719 BQS196719 CAO196719 CKK196719 CUG196719 DEC196719 DNY196719 DXU196719 EHQ196719 ERM196719 FBI196719 FLE196719 FVA196719 GEW196719 GOS196719 GYO196719 HIK196719 HSG196719 ICC196719 ILY196719 IVU196719 JFQ196719 JPM196719 JZI196719 KJE196719 KTA196719 LCW196719 LMS196719 LWO196719 MGK196719 MQG196719 NAC196719 NJY196719 NTU196719 ODQ196719 ONM196719 OXI196719 PHE196719 PRA196719 QAW196719 QKS196719 QUO196719 REK196719 ROG196719 RYC196719 SHY196719 SRU196719 TBQ196719 TLM196719 TVI196719 UFE196719 UPA196719 UYW196719 VIS196719 VSO196719 WCK196719 WMG196719 WWC196719 JQ262255 TM262255 ADI262255 ANE262255 AXA262255 BGW262255 BQS262255 CAO262255 CKK262255 CUG262255 DEC262255 DNY262255 DXU262255 EHQ262255 ERM262255 FBI262255 FLE262255 FVA262255 GEW262255 GOS262255 GYO262255 HIK262255 HSG262255 ICC262255 ILY262255 IVU262255 JFQ262255 JPM262255 JZI262255 KJE262255 KTA262255 LCW262255 LMS262255 LWO262255 MGK262255 MQG262255 NAC262255 NJY262255 NTU262255 ODQ262255 ONM262255 OXI262255 PHE262255 PRA262255 QAW262255 QKS262255 QUO262255 REK262255 ROG262255 RYC262255 SHY262255 SRU262255 TBQ262255 TLM262255 TVI262255 UFE262255 UPA262255 UYW262255 VIS262255 VSO262255 WCK262255 WMG262255 WWC262255 JQ327791 TM327791 ADI327791 ANE327791 AXA327791 BGW327791 BQS327791 CAO327791 CKK327791 CUG327791 DEC327791 DNY327791 DXU327791 EHQ327791 ERM327791 FBI327791 FLE327791 FVA327791 GEW327791 GOS327791 GYO327791 HIK327791 HSG327791 ICC327791 ILY327791 IVU327791 JFQ327791 JPM327791 JZI327791 KJE327791 KTA327791 LCW327791 LMS327791 LWO327791 MGK327791 MQG327791 NAC327791 NJY327791 NTU327791 ODQ327791 ONM327791 OXI327791 PHE327791 PRA327791 QAW327791 QKS327791 QUO327791 REK327791 ROG327791 RYC327791 SHY327791 SRU327791 TBQ327791 TLM327791 TVI327791 UFE327791 UPA327791 UYW327791 VIS327791 VSO327791 WCK327791 WMG327791 WWC327791 JQ393327 TM393327 ADI393327 ANE393327 AXA393327 BGW393327 BQS393327 CAO393327 CKK393327 CUG393327 DEC393327 DNY393327 DXU393327 EHQ393327 ERM393327 FBI393327 FLE393327 FVA393327 GEW393327 GOS393327 GYO393327 HIK393327 HSG393327 ICC393327 ILY393327 IVU393327 JFQ393327 JPM393327 JZI393327 KJE393327 KTA393327 LCW393327 LMS393327 LWO393327 MGK393327 MQG393327 NAC393327 NJY393327 NTU393327 ODQ393327 ONM393327 OXI393327 PHE393327 PRA393327 QAW393327 QKS393327 QUO393327 REK393327 ROG393327 RYC393327 SHY393327 SRU393327 TBQ393327 TLM393327 TVI393327 UFE393327 UPA393327 UYW393327 VIS393327 VSO393327 WCK393327 WMG393327 WWC393327 JQ458863 TM458863 ADI458863 ANE458863 AXA458863 BGW458863 BQS458863 CAO458863 CKK458863 CUG458863 DEC458863 DNY458863 DXU458863 EHQ458863 ERM458863 FBI458863 FLE458863 FVA458863 GEW458863 GOS458863 GYO458863 HIK458863 HSG458863 ICC458863 ILY458863 IVU458863 JFQ458863 JPM458863 JZI458863 KJE458863 KTA458863 LCW458863 LMS458863 LWO458863 MGK458863 MQG458863 NAC458863 NJY458863 NTU458863 ODQ458863 ONM458863 OXI458863 PHE458863 PRA458863 QAW458863 QKS458863 QUO458863 REK458863 ROG458863 RYC458863 SHY458863 SRU458863 TBQ458863 TLM458863 TVI458863 UFE458863 UPA458863 UYW458863 VIS458863 VSO458863 WCK458863 WMG458863 WWC458863 JQ524399 TM524399 ADI524399 ANE524399 AXA524399 BGW524399 BQS524399 CAO524399 CKK524399 CUG524399 DEC524399 DNY524399 DXU524399 EHQ524399 ERM524399 FBI524399 FLE524399 FVA524399 GEW524399 GOS524399 GYO524399 HIK524399 HSG524399 ICC524399 ILY524399 IVU524399 JFQ524399 JPM524399 JZI524399 KJE524399 KTA524399 LCW524399 LMS524399 LWO524399 MGK524399 MQG524399 NAC524399 NJY524399 NTU524399 ODQ524399 ONM524399 OXI524399 PHE524399 PRA524399 QAW524399 QKS524399 QUO524399 REK524399 ROG524399 RYC524399 SHY524399 SRU524399 TBQ524399 TLM524399 TVI524399 UFE524399 UPA524399 UYW524399 VIS524399 VSO524399 WCK524399 WMG524399 WWC524399 JQ589935 TM589935 ADI589935 ANE589935 AXA589935 BGW589935 BQS589935 CAO589935 CKK589935 CUG589935 DEC589935 DNY589935 DXU589935 EHQ589935 ERM589935 FBI589935 FLE589935 FVA589935 GEW589935 GOS589935 GYO589935 HIK589935 HSG589935 ICC589935 ILY589935 IVU589935 JFQ589935 JPM589935 JZI589935 KJE589935 KTA589935 LCW589935 LMS589935 LWO589935 MGK589935 MQG589935 NAC589935 NJY589935 NTU589935 ODQ589935 ONM589935 OXI589935 PHE589935 PRA589935 QAW589935 QKS589935 QUO589935 REK589935 ROG589935 RYC589935 SHY589935 SRU589935 TBQ589935 TLM589935 TVI589935 UFE589935 UPA589935 UYW589935 VIS589935 VSO589935 WCK589935 WMG589935 WWC589935 JQ655471 TM655471 ADI655471 ANE655471 AXA655471 BGW655471 BQS655471 CAO655471 CKK655471 CUG655471 DEC655471 DNY655471 DXU655471 EHQ655471 ERM655471 FBI655471 FLE655471 FVA655471 GEW655471 GOS655471 GYO655471 HIK655471 HSG655471 ICC655471 ILY655471 IVU655471 JFQ655471 JPM655471 JZI655471 KJE655471 KTA655471 LCW655471 LMS655471 LWO655471 MGK655471 MQG655471 NAC655471 NJY655471 NTU655471 ODQ655471 ONM655471 OXI655471 PHE655471 PRA655471 QAW655471 QKS655471 QUO655471 REK655471 ROG655471 RYC655471 SHY655471 SRU655471 TBQ655471 TLM655471 TVI655471 UFE655471 UPA655471 UYW655471 VIS655471 VSO655471 WCK655471 WMG655471 WWC655471 JQ721007 TM721007 ADI721007 ANE721007 AXA721007 BGW721007 BQS721007 CAO721007 CKK721007 CUG721007 DEC721007 DNY721007 DXU721007 EHQ721007 ERM721007 FBI721007 FLE721007 FVA721007 GEW721007 GOS721007 GYO721007 HIK721007 HSG721007 ICC721007 ILY721007 IVU721007 JFQ721007 JPM721007 JZI721007 KJE721007 KTA721007 LCW721007 LMS721007 LWO721007 MGK721007 MQG721007 NAC721007 NJY721007 NTU721007 ODQ721007 ONM721007 OXI721007 PHE721007 PRA721007 QAW721007 QKS721007 QUO721007 REK721007 ROG721007 RYC721007 SHY721007 SRU721007 TBQ721007 TLM721007 TVI721007 UFE721007 UPA721007 UYW721007 VIS721007 VSO721007 WCK721007 WMG721007 WWC721007 JQ786543 TM786543 ADI786543 ANE786543 AXA786543 BGW786543 BQS786543 CAO786543 CKK786543 CUG786543 DEC786543 DNY786543 DXU786543 EHQ786543 ERM786543 FBI786543 FLE786543 FVA786543 GEW786543 GOS786543 GYO786543 HIK786543 HSG786543 ICC786543 ILY786543 IVU786543 JFQ786543 JPM786543 JZI786543 KJE786543 KTA786543 LCW786543 LMS786543 LWO786543 MGK786543 MQG786543 NAC786543 NJY786543 NTU786543 ODQ786543 ONM786543 OXI786543 PHE786543 PRA786543 QAW786543 QKS786543 QUO786543 REK786543 ROG786543 RYC786543 SHY786543 SRU786543 TBQ786543 TLM786543 TVI786543 UFE786543 UPA786543 UYW786543 VIS786543 VSO786543 WCK786543 WMG786543 WWC786543 JQ852079 TM852079 ADI852079 ANE852079 AXA852079 BGW852079 BQS852079 CAO852079 CKK852079 CUG852079 DEC852079 DNY852079 DXU852079 EHQ852079 ERM852079 FBI852079 FLE852079 FVA852079 GEW852079 GOS852079 GYO852079 HIK852079 HSG852079 ICC852079 ILY852079 IVU852079 JFQ852079 JPM852079 JZI852079 KJE852079 KTA852079 LCW852079 LMS852079 LWO852079 MGK852079 MQG852079 NAC852079 NJY852079 NTU852079 ODQ852079 ONM852079 OXI852079 PHE852079 PRA852079 QAW852079 QKS852079 QUO852079 REK852079 ROG852079 RYC852079 SHY852079 SRU852079 TBQ852079 TLM852079 TVI852079 UFE852079 UPA852079 UYW852079 VIS852079 VSO852079 WCK852079 WMG852079 WWC852079 JQ917615 TM917615 ADI917615 ANE917615 AXA917615 BGW917615 BQS917615 CAO917615 CKK917615 CUG917615 DEC917615 DNY917615 DXU917615 EHQ917615 ERM917615 FBI917615 FLE917615 FVA917615 GEW917615 GOS917615 GYO917615 HIK917615 HSG917615 ICC917615 ILY917615 IVU917615 JFQ917615 JPM917615 JZI917615 KJE917615 KTA917615 LCW917615 LMS917615 LWO917615 MGK917615 MQG917615 NAC917615 NJY917615 NTU917615 ODQ917615 ONM917615 OXI917615 PHE917615 PRA917615 QAW917615 QKS917615 QUO917615 REK917615 ROG917615 RYC917615 SHY917615 SRU917615 TBQ917615 TLM917615 TVI917615 UFE917615 UPA917615 UYW917615 VIS917615 VSO917615 WCK917615 WMG917615 WWC917615 JQ983151 TM983151 ADI983151 ANE983151 AXA983151 BGW983151 BQS983151 CAO983151 CKK983151 CUG983151 DEC983151 DNY983151 DXU983151 EHQ983151 ERM983151 FBI983151 FLE983151 FVA983151 GEW983151 GOS983151 GYO983151 HIK983151 HSG983151 ICC983151 ILY983151 IVU983151 JFQ983151 JPM983151 JZI983151 KJE983151 KTA983151 LCW983151 LMS983151 LWO983151 MGK983151 MQG983151 NAC983151 NJY983151 NTU983151 ODQ983151 ONM983151 OXI983151 PHE983151 PRA983151 QAW983151 QKS983151 QUO983151 REK983151 ROG983151 RYC983151 SHY983151 SRU983151 TBQ983151 TLM983151 TVI983151 UFE983151 UPA983151 UYW983151 VIS983151 VSO983151 WCK983151 WMG983151 WWC983151 AT85:AU85 AT88:AU88 AG327757:AS327759 AG393293:AS393295 AG458829:AS458831 AG524365:AS524367 AG589901:AS589903 AG655437:AS655439 AG720973:AS720975 AG786509:AS786511 AG852045:AS852047 AG917581:AS917583 AG983117:AS983119 AG65603:AS65608 AG131139:AS131144 AG196675:AS196680 AG262211:AS262216 AG327747:AS327752 AG393283:AS393288 AG458819:AS458824 AG524355:AS524360 AG589891:AS589896 AG655427:AS655432 AG720963:AS720968 AG786499:AS786504 AG852035:AS852040 AG917571:AS917576 AG983107:AS983112 AG196685:AS196687 AG131149:AS131151 AG262221:AS262223 AG65613:AS65615 WWC82:WWC91 AT91:AU91 WWB83:WWB91 WMF83:WMF91 WCJ83:WCJ91 VSN83:VSN91 VIR83:VIR91 UYV83:UYV91 UOZ83:UOZ91 UFD83:UFD91 TVH83:TVH91 TLL83:TLL91 TBP83:TBP91 SRT83:SRT91 SHX83:SHX91 RYB83:RYB91 ROF83:ROF91 REJ83:REJ91 QUN83:QUN91 QKR83:QKR91 QAV83:QAV91 PQZ83:PQZ91 PHD83:PHD91 OXH83:OXH91 ONL83:ONL91 ODP83:ODP91 NTT83:NTT91 NJX83:NJX91 NAB83:NAB91 MQF83:MQF91 MGJ83:MGJ91 LWN83:LWN91 LMR83:LMR91 LCV83:LCV91 KSZ83:KSZ91 KJD83:KJD91 JZH83:JZH91 JPL83:JPL91 JFP83:JFP91 IVT83:IVT91 ILX83:ILX91 ICB83:ICB91 HSF83:HSF91 HIJ83:HIJ91 GYN83:GYN91 GOR83:GOR91 GEV83:GEV91 FUZ83:FUZ91 FLD83:FLD91 FBH83:FBH91 ERL83:ERL91 EHP83:EHP91 DXT83:DXT91 DNX83:DNX91 DEB83:DEB91 CUF83:CUF91 CKJ83:CKJ91 CAN83:CAN91 BQR83:BQR91 BGV83:BGV91 AWZ83:AWZ91 AND83:AND91 ADH83:ADH91 TL83:TL91 JP83:JP91 WVE83:WVH91 WLI83:WLL91 WBM83:WBP91 VRQ83:VRT91 VHU83:VHX91 UXY83:UYB91 UOC83:UOF91 UEG83:UEJ91 TUK83:TUN91 TKO83:TKR91 TAS83:TAV91 SQW83:SQZ91 SHA83:SHD91 RXE83:RXH91 RNI83:RNL91 RDM83:RDP91 QTQ83:QTT91 QJU83:QJX91 PZY83:QAB91 PQC83:PQF91 PGG83:PGJ91 OWK83:OWN91 OMO83:OMR91 OCS83:OCV91 NSW83:NSZ91 NJA83:NJD91 MZE83:MZH91 MPI83:MPL91 MFM83:MFP91 LVQ83:LVT91 LLU83:LLX91 LBY83:LCB91 KSC83:KSF91 KIG83:KIJ91 JYK83:JYN91 JOO83:JOR91 JES83:JEV91 IUW83:IUZ91 ILA83:ILD91 IBE83:IBH91 HRI83:HRL91 HHM83:HHP91 GXQ83:GXT91 GNU83:GNX91 GDY83:GEB91 FUC83:FUF91 FKG83:FKJ91 FAK83:FAN91 EQO83:EQR91 EGS83:EGV91 DWW83:DWZ91 DNA83:DND91 DDE83:DDH91 CTI83:CTL91 CJM83:CJP91 BZQ83:BZT91 BPU83:BPX91 BFY83:BGB91 AWC83:AWF91 AMG83:AMJ91 ACK83:ACN91 SO83:SR91 AT75:AU81 JQ82:JQ91 TM82:TM91 ADI82:ADI91 ANE82:ANE91 AXA82:AXA91 BGW82:BGW91 BQS82:BQS91 CAO82:CAO91 CKK82:CKK91 CUG82:CUG91 DEC82:DEC91 DNY82:DNY91 DXU82:DXU91 EHQ82:EHQ91 ERM82:ERM91 FBI82:FBI91 FLE82:FLE91 FVA82:FVA91 GEW82:GEW91 GOS82:GOS91 GYO82:GYO91 HIK82:HIK91 HSG82:HSG91 ICC82:ICC91 ILY82:ILY91 IVU82:IVU91 JFQ82:JFQ91 JPM82:JPM91 JZI82:JZI91 KJE82:KJE91 KTA82:KTA91 LCW82:LCW91 LMS82:LMS91 LWO82:LWO91 MGK82:MGK91 MQG82:MQG91 NAC82:NAC91 NJY82:NJY91 NTU82:NTU91 ODQ82:ODQ91 ONM82:ONM91 OXI82:OXI91 PHE82:PHE91 PRA82:PRA91 QAW82:QAW91 QKS82:QKS91 QUO82:QUO91 REK82:REK91 ROG82:ROG91 RYC82:RYC91 SHY82:SHY91 SRU82:SRU91 TBQ82:TBQ91 TLM82:TLM91 TVI82:TVI91 UFE82:UFE91 UPA82:UPA91 UYW82:UYW91 VIS82:VIS91 VSO82:VSO91 WCK82:WCK91 WMG82:WMG91 AG91 AT67:AU73 AX68:BE68 AY77:AY78 AY86:AZ86 BB77:BC77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4"/>
  <sheetViews>
    <sheetView topLeftCell="A166" zoomScale="85" zoomScaleNormal="85" workbookViewId="0">
      <selection activeCell="O89" sqref="O89"/>
    </sheetView>
  </sheetViews>
  <sheetFormatPr baseColWidth="10" defaultRowHeight="15" x14ac:dyDescent="0.25"/>
  <cols>
    <col min="1" max="1" width="36.42578125" customWidth="1"/>
    <col min="2" max="2" width="5.85546875" customWidth="1"/>
    <col min="3" max="3" width="6.7109375" customWidth="1"/>
    <col min="4" max="4" width="5.5703125" customWidth="1"/>
    <col min="5" max="5" width="4.7109375" customWidth="1"/>
    <col min="6" max="6" width="5.42578125" customWidth="1"/>
    <col min="7" max="7" width="5.28515625" customWidth="1"/>
    <col min="8" max="8" width="4.140625" customWidth="1"/>
  </cols>
  <sheetData>
    <row r="1" spans="1:29" ht="15.75" thickBot="1" x14ac:dyDescent="0.3">
      <c r="B1" s="670" t="s">
        <v>40</v>
      </c>
      <c r="C1" s="670"/>
      <c r="D1" s="670" t="s">
        <v>44</v>
      </c>
      <c r="E1" s="670"/>
      <c r="F1" s="670" t="s">
        <v>229</v>
      </c>
      <c r="G1" s="670"/>
    </row>
    <row r="2" spans="1:29" ht="45.75" thickBot="1" x14ac:dyDescent="0.3">
      <c r="B2" s="113" t="str">
        <f>+'2. PEI SEGUIMIENTO'!T10</f>
        <v>Planeado</v>
      </c>
      <c r="C2" s="113" t="str">
        <f>+'2. PEI SEGUIMIENTO'!T11</f>
        <v>Ejecutado</v>
      </c>
      <c r="D2" s="113" t="str">
        <f>+B2</f>
        <v>Planeado</v>
      </c>
      <c r="E2" s="113" t="str">
        <f t="shared" ref="E2:G2" si="0">+C2</f>
        <v>Ejecutado</v>
      </c>
      <c r="F2" s="113" t="str">
        <f t="shared" si="0"/>
        <v>Planeado</v>
      </c>
      <c r="G2" s="113" t="str">
        <f t="shared" si="0"/>
        <v>Ejecutado</v>
      </c>
      <c r="Z2" s="277" t="s">
        <v>264</v>
      </c>
      <c r="AA2" s="278" t="s">
        <v>265</v>
      </c>
      <c r="AB2" s="279" t="s">
        <v>266</v>
      </c>
      <c r="AC2" s="280" t="s">
        <v>267</v>
      </c>
    </row>
    <row r="4" spans="1:29" x14ac:dyDescent="0.25">
      <c r="A4" t="str">
        <f>+'2. PEI SEGUIMIENTO'!Q10</f>
        <v>1. % de socializaciones en politica sectorial realizadas</v>
      </c>
      <c r="B4" s="113">
        <f>+'2. PEI SEGUIMIENTO'!AM10</f>
        <v>3</v>
      </c>
      <c r="C4" s="113">
        <f>+'2. PEI SEGUIMIENTO'!AM11</f>
        <v>3</v>
      </c>
      <c r="D4" s="115">
        <f>+'2. PEI SEGUIMIENTO'!AM13</f>
        <v>3</v>
      </c>
      <c r="E4" s="115">
        <f>+'2. PEI SEGUIMIENTO'!AM14</f>
        <v>3</v>
      </c>
      <c r="F4" s="115">
        <f>+'2. PEI SEGUIMIENTO'!AM16</f>
        <v>6</v>
      </c>
      <c r="G4" s="115">
        <f>+'2. PEI SEGUIMIENTO'!AM17</f>
        <v>7</v>
      </c>
      <c r="H4" s="116">
        <v>1</v>
      </c>
      <c r="Z4" s="281" t="s">
        <v>268</v>
      </c>
      <c r="AA4" s="282">
        <v>0</v>
      </c>
      <c r="AB4" s="283">
        <v>0</v>
      </c>
      <c r="AC4" s="284">
        <v>0</v>
      </c>
    </row>
    <row r="5" spans="1:29" x14ac:dyDescent="0.25">
      <c r="A5" s="112" t="str">
        <f>+'2. PEI SEGUIMIENTO'!Q19</f>
        <v>2.  % Reuniones realizadas con autoridades</v>
      </c>
      <c r="B5" s="113">
        <f>+'2. PEI SEGUIMIENTO'!AM19</f>
        <v>9</v>
      </c>
      <c r="C5" s="113">
        <f>+'2. PEI SEGUIMIENTO'!AM20</f>
        <v>15</v>
      </c>
      <c r="D5" s="113">
        <f>+'2. PEI SEGUIMIENTO'!AM22</f>
        <v>10</v>
      </c>
      <c r="E5" s="113">
        <f>+'2. PEI SEGUIMIENTO'!AM23</f>
        <v>30</v>
      </c>
      <c r="F5" s="113">
        <f>+'2. PEI SEGUIMIENTO'!AM25</f>
        <v>12</v>
      </c>
      <c r="G5" s="113">
        <f>+'2. PEI SEGUIMIENTO'!AM26</f>
        <v>40</v>
      </c>
      <c r="H5" s="116">
        <v>2</v>
      </c>
      <c r="Z5" s="285" t="s">
        <v>269</v>
      </c>
      <c r="AA5" s="286">
        <v>4</v>
      </c>
      <c r="AB5" s="287">
        <v>4</v>
      </c>
      <c r="AC5" s="288">
        <f>AB5/$AA$17</f>
        <v>3.9215686274509803E-2</v>
      </c>
    </row>
    <row r="6" spans="1:29" x14ac:dyDescent="0.25">
      <c r="A6" t="s">
        <v>364</v>
      </c>
      <c r="B6" s="113">
        <f>+'2. PEI SEGUIMIENTO'!AM28</f>
        <v>3</v>
      </c>
      <c r="C6" s="113">
        <f>+'2. PEI SEGUIMIENTO'!AM29</f>
        <v>3</v>
      </c>
      <c r="D6" s="115">
        <f>+'2. PEI SEGUIMIENTO'!AM31</f>
        <v>2</v>
      </c>
      <c r="E6" s="113">
        <f>+'2. PEI SEGUIMIENTO'!AM32</f>
        <v>3</v>
      </c>
      <c r="F6" s="115" t="str">
        <f>+'2. PEI SEGUIMIENTO'!AM34</f>
        <v/>
      </c>
      <c r="G6" s="113">
        <f>+'2. PEI SEGUIMIENTO'!AM35</f>
        <v>6</v>
      </c>
      <c r="Z6" s="360"/>
      <c r="AA6" s="361"/>
      <c r="AB6" s="362"/>
      <c r="AC6" s="363"/>
    </row>
    <row r="7" spans="1:29" x14ac:dyDescent="0.25">
      <c r="A7" s="112" t="str">
        <f>+'2. PEI SEGUIMIENTO'!Q37</f>
        <v>4. % de socializaciones en normas vigentes realizadas.</v>
      </c>
      <c r="B7" s="113">
        <f>+'2. PEI SEGUIMIENTO'!AM37</f>
        <v>3</v>
      </c>
      <c r="C7" s="113">
        <f>+'2. PEI SEGUIMIENTO'!AM38</f>
        <v>3</v>
      </c>
      <c r="D7" s="113">
        <f>+'2. PEI SEGUIMIENTO'!AM40</f>
        <v>3</v>
      </c>
      <c r="E7" s="113">
        <f>+'2. PEI SEGUIMIENTO'!AM41</f>
        <v>5</v>
      </c>
      <c r="F7" s="113">
        <f>+'2. PEI SEGUIMIENTO'!AM43</f>
        <v>6</v>
      </c>
      <c r="G7" s="113">
        <f>+'2. PEI SEGUIMIENTO'!AM44</f>
        <v>7</v>
      </c>
      <c r="H7" s="116">
        <v>3</v>
      </c>
      <c r="Z7" s="285" t="s">
        <v>228</v>
      </c>
      <c r="AA7" s="286">
        <v>53</v>
      </c>
      <c r="AB7" s="287">
        <v>57</v>
      </c>
      <c r="AC7" s="288">
        <f>AB7/$AA$17</f>
        <v>0.55882352941176472</v>
      </c>
    </row>
    <row r="8" spans="1:29" x14ac:dyDescent="0.25">
      <c r="A8" s="112" t="str">
        <f>+'2. PEI SEGUIMIENTO'!Q46</f>
        <v>5. % de socializaciones a servidores</v>
      </c>
      <c r="B8" s="113">
        <f>+'2. PEI SEGUIMIENTO'!AM46</f>
        <v>15</v>
      </c>
      <c r="C8" s="113">
        <f>+'2. PEI SEGUIMIENTO'!AM47</f>
        <v>15</v>
      </c>
      <c r="D8" s="113">
        <f>+'2. PEI SEGUIMIENTO'!AM49</f>
        <v>15</v>
      </c>
      <c r="E8" s="113">
        <f>+'2. PEI SEGUIMIENTO'!AM50</f>
        <v>70</v>
      </c>
      <c r="F8" s="113">
        <f>+'2. PEI SEGUIMIENTO'!AM52</f>
        <v>22</v>
      </c>
      <c r="G8" s="113">
        <f>+'2. PEI SEGUIMIENTO'!AM53</f>
        <v>63</v>
      </c>
      <c r="H8" s="116">
        <v>4</v>
      </c>
      <c r="Z8" s="285" t="s">
        <v>23</v>
      </c>
      <c r="AA8" s="286">
        <v>20</v>
      </c>
      <c r="AB8" s="287">
        <v>77</v>
      </c>
      <c r="AC8" s="288">
        <f>AB8/$AA$17</f>
        <v>0.75490196078431371</v>
      </c>
    </row>
    <row r="9" spans="1:29" x14ac:dyDescent="0.25">
      <c r="A9" s="112" t="str">
        <f>+'2. PEI SEGUIMIENTO'!Q55</f>
        <v>6.  % Mesas de trabajo realizadas para identificar oportunidades de mejora</v>
      </c>
      <c r="B9" s="113">
        <f>+'2. PEI SEGUIMIENTO'!AM55</f>
        <v>5</v>
      </c>
      <c r="C9" s="113">
        <f>+'2. PEI SEGUIMIENTO'!AM56</f>
        <v>23</v>
      </c>
      <c r="D9" s="113">
        <f>+'2. PEI SEGUIMIENTO'!AM58</f>
        <v>7</v>
      </c>
      <c r="E9" s="113">
        <f>+'2. PEI SEGUIMIENTO'!AM59</f>
        <v>24</v>
      </c>
      <c r="F9" s="113">
        <f>+'2. PEI SEGUIMIENTO'!AM61</f>
        <v>12</v>
      </c>
      <c r="G9" s="113">
        <f>+'2. PEI SEGUIMIENTO'!AM62</f>
        <v>41</v>
      </c>
      <c r="H9" s="116">
        <v>5</v>
      </c>
      <c r="Z9" s="285" t="s">
        <v>188</v>
      </c>
      <c r="AA9" s="286">
        <v>62</v>
      </c>
      <c r="AB9" s="287">
        <v>139</v>
      </c>
      <c r="AC9" s="288">
        <f>AB9/$AA$17</f>
        <v>1.3627450980392157</v>
      </c>
    </row>
    <row r="10" spans="1:29" x14ac:dyDescent="0.25">
      <c r="A10" t="str">
        <f>+'2. PEI SEGUIMIENTO'!Q64</f>
        <v>7. % de tipos de vigilado con acciones preventivas implementadas para minimizar las condiciones de riesgo en seguridad</v>
      </c>
      <c r="B10" s="113">
        <f>+'2. PEI SEGUIMIENTO'!AM64</f>
        <v>2</v>
      </c>
      <c r="C10" s="113">
        <f>+'2. PEI SEGUIMIENTO'!AM65</f>
        <v>5</v>
      </c>
      <c r="D10" s="113">
        <f>+'2. PEI SEGUIMIENTO'!AM67</f>
        <v>4</v>
      </c>
      <c r="E10" s="113">
        <f>+'2. PEI SEGUIMIENTO'!AM68</f>
        <v>7</v>
      </c>
      <c r="F10" s="113" t="str">
        <f>+'2. PEI SEGUIMIENTO'!AM70</f>
        <v/>
      </c>
      <c r="G10" s="113" t="str">
        <f>+'2. PEI SEGUIMIENTO'!AM71</f>
        <v/>
      </c>
      <c r="H10" s="116">
        <v>6</v>
      </c>
      <c r="Z10" s="285" t="s">
        <v>189</v>
      </c>
      <c r="AA10" s="289"/>
      <c r="AB10" s="290"/>
      <c r="AC10" s="291"/>
    </row>
    <row r="11" spans="1:29" x14ac:dyDescent="0.25">
      <c r="A11" t="str">
        <f>+'2. PEI SEGUIMIENTO'!Q73</f>
        <v>8. % Indicadores de gestión en seguridad por tipo de vigilado implementados.</v>
      </c>
      <c r="B11" s="113">
        <f>+'2. PEI SEGUIMIENTO'!AM73</f>
        <v>1</v>
      </c>
      <c r="C11" s="113">
        <f>+'2. PEI SEGUIMIENTO'!AM74</f>
        <v>1</v>
      </c>
      <c r="D11" s="113">
        <f>+'2. PEI SEGUIMIENTO'!AM76</f>
        <v>1</v>
      </c>
      <c r="E11" s="113">
        <f>+'2. PEI SEGUIMIENTO'!AM77</f>
        <v>1</v>
      </c>
      <c r="F11" s="113">
        <f>+'2. PEI SEGUIMIENTO'!AM79</f>
        <v>1</v>
      </c>
      <c r="G11" s="113" t="str">
        <f>+'2. PEI SEGUIMIENTO'!AM80</f>
        <v/>
      </c>
      <c r="H11" s="116">
        <v>7</v>
      </c>
      <c r="Z11" s="285" t="s">
        <v>190</v>
      </c>
      <c r="AA11" s="289"/>
      <c r="AB11" s="290"/>
      <c r="AC11" s="291"/>
    </row>
    <row r="12" spans="1:29" x14ac:dyDescent="0.25">
      <c r="A12" t="str">
        <f>+'2. PEI SEGUIMIENTO'!Q82</f>
        <v>9. % Indicadores en competitividad empresarial implementados</v>
      </c>
      <c r="B12" s="113">
        <f>+'2. PEI SEGUIMIENTO'!AM82</f>
        <v>1</v>
      </c>
      <c r="C12" s="113">
        <f>+'2. PEI SEGUIMIENTO'!AM83</f>
        <v>1</v>
      </c>
      <c r="D12" s="113">
        <f>+'2. PEI SEGUIMIENTO'!AM85</f>
        <v>1</v>
      </c>
      <c r="E12" s="113">
        <f>+'2. PEI SEGUIMIENTO'!AM86</f>
        <v>1</v>
      </c>
      <c r="F12" s="113">
        <f>+'2. PEI SEGUIMIENTO'!AM88</f>
        <v>1</v>
      </c>
      <c r="G12" s="113" t="str">
        <f>+'2. PEI SEGUIMIENTO'!AM89</f>
        <v/>
      </c>
      <c r="H12" s="116">
        <v>9</v>
      </c>
      <c r="Z12" s="285" t="s">
        <v>192</v>
      </c>
      <c r="AA12" s="289"/>
      <c r="AB12" s="290"/>
      <c r="AC12" s="291"/>
    </row>
    <row r="13" spans="1:29" x14ac:dyDescent="0.25">
      <c r="A13" t="str">
        <f>+'2. PEI SEGUIMIENTO'!Q91</f>
        <v>10. % Cobertura de supervisión de la SPT a nivel nacional</v>
      </c>
      <c r="B13" s="113">
        <f>+'2. PEI SEGUIMIENTO'!AM91</f>
        <v>32</v>
      </c>
      <c r="C13" s="113">
        <f>+'2. PEI SEGUIMIENTO'!AM92</f>
        <v>26</v>
      </c>
      <c r="E13" s="113">
        <f>+'2. PEI SEGUIMIENTO'!AM92</f>
        <v>26</v>
      </c>
      <c r="G13" s="113">
        <f>+'2. PEI SEGUIMIENTO'!AM92</f>
        <v>26</v>
      </c>
      <c r="Z13" s="285" t="s">
        <v>193</v>
      </c>
      <c r="AA13" s="289"/>
      <c r="AB13" s="290"/>
      <c r="AC13" s="291"/>
    </row>
    <row r="14" spans="1:29" s="300" customFormat="1" x14ac:dyDescent="0.25">
      <c r="A14" s="300" t="str">
        <f>+'2. PEI SEGUIMIENTO'!Q94</f>
        <v>11. % Visitas de inspección realizadas PGS</v>
      </c>
      <c r="B14" s="301">
        <f>+'2. PEI SEGUIMIENTO'!AM94</f>
        <v>298</v>
      </c>
      <c r="C14" s="301">
        <f>+'2. PEI SEGUIMIENTO'!AM95</f>
        <v>548</v>
      </c>
      <c r="D14" s="301">
        <f>+'2. PEI SEGUIMIENTO'!AM97</f>
        <v>130</v>
      </c>
      <c r="E14" s="301">
        <f>+'2. PEI SEGUIMIENTO'!AM98</f>
        <v>135</v>
      </c>
      <c r="F14" s="301">
        <f>+'2. PEI SEGUIMIENTO'!AM100</f>
        <v>1075</v>
      </c>
      <c r="G14" s="301">
        <f>+'2. PEI SEGUIMIENTO'!AM101</f>
        <v>1290</v>
      </c>
      <c r="Z14" s="302" t="s">
        <v>194</v>
      </c>
      <c r="AA14" s="303"/>
      <c r="AB14" s="304"/>
      <c r="AC14" s="291"/>
    </row>
    <row r="15" spans="1:29" ht="15.75" thickBot="1" x14ac:dyDescent="0.3">
      <c r="A15" t="str">
        <f>+'2. PEI SEGUIMIENTO'!Q103</f>
        <v>12. % Operadores portuarios registrados</v>
      </c>
      <c r="B15" s="112">
        <v>1</v>
      </c>
      <c r="C15" s="112">
        <f>+'2. PEI SEGUIMIENTO'!AM103</f>
        <v>0.95</v>
      </c>
      <c r="Z15" s="292" t="s">
        <v>195</v>
      </c>
      <c r="AA15" s="293"/>
      <c r="AB15" s="294"/>
      <c r="AC15" s="295"/>
    </row>
    <row r="16" spans="1:29" x14ac:dyDescent="0.25">
      <c r="A16" t="str">
        <f>+'2. PEI SEGUIMIENTO'!Q104</f>
        <v>13. Boletines publicados</v>
      </c>
      <c r="B16" s="113">
        <f>+'2. PEI SEGUIMIENTO'!AM104</f>
        <v>2</v>
      </c>
      <c r="C16" s="113">
        <f>+'2. PEI SEGUIMIENTO'!AM105</f>
        <v>0</v>
      </c>
    </row>
    <row r="17" spans="1:27" x14ac:dyDescent="0.25">
      <c r="A17" t="str">
        <f>+'2. PEI SEGUIMIENTO'!Q107</f>
        <v>14. Tiempo promedio respuesta PQRs</v>
      </c>
      <c r="B17" s="584">
        <f>+'2. PEI SEGUIMIENTO'!Y107</f>
        <v>14</v>
      </c>
      <c r="C17" s="117">
        <f>+'2. PEI SEGUIMIENTO'!AM107</f>
        <v>13.833333333333334</v>
      </c>
      <c r="D17" s="584">
        <f>+'2. PEI SEGUIMIENTO'!Y108</f>
        <v>12</v>
      </c>
      <c r="E17" s="117">
        <f>+'2. PEI SEGUIMIENTO'!AM108</f>
        <v>12.166666666666666</v>
      </c>
      <c r="F17" s="584">
        <f>+'2. PEI SEGUIMIENTO'!Y109</f>
        <v>40</v>
      </c>
      <c r="G17" s="117">
        <f>+'2. PEI SEGUIMIENTO'!AM109</f>
        <v>35</v>
      </c>
      <c r="Z17" s="296" t="s">
        <v>270</v>
      </c>
      <c r="AA17" s="276">
        <v>102</v>
      </c>
    </row>
    <row r="19" spans="1:27" x14ac:dyDescent="0.25">
      <c r="A19" t="s">
        <v>302</v>
      </c>
      <c r="B19" s="113" t="str">
        <f>+'2. PEI SEGUIMIENTO'!AK110</f>
        <v/>
      </c>
      <c r="C19" s="587" t="str">
        <f>+'2. PEI SEGUIMIENTO'!AM110</f>
        <v/>
      </c>
    </row>
    <row r="20" spans="1:27" x14ac:dyDescent="0.25">
      <c r="A20" t="s">
        <v>217</v>
      </c>
      <c r="B20" s="114">
        <f>+'2. PEI SEGUIMIENTO'!AM111</f>
        <v>0.7</v>
      </c>
      <c r="C20" s="588">
        <f>+'2. PEI SEGUIMIENTO'!AM111</f>
        <v>0.7</v>
      </c>
    </row>
    <row r="21" spans="1:27" x14ac:dyDescent="0.25">
      <c r="A21" t="s">
        <v>218</v>
      </c>
      <c r="B21" s="114">
        <f>+'2. PEI SEGUIMIENTO'!AM112</f>
        <v>0.55000000000000004</v>
      </c>
      <c r="C21" s="588">
        <f>+'2. PEI SEGUIMIENTO'!AM112</f>
        <v>0.55000000000000004</v>
      </c>
    </row>
    <row r="22" spans="1:27" x14ac:dyDescent="0.25">
      <c r="A22" t="s">
        <v>219</v>
      </c>
      <c r="B22" s="114" t="e">
        <f>+'2. PEI SEGUIMIENTO'!AM113</f>
        <v>#VALUE!</v>
      </c>
      <c r="C22" s="588" t="str">
        <f>+'2. PEI SEGUIMIENTO'!V113</f>
        <v xml:space="preserve"> </v>
      </c>
    </row>
    <row r="23" spans="1:27" x14ac:dyDescent="0.25">
      <c r="A23" t="s">
        <v>220</v>
      </c>
      <c r="B23" s="114">
        <f>+'2. PEI SEGUIMIENTO'!AM114</f>
        <v>0.38</v>
      </c>
      <c r="C23" s="583">
        <f>+'2. PEI SEGUIMIENTO'!AM114</f>
        <v>0.38</v>
      </c>
    </row>
    <row r="24" spans="1:27" x14ac:dyDescent="0.25">
      <c r="A24" t="s">
        <v>221</v>
      </c>
      <c r="B24" s="112">
        <f>+'2. PEI SEGUIMIENTO'!AM115</f>
        <v>0.53</v>
      </c>
      <c r="C24" s="583">
        <f>+'2. PEI SEGUIMIENTO'!AM115</f>
        <v>0.53</v>
      </c>
    </row>
    <row r="25" spans="1:27" x14ac:dyDescent="0.25">
      <c r="A25" t="s">
        <v>222</v>
      </c>
      <c r="B25" s="114">
        <f>+'2. PEI SEGUIMIENTO'!AM116</f>
        <v>0.75</v>
      </c>
      <c r="C25" s="583">
        <f>+'2. PEI SEGUIMIENTO'!AM116</f>
        <v>0.75</v>
      </c>
    </row>
    <row r="26" spans="1:27" x14ac:dyDescent="0.25">
      <c r="A26" t="s">
        <v>223</v>
      </c>
      <c r="B26" s="114">
        <f>+'2. PEI SEGUIMIENTO'!AM117</f>
        <v>0.44</v>
      </c>
      <c r="C26" s="583">
        <f>+'2. PEI SEGUIMIENTO'!AM117</f>
        <v>0.44</v>
      </c>
    </row>
    <row r="27" spans="1:27" x14ac:dyDescent="0.25">
      <c r="A27" t="s">
        <v>224</v>
      </c>
      <c r="B27" s="114">
        <f>+'2. PEI SEGUIMIENTO'!AM118</f>
        <v>0.03</v>
      </c>
      <c r="C27" s="583">
        <f>+'2. PEI SEGUIMIENTO'!AM118</f>
        <v>0.03</v>
      </c>
    </row>
    <row r="28" spans="1:27" x14ac:dyDescent="0.25">
      <c r="A28" t="s">
        <v>225</v>
      </c>
      <c r="B28" s="297">
        <f>'2. PEI SEGUIMIENTO'!AM119</f>
        <v>0.35</v>
      </c>
      <c r="C28" s="583">
        <f>+'2. PEI SEGUIMIENTO'!AM119</f>
        <v>0.35</v>
      </c>
    </row>
    <row r="114" spans="3:3" x14ac:dyDescent="0.25">
      <c r="C114" t="s">
        <v>46</v>
      </c>
    </row>
  </sheetData>
  <autoFilter ref="A2:G17"/>
  <mergeCells count="3">
    <mergeCell ref="B1:C1"/>
    <mergeCell ref="D1:E1"/>
    <mergeCell ref="F1:G1"/>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19" workbookViewId="0">
      <selection activeCell="H29" sqref="H29"/>
    </sheetView>
  </sheetViews>
  <sheetFormatPr baseColWidth="10" defaultRowHeight="15" x14ac:dyDescent="0.25"/>
  <cols>
    <col min="1" max="1" width="45.5703125" style="326" customWidth="1"/>
    <col min="2" max="2" width="6.85546875" style="300" customWidth="1"/>
    <col min="3" max="3" width="7.42578125" style="300" customWidth="1"/>
    <col min="4" max="4" width="7.5703125" style="300" customWidth="1"/>
    <col min="5" max="5" width="7.42578125" style="300" customWidth="1"/>
    <col min="6" max="16384" width="11.42578125" style="300"/>
  </cols>
  <sheetData>
    <row r="1" spans="1:5" s="116" customFormat="1" ht="15.75" thickBot="1" x14ac:dyDescent="0.3">
      <c r="A1" s="306"/>
      <c r="B1" s="307">
        <v>2015</v>
      </c>
      <c r="C1" s="308">
        <v>2016</v>
      </c>
      <c r="D1" s="307">
        <v>2017</v>
      </c>
      <c r="E1" s="309" t="s">
        <v>399</v>
      </c>
    </row>
    <row r="2" spans="1:5" s="305" customFormat="1" ht="15.75" thickBot="1" x14ac:dyDescent="0.3">
      <c r="A2" s="310" t="s">
        <v>13</v>
      </c>
      <c r="B2" s="311" t="s">
        <v>272</v>
      </c>
      <c r="C2" s="312" t="s">
        <v>273</v>
      </c>
      <c r="D2" s="311" t="s">
        <v>273</v>
      </c>
      <c r="E2" s="313" t="s">
        <v>273</v>
      </c>
    </row>
    <row r="3" spans="1:5" s="116" customFormat="1" ht="24.75" thickBot="1" x14ac:dyDescent="0.3">
      <c r="A3" s="314" t="s">
        <v>275</v>
      </c>
      <c r="B3" s="277">
        <f>SUM(B4:B6)</f>
        <v>4647</v>
      </c>
      <c r="C3" s="327">
        <f>SUM(C4:C6)</f>
        <v>30131</v>
      </c>
      <c r="D3" s="277">
        <f>SUM(D4:D6)</f>
        <v>59</v>
      </c>
      <c r="E3" s="328">
        <f>SUM(B3:D3)</f>
        <v>34837</v>
      </c>
    </row>
    <row r="4" spans="1:5" x14ac:dyDescent="0.25">
      <c r="A4" s="317" t="s">
        <v>40</v>
      </c>
      <c r="B4" s="329">
        <v>1424</v>
      </c>
      <c r="C4" s="330">
        <v>2250</v>
      </c>
      <c r="D4" s="329">
        <v>5</v>
      </c>
      <c r="E4" s="331"/>
    </row>
    <row r="5" spans="1:5" x14ac:dyDescent="0.25">
      <c r="A5" s="318" t="s">
        <v>44</v>
      </c>
      <c r="B5" s="332">
        <v>276</v>
      </c>
      <c r="C5" s="333">
        <v>577</v>
      </c>
      <c r="D5" s="332">
        <v>7</v>
      </c>
      <c r="E5" s="334"/>
    </row>
    <row r="6" spans="1:5" ht="15.75" thickBot="1" x14ac:dyDescent="0.3">
      <c r="A6" s="319" t="s">
        <v>229</v>
      </c>
      <c r="B6" s="335">
        <v>2947</v>
      </c>
      <c r="C6" s="336">
        <v>27304</v>
      </c>
      <c r="D6" s="335">
        <v>47</v>
      </c>
      <c r="E6" s="337"/>
    </row>
    <row r="7" spans="1:5" s="116" customFormat="1" ht="15.75" thickBot="1" x14ac:dyDescent="0.3">
      <c r="A7" s="320" t="s">
        <v>196</v>
      </c>
      <c r="B7" s="277">
        <f>SUM(B8:B10)</f>
        <v>42</v>
      </c>
      <c r="C7" s="327">
        <f>SUM(C8:C10)</f>
        <v>129</v>
      </c>
      <c r="D7" s="277">
        <f>SUM(D8:D10)</f>
        <v>146</v>
      </c>
      <c r="E7" s="328">
        <f>SUM(B7:D7)</f>
        <v>317</v>
      </c>
    </row>
    <row r="8" spans="1:5" x14ac:dyDescent="0.25">
      <c r="A8" s="317" t="s">
        <v>40</v>
      </c>
      <c r="B8" s="329">
        <v>8</v>
      </c>
      <c r="C8" s="330">
        <v>19</v>
      </c>
      <c r="D8" s="329">
        <v>45</v>
      </c>
      <c r="E8" s="331"/>
    </row>
    <row r="9" spans="1:5" x14ac:dyDescent="0.25">
      <c r="A9" s="318" t="s">
        <v>44</v>
      </c>
      <c r="B9" s="332">
        <v>10</v>
      </c>
      <c r="C9" s="333">
        <v>44</v>
      </c>
      <c r="D9" s="332">
        <v>47</v>
      </c>
      <c r="E9" s="334"/>
    </row>
    <row r="10" spans="1:5" ht="15.75" thickBot="1" x14ac:dyDescent="0.3">
      <c r="A10" s="319" t="s">
        <v>229</v>
      </c>
      <c r="B10" s="335">
        <v>24</v>
      </c>
      <c r="C10" s="336">
        <v>66</v>
      </c>
      <c r="D10" s="335">
        <v>54</v>
      </c>
      <c r="E10" s="337"/>
    </row>
    <row r="11" spans="1:5" s="116" customFormat="1" ht="36.75" thickBot="1" x14ac:dyDescent="0.3">
      <c r="A11" s="315" t="s">
        <v>276</v>
      </c>
      <c r="B11" s="277">
        <f>SUM(B12:B14)</f>
        <v>1148</v>
      </c>
      <c r="C11" s="327">
        <f>SUM(C12:C14)</f>
        <v>14129</v>
      </c>
      <c r="D11" s="277">
        <f>SUM(D12:D14)</f>
        <v>99</v>
      </c>
      <c r="E11" s="328">
        <f>SUM(B11:D11)</f>
        <v>15376</v>
      </c>
    </row>
    <row r="12" spans="1:5" x14ac:dyDescent="0.25">
      <c r="A12" s="317" t="s">
        <v>40</v>
      </c>
      <c r="B12" s="329">
        <v>712</v>
      </c>
      <c r="C12" s="330">
        <v>3043</v>
      </c>
      <c r="D12" s="329">
        <v>6</v>
      </c>
      <c r="E12" s="331"/>
    </row>
    <row r="13" spans="1:5" x14ac:dyDescent="0.25">
      <c r="A13" s="318" t="s">
        <v>44</v>
      </c>
      <c r="B13" s="332">
        <v>351</v>
      </c>
      <c r="C13" s="333">
        <v>75</v>
      </c>
      <c r="D13" s="332">
        <v>49</v>
      </c>
      <c r="E13" s="334"/>
    </row>
    <row r="14" spans="1:5" ht="15.75" thickBot="1" x14ac:dyDescent="0.3">
      <c r="A14" s="319" t="s">
        <v>229</v>
      </c>
      <c r="B14" s="335">
        <v>85</v>
      </c>
      <c r="C14" s="336">
        <v>11011</v>
      </c>
      <c r="D14" s="335">
        <v>44</v>
      </c>
      <c r="E14" s="337"/>
    </row>
    <row r="15" spans="1:5" s="116" customFormat="1" ht="45.75" thickBot="1" x14ac:dyDescent="0.3">
      <c r="A15" s="321" t="s">
        <v>277</v>
      </c>
      <c r="B15" s="277">
        <f>SUM(B16:B18)</f>
        <v>57</v>
      </c>
      <c r="C15" s="327">
        <f>SUM(C16:C18)</f>
        <v>815</v>
      </c>
      <c r="D15" s="277">
        <f>SUM(D16:D18)</f>
        <v>298</v>
      </c>
      <c r="E15" s="328">
        <f>SUM(B15:D15)</f>
        <v>1170</v>
      </c>
    </row>
    <row r="16" spans="1:5" x14ac:dyDescent="0.25">
      <c r="A16" s="317" t="s">
        <v>40</v>
      </c>
      <c r="B16" s="329">
        <v>5</v>
      </c>
      <c r="C16" s="330">
        <v>615</v>
      </c>
      <c r="D16" s="329">
        <v>120</v>
      </c>
      <c r="E16" s="331"/>
    </row>
    <row r="17" spans="1:5" x14ac:dyDescent="0.25">
      <c r="A17" s="318" t="s">
        <v>44</v>
      </c>
      <c r="B17" s="332">
        <v>38</v>
      </c>
      <c r="C17" s="333">
        <v>70</v>
      </c>
      <c r="D17" s="332">
        <v>86</v>
      </c>
      <c r="E17" s="334"/>
    </row>
    <row r="18" spans="1:5" ht="15.75" thickBot="1" x14ac:dyDescent="0.3">
      <c r="A18" s="319" t="s">
        <v>229</v>
      </c>
      <c r="B18" s="335">
        <v>14</v>
      </c>
      <c r="C18" s="336">
        <v>130</v>
      </c>
      <c r="D18" s="335">
        <v>92</v>
      </c>
      <c r="E18" s="337"/>
    </row>
    <row r="19" spans="1:5" s="116" customFormat="1" ht="15.75" thickBot="1" x14ac:dyDescent="0.3">
      <c r="A19" s="320" t="s">
        <v>197</v>
      </c>
      <c r="B19" s="277">
        <f>SUM(B20:B22)</f>
        <v>112</v>
      </c>
      <c r="C19" s="327">
        <f>SUM(C20:C22)</f>
        <v>152</v>
      </c>
      <c r="D19" s="277">
        <f>SUM(D20:D22)</f>
        <v>127</v>
      </c>
      <c r="E19" s="328">
        <f>SUM(B19:D19)</f>
        <v>391</v>
      </c>
    </row>
    <row r="20" spans="1:5" x14ac:dyDescent="0.25">
      <c r="A20" s="317" t="s">
        <v>40</v>
      </c>
      <c r="B20" s="329">
        <v>6</v>
      </c>
      <c r="C20" s="330">
        <v>34</v>
      </c>
      <c r="D20" s="329">
        <v>41</v>
      </c>
      <c r="E20" s="331"/>
    </row>
    <row r="21" spans="1:5" x14ac:dyDescent="0.25">
      <c r="A21" s="318" t="s">
        <v>44</v>
      </c>
      <c r="B21" s="332">
        <v>33</v>
      </c>
      <c r="C21" s="333">
        <v>45</v>
      </c>
      <c r="D21" s="332">
        <v>34</v>
      </c>
      <c r="E21" s="334"/>
    </row>
    <row r="22" spans="1:5" ht="15.75" thickBot="1" x14ac:dyDescent="0.3">
      <c r="A22" s="319" t="s">
        <v>229</v>
      </c>
      <c r="B22" s="335">
        <v>73</v>
      </c>
      <c r="C22" s="336">
        <v>73</v>
      </c>
      <c r="D22" s="335">
        <v>52</v>
      </c>
      <c r="E22" s="337"/>
    </row>
    <row r="23" spans="1:5" s="116" customFormat="1" ht="15.75" thickBot="1" x14ac:dyDescent="0.3">
      <c r="A23" s="322" t="s">
        <v>210</v>
      </c>
      <c r="B23" s="277">
        <f>SUM(B24:B26)</f>
        <v>30</v>
      </c>
      <c r="C23" s="327">
        <f>SUM(C24:C26)</f>
        <v>23</v>
      </c>
      <c r="D23" s="277">
        <f>SUM(D24:D26)</f>
        <v>24</v>
      </c>
      <c r="E23" s="328">
        <f>SUM(B23:D23)</f>
        <v>77</v>
      </c>
    </row>
    <row r="24" spans="1:5" x14ac:dyDescent="0.25">
      <c r="A24" s="317" t="s">
        <v>40</v>
      </c>
      <c r="B24" s="329">
        <v>6</v>
      </c>
      <c r="C24" s="330">
        <v>4</v>
      </c>
      <c r="D24" s="329">
        <v>4</v>
      </c>
      <c r="E24" s="331"/>
    </row>
    <row r="25" spans="1:5" x14ac:dyDescent="0.25">
      <c r="A25" s="318" t="s">
        <v>44</v>
      </c>
      <c r="B25" s="332">
        <v>17</v>
      </c>
      <c r="C25" s="333">
        <v>5</v>
      </c>
      <c r="D25" s="332">
        <v>6</v>
      </c>
      <c r="E25" s="334"/>
    </row>
    <row r="26" spans="1:5" ht="15.75" thickBot="1" x14ac:dyDescent="0.3">
      <c r="A26" s="319" t="s">
        <v>229</v>
      </c>
      <c r="B26" s="335">
        <v>7</v>
      </c>
      <c r="C26" s="336">
        <v>14</v>
      </c>
      <c r="D26" s="335">
        <v>14</v>
      </c>
      <c r="E26" s="337"/>
    </row>
    <row r="27" spans="1:5" s="116" customFormat="1" ht="15.75" thickBot="1" x14ac:dyDescent="0.3">
      <c r="A27" s="322" t="s">
        <v>213</v>
      </c>
      <c r="B27" s="277">
        <f>SUM(B28:B30)</f>
        <v>17</v>
      </c>
      <c r="C27" s="327">
        <f>SUM(C28:C30)</f>
        <v>25</v>
      </c>
      <c r="D27" s="277">
        <f>SUM(D28:D30)</f>
        <v>28</v>
      </c>
      <c r="E27" s="328">
        <f>SUM(B27:D27)</f>
        <v>70</v>
      </c>
    </row>
    <row r="28" spans="1:5" x14ac:dyDescent="0.25">
      <c r="A28" s="317" t="s">
        <v>40</v>
      </c>
      <c r="B28" s="329">
        <v>8</v>
      </c>
      <c r="C28" s="330">
        <v>6</v>
      </c>
      <c r="D28" s="329">
        <v>7</v>
      </c>
      <c r="E28" s="331"/>
    </row>
    <row r="29" spans="1:5" x14ac:dyDescent="0.25">
      <c r="A29" s="318" t="s">
        <v>44</v>
      </c>
      <c r="B29" s="332">
        <v>9</v>
      </c>
      <c r="C29" s="333">
        <v>5</v>
      </c>
      <c r="D29" s="332">
        <v>7</v>
      </c>
      <c r="E29" s="334"/>
    </row>
    <row r="30" spans="1:5" ht="15.75" thickBot="1" x14ac:dyDescent="0.3">
      <c r="A30" s="319" t="s">
        <v>229</v>
      </c>
      <c r="B30" s="335">
        <v>0</v>
      </c>
      <c r="C30" s="336">
        <v>14</v>
      </c>
      <c r="D30" s="335">
        <v>14</v>
      </c>
      <c r="E30" s="337"/>
    </row>
    <row r="31" spans="1:5" s="116" customFormat="1" ht="15.75" thickBot="1" x14ac:dyDescent="0.3">
      <c r="A31" s="322" t="s">
        <v>198</v>
      </c>
      <c r="B31" s="277">
        <f>SUM(B32:B34)</f>
        <v>11</v>
      </c>
      <c r="C31" s="327">
        <f>SUM(C32:C34)</f>
        <v>32</v>
      </c>
      <c r="D31" s="277">
        <f>SUM(D32:D34)</f>
        <v>17</v>
      </c>
      <c r="E31" s="328">
        <f>SUM(B31:D31)</f>
        <v>60</v>
      </c>
    </row>
    <row r="32" spans="1:5" x14ac:dyDescent="0.25">
      <c r="A32" s="317" t="s">
        <v>40</v>
      </c>
      <c r="B32" s="329">
        <v>2</v>
      </c>
      <c r="C32" s="330">
        <v>4</v>
      </c>
      <c r="D32" s="329">
        <v>6</v>
      </c>
      <c r="E32" s="331"/>
    </row>
    <row r="33" spans="1:9" x14ac:dyDescent="0.25">
      <c r="A33" s="318" t="s">
        <v>44</v>
      </c>
      <c r="B33" s="332">
        <v>9</v>
      </c>
      <c r="C33" s="333">
        <v>6</v>
      </c>
      <c r="D33" s="332">
        <v>4</v>
      </c>
      <c r="E33" s="334"/>
    </row>
    <row r="34" spans="1:9" ht="15.75" thickBot="1" x14ac:dyDescent="0.3">
      <c r="A34" s="319" t="s">
        <v>229</v>
      </c>
      <c r="B34" s="335">
        <v>0</v>
      </c>
      <c r="C34" s="336">
        <v>22</v>
      </c>
      <c r="D34" s="335">
        <v>7</v>
      </c>
      <c r="E34" s="337"/>
    </row>
    <row r="35" spans="1:9" s="116" customFormat="1" ht="15.75" thickBot="1" x14ac:dyDescent="0.3">
      <c r="A35" s="322" t="s">
        <v>200</v>
      </c>
      <c r="B35" s="277">
        <f>SUM(B36:B38)</f>
        <v>15</v>
      </c>
      <c r="C35" s="327">
        <f>SUM(C36:C38)</f>
        <v>23</v>
      </c>
      <c r="D35" s="277">
        <f>SUM(D36:D38)</f>
        <v>40</v>
      </c>
      <c r="E35" s="328">
        <f>SUM(B35:D35)</f>
        <v>78</v>
      </c>
    </row>
    <row r="36" spans="1:9" x14ac:dyDescent="0.25">
      <c r="A36" s="317" t="s">
        <v>40</v>
      </c>
      <c r="B36" s="329">
        <v>0</v>
      </c>
      <c r="C36" s="330">
        <v>3</v>
      </c>
      <c r="D36" s="329">
        <v>6</v>
      </c>
      <c r="E36" s="331"/>
    </row>
    <row r="37" spans="1:9" x14ac:dyDescent="0.25">
      <c r="A37" s="318" t="s">
        <v>44</v>
      </c>
      <c r="B37" s="332">
        <v>9</v>
      </c>
      <c r="C37" s="333">
        <v>6</v>
      </c>
      <c r="D37" s="332">
        <v>13</v>
      </c>
      <c r="E37" s="334"/>
    </row>
    <row r="38" spans="1:9" ht="15.75" thickBot="1" x14ac:dyDescent="0.3">
      <c r="A38" s="319" t="s">
        <v>229</v>
      </c>
      <c r="B38" s="335">
        <v>6</v>
      </c>
      <c r="C38" s="336">
        <v>14</v>
      </c>
      <c r="D38" s="335">
        <v>21</v>
      </c>
      <c r="E38" s="337"/>
    </row>
    <row r="39" spans="1:9" s="116" customFormat="1" ht="15.75" thickBot="1" x14ac:dyDescent="0.3">
      <c r="A39" s="322" t="s">
        <v>201</v>
      </c>
      <c r="B39" s="277">
        <f>SUM(B40:B40)</f>
        <v>30</v>
      </c>
      <c r="C39" s="327">
        <f>SUM(C40:C40)</f>
        <v>32</v>
      </c>
      <c r="D39" s="277">
        <f>SUM(D40:D40)</f>
        <v>32</v>
      </c>
      <c r="E39" s="328">
        <f>SUM(B39:D39)</f>
        <v>94</v>
      </c>
    </row>
    <row r="40" spans="1:9" ht="15.75" thickBot="1" x14ac:dyDescent="0.3">
      <c r="A40" s="323" t="s">
        <v>263</v>
      </c>
      <c r="B40" s="338">
        <v>30</v>
      </c>
      <c r="C40" s="339">
        <v>32</v>
      </c>
      <c r="D40" s="338">
        <v>32</v>
      </c>
      <c r="E40" s="340"/>
    </row>
    <row r="41" spans="1:9" s="116" customFormat="1" ht="15.75" thickBot="1" x14ac:dyDescent="0.3">
      <c r="A41" s="322" t="s">
        <v>202</v>
      </c>
      <c r="B41" s="277">
        <f>SUM(B42:B44)</f>
        <v>3746</v>
      </c>
      <c r="C41" s="327">
        <f>SUM(C42:C44)</f>
        <v>4322</v>
      </c>
      <c r="D41" s="277">
        <f>SUM(D42:D44)</f>
        <v>6205</v>
      </c>
      <c r="E41" s="328">
        <f>SUM(B41:D41)</f>
        <v>14273</v>
      </c>
      <c r="G41" s="116">
        <v>9168</v>
      </c>
      <c r="H41" s="116">
        <f>+B41/G41</f>
        <v>0.40859511343804539</v>
      </c>
      <c r="I41" s="561">
        <v>0.32</v>
      </c>
    </row>
    <row r="42" spans="1:9" x14ac:dyDescent="0.25">
      <c r="A42" s="317" t="s">
        <v>40</v>
      </c>
      <c r="B42" s="329">
        <v>461</v>
      </c>
      <c r="C42" s="330">
        <v>620</v>
      </c>
      <c r="D42" s="329">
        <v>854</v>
      </c>
      <c r="E42" s="331"/>
    </row>
    <row r="43" spans="1:9" x14ac:dyDescent="0.25">
      <c r="A43" s="318" t="s">
        <v>44</v>
      </c>
      <c r="B43" s="332">
        <v>194</v>
      </c>
      <c r="C43" s="333">
        <v>203</v>
      </c>
      <c r="D43" s="332">
        <v>389</v>
      </c>
      <c r="E43" s="334"/>
    </row>
    <row r="44" spans="1:9" ht="15.75" thickBot="1" x14ac:dyDescent="0.3">
      <c r="A44" s="319" t="s">
        <v>229</v>
      </c>
      <c r="B44" s="335">
        <v>3091</v>
      </c>
      <c r="C44" s="336">
        <v>3499</v>
      </c>
      <c r="D44" s="335">
        <v>4962</v>
      </c>
      <c r="E44" s="337"/>
    </row>
    <row r="45" spans="1:9" s="116" customFormat="1" ht="15.75" thickBot="1" x14ac:dyDescent="0.3">
      <c r="A45" s="316" t="s">
        <v>274</v>
      </c>
      <c r="B45" s="277">
        <f>SUM(B46:B48)/3</f>
        <v>8.8666666666666671</v>
      </c>
      <c r="C45" s="277">
        <f t="shared" ref="C45:D45" si="0">SUM(C46:C48)/3</f>
        <v>5.9000000000000012</v>
      </c>
      <c r="D45" s="277">
        <f t="shared" si="0"/>
        <v>23</v>
      </c>
      <c r="E45" s="328">
        <f>SUM(B45:D45)/3</f>
        <v>12.588888888888889</v>
      </c>
    </row>
    <row r="46" spans="1:9" x14ac:dyDescent="0.25">
      <c r="A46" s="324" t="s">
        <v>40</v>
      </c>
      <c r="B46" s="329">
        <v>16.2</v>
      </c>
      <c r="C46" s="330">
        <v>11.8</v>
      </c>
      <c r="D46" s="329">
        <v>14</v>
      </c>
      <c r="E46" s="331"/>
    </row>
    <row r="47" spans="1:9" x14ac:dyDescent="0.25">
      <c r="A47" s="318" t="s">
        <v>44</v>
      </c>
      <c r="B47" s="332">
        <v>10.4</v>
      </c>
      <c r="C47" s="333">
        <v>5.9</v>
      </c>
      <c r="D47" s="332">
        <v>8</v>
      </c>
      <c r="E47" s="334"/>
    </row>
    <row r="48" spans="1:9" ht="15.75" thickBot="1" x14ac:dyDescent="0.3">
      <c r="A48" s="325" t="s">
        <v>229</v>
      </c>
      <c r="B48" s="341"/>
      <c r="C48" s="342"/>
      <c r="D48" s="341">
        <v>47</v>
      </c>
      <c r="E48" s="34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3. GRAFICACION ABRIL</vt:lpstr>
      <vt:lpstr>1. PEI 2017</vt:lpstr>
      <vt:lpstr>2. PEI SEGUIMIENTO</vt:lpstr>
      <vt:lpstr>GRAFICACION junio</vt:lpstr>
      <vt:lpstr>Resultados Cuatrenio</vt:lpstr>
      <vt:lpstr>'2. PEI SEGUIMIENTO'!Área_de_impresión</vt:lpstr>
      <vt:lpstr>'2. PEI SEGUIMIENTO'!Títulos_a_imprimir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Patricia Sampayo Noguera</dc:creator>
  <cp:lastModifiedBy>Luz Angela Maria Mora Cubillos</cp:lastModifiedBy>
  <cp:revision/>
  <cp:lastPrinted>2018-02-05T21:48:01Z</cp:lastPrinted>
  <dcterms:created xsi:type="dcterms:W3CDTF">2015-09-28T15:10:31Z</dcterms:created>
  <dcterms:modified xsi:type="dcterms:W3CDTF">2018-07-12T21:57:28Z</dcterms:modified>
</cp:coreProperties>
</file>