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24226"/>
  <mc:AlternateContent xmlns:mc="http://schemas.openxmlformats.org/markup-compatibility/2006">
    <mc:Choice Requires="x15">
      <x15ac:absPath xmlns:x15ac="http://schemas.microsoft.com/office/spreadsheetml/2010/11/ac" url="C:\Users\jfcontrolinterno\Desktop\JJRM SPT\SEGUIMIENTO DE RIESGOS\2016\Seguimiento\Reporte Diciembre 2016\"/>
    </mc:Choice>
  </mc:AlternateContent>
  <bookViews>
    <workbookView xWindow="-15" yWindow="4890" windowWidth="21630" windowHeight="4935" tabRatio="501"/>
  </bookViews>
  <sheets>
    <sheet name="CONSOLIDADO" sheetId="1" r:id="rId1"/>
  </sheets>
  <definedNames>
    <definedName name="_xlnm._FilterDatabase" localSheetId="0" hidden="1">CONSOLIDADO!$A$13:$AK$76</definedName>
    <definedName name="_xlnm.Print_Area" localSheetId="0">CONSOLIDADO!$C$5:$AI$32</definedName>
  </definedNames>
  <calcPr calcId="152511"/>
</workbook>
</file>

<file path=xl/calcChain.xml><?xml version="1.0" encoding="utf-8"?>
<calcChain xmlns="http://schemas.openxmlformats.org/spreadsheetml/2006/main">
  <c r="AG76" i="1" l="1"/>
  <c r="AG78" i="1" s="1"/>
  <c r="AK20" i="1" l="1"/>
  <c r="AK14" i="1" l="1"/>
  <c r="AK41" i="1" l="1"/>
  <c r="AK17" i="1" l="1"/>
  <c r="AF76" i="1"/>
  <c r="AK68" i="1" l="1"/>
  <c r="AJ76" i="1" l="1"/>
  <c r="AK27" i="1"/>
  <c r="AK18" i="1"/>
  <c r="AK15" i="1"/>
  <c r="AK16" i="1"/>
  <c r="AK19" i="1"/>
  <c r="AK21" i="1"/>
  <c r="AK22" i="1"/>
  <c r="AK23" i="1"/>
  <c r="AK24" i="1"/>
  <c r="AK25" i="1"/>
  <c r="AK26" i="1"/>
  <c r="AK28" i="1"/>
  <c r="AK29" i="1"/>
  <c r="AK30" i="1"/>
  <c r="AK31" i="1"/>
  <c r="AK32" i="1"/>
  <c r="AK33" i="1"/>
  <c r="AK34" i="1"/>
  <c r="AK35" i="1"/>
  <c r="AK37" i="1"/>
  <c r="AK38" i="1"/>
  <c r="AK39" i="1"/>
  <c r="AK40" i="1"/>
  <c r="AK42" i="1"/>
  <c r="AK43" i="1"/>
  <c r="AK44" i="1"/>
  <c r="AK45" i="1"/>
  <c r="AK46" i="1"/>
  <c r="AK47" i="1"/>
  <c r="AK49" i="1"/>
  <c r="AK50" i="1"/>
  <c r="AK51" i="1"/>
  <c r="AK52" i="1"/>
  <c r="AK53" i="1"/>
  <c r="AK54" i="1"/>
  <c r="AK55" i="1"/>
  <c r="AK56" i="1"/>
  <c r="AK58" i="1"/>
  <c r="AK59" i="1"/>
  <c r="AK62" i="1"/>
  <c r="AK63" i="1"/>
  <c r="AK66" i="1"/>
  <c r="AK69" i="1"/>
  <c r="AK70" i="1"/>
  <c r="AK71" i="1"/>
  <c r="AK72" i="1"/>
  <c r="AK73" i="1"/>
  <c r="AK75" i="1"/>
  <c r="AI76" i="1" l="1"/>
  <c r="AK76" i="1" s="1"/>
  <c r="R65" i="1" l="1"/>
  <c r="K65" i="1"/>
  <c r="R64" i="1"/>
  <c r="K64" i="1"/>
  <c r="R63" i="1"/>
  <c r="K63" i="1"/>
  <c r="R62" i="1"/>
  <c r="K62" i="1"/>
  <c r="R54" i="1" l="1"/>
  <c r="K54" i="1"/>
  <c r="R53" i="1"/>
  <c r="K53" i="1"/>
  <c r="R52" i="1"/>
  <c r="K52" i="1"/>
  <c r="R51" i="1"/>
  <c r="K51" i="1"/>
  <c r="R50" i="1"/>
  <c r="K50" i="1"/>
  <c r="R49" i="1" l="1"/>
  <c r="K49" i="1"/>
  <c r="R48" i="1"/>
  <c r="K48" i="1"/>
  <c r="R47" i="1"/>
  <c r="K47" i="1"/>
  <c r="R46" i="1"/>
  <c r="K46" i="1"/>
  <c r="R45" i="1"/>
  <c r="K45" i="1"/>
  <c r="R44" i="1"/>
  <c r="K44" i="1"/>
  <c r="R43" i="1"/>
  <c r="K43" i="1"/>
  <c r="R42" i="1"/>
  <c r="K42" i="1"/>
  <c r="R41" i="1"/>
  <c r="K41" i="1"/>
  <c r="R40" i="1"/>
  <c r="K40" i="1"/>
  <c r="R39" i="1"/>
  <c r="K39" i="1"/>
  <c r="R38" i="1"/>
  <c r="K38" i="1"/>
  <c r="C38" i="1"/>
  <c r="C39" i="1" s="1"/>
  <c r="C40" i="1" s="1"/>
  <c r="C41" i="1" s="1"/>
  <c r="C42" i="1" s="1"/>
  <c r="C43" i="1" s="1"/>
  <c r="C44" i="1" s="1"/>
  <c r="C45" i="1" s="1"/>
  <c r="C46" i="1" s="1"/>
  <c r="C47" i="1" s="1"/>
  <c r="C48" i="1" s="1"/>
  <c r="C49" i="1" s="1"/>
  <c r="R37" i="1"/>
  <c r="K37" i="1"/>
  <c r="R33" i="1" l="1"/>
  <c r="K33" i="1"/>
  <c r="R32" i="1"/>
  <c r="K32" i="1"/>
  <c r="R31" i="1"/>
  <c r="K31" i="1"/>
  <c r="R30" i="1" l="1"/>
  <c r="K30" i="1"/>
  <c r="R29" i="1"/>
  <c r="K29" i="1"/>
  <c r="R28" i="1"/>
  <c r="K28" i="1"/>
  <c r="R27" i="1" l="1"/>
  <c r="K27" i="1"/>
  <c r="R26" i="1"/>
  <c r="K26" i="1"/>
  <c r="R16" i="1" l="1"/>
  <c r="K16" i="1"/>
  <c r="R15" i="1"/>
  <c r="K15" i="1"/>
  <c r="R14" i="1"/>
  <c r="K14" i="1"/>
  <c r="R61" i="1" l="1"/>
  <c r="R60" i="1"/>
  <c r="K61" i="1"/>
  <c r="K60" i="1"/>
  <c r="R75" i="1"/>
  <c r="K75" i="1"/>
  <c r="R74" i="1"/>
  <c r="K74" i="1"/>
  <c r="R73" i="1"/>
  <c r="K73" i="1"/>
  <c r="R72" i="1" l="1"/>
  <c r="K72" i="1"/>
  <c r="R71" i="1"/>
  <c r="K71" i="1"/>
  <c r="R70" i="1" l="1"/>
  <c r="K70" i="1"/>
  <c r="R69" i="1"/>
  <c r="K69" i="1"/>
  <c r="R68" i="1"/>
  <c r="K68" i="1"/>
  <c r="R67" i="1"/>
  <c r="K67" i="1"/>
  <c r="R66" i="1"/>
  <c r="K66" i="1"/>
  <c r="R59" i="1" l="1"/>
  <c r="K59" i="1"/>
  <c r="R58" i="1"/>
  <c r="K58" i="1"/>
  <c r="R57" i="1"/>
  <c r="K57" i="1"/>
  <c r="R56" i="1" l="1"/>
  <c r="K56" i="1"/>
  <c r="R55" i="1"/>
  <c r="K55" i="1"/>
  <c r="R36" i="1"/>
  <c r="R35" i="1"/>
  <c r="R34" i="1"/>
  <c r="K36" i="1"/>
  <c r="K35" i="1"/>
  <c r="K34" i="1"/>
  <c r="R25" i="1" l="1"/>
  <c r="K25" i="1"/>
  <c r="R24" i="1" l="1"/>
  <c r="K24" i="1"/>
  <c r="R23" i="1"/>
  <c r="K23" i="1"/>
  <c r="R22" i="1"/>
  <c r="K22" i="1"/>
  <c r="R21" i="1" l="1"/>
  <c r="K21" i="1"/>
  <c r="R20" i="1" l="1"/>
  <c r="K20" i="1"/>
  <c r="R19" i="1" l="1"/>
  <c r="K19" i="1"/>
  <c r="R18" i="1"/>
  <c r="K18" i="1"/>
  <c r="R17" i="1"/>
  <c r="K17" i="1"/>
</calcChain>
</file>

<file path=xl/comments1.xml><?xml version="1.0" encoding="utf-8"?>
<comments xmlns="http://schemas.openxmlformats.org/spreadsheetml/2006/main">
  <authors>
    <author>Usuario</author>
  </authors>
  <commentList>
    <comment ref="C13" authorId="0" shapeId="0">
      <text>
        <r>
          <rPr>
            <sz val="9"/>
            <color indexed="81"/>
            <rFont val="Tahoma"/>
            <family val="2"/>
          </rPr>
          <t xml:space="preserve">Número Consecutivo para identificar el riesgo
</t>
        </r>
      </text>
    </comment>
    <comment ref="D13" authorId="0" shapeId="0">
      <text>
        <r>
          <rPr>
            <sz val="9"/>
            <color indexed="81"/>
            <rFont val="Tahoma"/>
            <family val="2"/>
          </rPr>
          <t xml:space="preserve">Seleccione el Tipo de Riesgo
</t>
        </r>
      </text>
    </comment>
    <comment ref="E13" authorId="0" shapeId="0">
      <text>
        <r>
          <rPr>
            <sz val="9"/>
            <color indexed="81"/>
            <rFont val="Tahoma"/>
            <family val="2"/>
          </rPr>
          <t xml:space="preserve">Defina el Riesgo
</t>
        </r>
      </text>
    </comment>
    <comment ref="F13" authorId="0" shapeId="0">
      <text>
        <r>
          <rPr>
            <sz val="9"/>
            <color indexed="81"/>
            <rFont val="Tahoma"/>
            <family val="2"/>
          </rPr>
          <t xml:space="preserve">Describa brevemente en que consiste el riesgo
</t>
        </r>
      </text>
    </comment>
    <comment ref="G13" authorId="0" shapeId="0">
      <text>
        <r>
          <rPr>
            <sz val="9"/>
            <color indexed="81"/>
            <rFont val="Tahoma"/>
            <family val="2"/>
          </rPr>
          <t xml:space="preserve">Establezca claramente que genera el riesgo
</t>
        </r>
      </text>
    </comment>
    <comment ref="H13" authorId="0" shapeId="0">
      <text>
        <r>
          <rPr>
            <sz val="9"/>
            <color indexed="81"/>
            <rFont val="Tahoma"/>
            <family val="2"/>
          </rPr>
          <t xml:space="preserve">Identifique que puede suceder en el momento en que se materialice el riesgo
</t>
        </r>
      </text>
    </comment>
    <comment ref="I13" authorId="0" shapeId="0">
      <text>
        <r>
          <rPr>
            <sz val="9"/>
            <color indexed="81"/>
            <rFont val="Tahoma"/>
            <family val="2"/>
          </rPr>
          <t xml:space="preserve">Seleccione la probabilidad de ocurrencia del riesgo
</t>
        </r>
      </text>
    </comment>
    <comment ref="J13" authorId="0" shapeId="0">
      <text>
        <r>
          <rPr>
            <sz val="9"/>
            <color indexed="81"/>
            <rFont val="Tahoma"/>
            <family val="2"/>
          </rPr>
          <t xml:space="preserve">Seleccione el nivel del impacto del riesgo
</t>
        </r>
      </text>
    </comment>
    <comment ref="K13" authorId="0" shapeId="0">
      <text>
        <r>
          <rPr>
            <sz val="9"/>
            <color indexed="81"/>
            <rFont val="Tahoma"/>
            <family val="2"/>
          </rPr>
          <t xml:space="preserve">De acuerdo con la matriz de probabilidad e impacto, identifique la zona del riesgo inherente.
</t>
        </r>
      </text>
    </comment>
    <comment ref="L13" authorId="0" shapeId="0">
      <text>
        <r>
          <rPr>
            <sz val="9"/>
            <color indexed="81"/>
            <rFont val="Tahoma"/>
            <family val="2"/>
          </rPr>
          <t>Defina el tipo de control que se aplica</t>
        </r>
      </text>
    </comment>
    <comment ref="M13" authorId="0" shapeId="0">
      <text>
        <r>
          <rPr>
            <sz val="9"/>
            <color indexed="81"/>
            <rFont val="Tahoma"/>
            <family val="2"/>
          </rPr>
          <t xml:space="preserve">Defina el estado en que se encuentra el control
</t>
        </r>
      </text>
    </comment>
    <comment ref="N13" authorId="0" shapeId="0">
      <text>
        <r>
          <rPr>
            <sz val="9"/>
            <color indexed="81"/>
            <rFont val="Tahoma"/>
            <family val="2"/>
          </rPr>
          <t xml:space="preserve">Defina los intervalos de tiempo en los que se aplica el control
</t>
        </r>
      </text>
    </comment>
    <comment ref="O13" authorId="0" shapeId="0">
      <text>
        <r>
          <rPr>
            <sz val="9"/>
            <color indexed="81"/>
            <rFont val="Tahoma"/>
            <family val="2"/>
          </rPr>
          <t xml:space="preserve">Defina claramente de que trata el control existente
</t>
        </r>
      </text>
    </comment>
    <comment ref="P13" authorId="0" shapeId="0">
      <text>
        <r>
          <rPr>
            <sz val="9"/>
            <color indexed="81"/>
            <rFont val="Tahoma"/>
            <family val="2"/>
          </rPr>
          <t xml:space="preserve">Evalúe la probabilidad de ocurrencia del riesgo de acuerdo con el control existente
</t>
        </r>
      </text>
    </comment>
    <comment ref="Q13" authorId="0" shapeId="0">
      <text>
        <r>
          <rPr>
            <sz val="9"/>
            <color indexed="81"/>
            <rFont val="Tahoma"/>
            <family val="2"/>
          </rPr>
          <t xml:space="preserve">Evalúe el impacto del riesgo de acuerdo con el control existente
</t>
        </r>
      </text>
    </comment>
    <comment ref="R13" authorId="0" shapeId="0">
      <text>
        <r>
          <rPr>
            <sz val="9"/>
            <color indexed="81"/>
            <rFont val="Tahoma"/>
            <family val="2"/>
          </rPr>
          <t xml:space="preserve">De acuerdo con la matriz de probabilidad e impacto, identifique la zona del riesgo residual
</t>
        </r>
      </text>
    </comment>
    <comment ref="T13" authorId="0" shapeId="0">
      <text>
        <r>
          <rPr>
            <sz val="9"/>
            <color indexed="81"/>
            <rFont val="Tahoma"/>
            <family val="2"/>
          </rPr>
          <t>Identifique el tipo de acción a implementar para tratar el riesgo</t>
        </r>
      </text>
    </comment>
    <comment ref="U13" authorId="0" shapeId="0">
      <text>
        <r>
          <rPr>
            <sz val="9"/>
            <color indexed="81"/>
            <rFont val="Tahoma"/>
            <family val="2"/>
          </rPr>
          <t xml:space="preserve">Defina claramente la acción que se debe implementar para controlar mejor el riesgo
</t>
        </r>
      </text>
    </comment>
  </commentList>
</comments>
</file>

<file path=xl/sharedStrings.xml><?xml version="1.0" encoding="utf-8"?>
<sst xmlns="http://schemas.openxmlformats.org/spreadsheetml/2006/main" count="1325" uniqueCount="792">
  <si>
    <t>1. CONTEXTO DEL ANÁLISIS</t>
  </si>
  <si>
    <t>2. IDENTIFICACIÓN DEL RIESGO</t>
  </si>
  <si>
    <t>3.  ANÁLISIS DEL RIESGO</t>
  </si>
  <si>
    <t>4. EVALUACIÓN DEL RIESGO</t>
  </si>
  <si>
    <t>6. MONITOREO DEL RIESGO</t>
  </si>
  <si>
    <t>Riesgo</t>
  </si>
  <si>
    <t>Causas</t>
  </si>
  <si>
    <t>Consecuencias</t>
  </si>
  <si>
    <t>Impacto</t>
  </si>
  <si>
    <t>Valor del riesgo Residual</t>
  </si>
  <si>
    <t>Indicador</t>
  </si>
  <si>
    <t>PROCESO</t>
  </si>
  <si>
    <t>Gestión del Riesgo</t>
  </si>
  <si>
    <t>RESPONSBLE</t>
  </si>
  <si>
    <t>OBJETIVO</t>
  </si>
  <si>
    <t>ENTORNO</t>
  </si>
  <si>
    <t>CLASIFICACIÓN</t>
  </si>
  <si>
    <t>DESCRIPCIÓN</t>
  </si>
  <si>
    <t>INTERNO</t>
  </si>
  <si>
    <t>EXTERNO</t>
  </si>
  <si>
    <t>Procesos</t>
  </si>
  <si>
    <t>Político</t>
  </si>
  <si>
    <t>Cambios Tecnológicos</t>
  </si>
  <si>
    <t xml:space="preserve">Probabilidad </t>
  </si>
  <si>
    <t>Clasificación</t>
  </si>
  <si>
    <t>Estratégico</t>
  </si>
  <si>
    <t>Operativo</t>
  </si>
  <si>
    <t>Cumplimiento</t>
  </si>
  <si>
    <t>Imagen</t>
  </si>
  <si>
    <t>Financiero</t>
  </si>
  <si>
    <t>Institucional</t>
  </si>
  <si>
    <t>Corrupción</t>
  </si>
  <si>
    <t>Tecnológico</t>
  </si>
  <si>
    <t>Descripción</t>
  </si>
  <si>
    <t>No</t>
  </si>
  <si>
    <t>Probabilidad</t>
  </si>
  <si>
    <t>Estado</t>
  </si>
  <si>
    <t>Periodicidad</t>
  </si>
  <si>
    <t>Descripción del Control</t>
  </si>
  <si>
    <t>Valor del Riesgo Inherente</t>
  </si>
  <si>
    <t>No existe</t>
  </si>
  <si>
    <t>Aplicado no efectivo</t>
  </si>
  <si>
    <t>Aplicado efectivo y documentado</t>
  </si>
  <si>
    <t>Aplicado no efectivo documentado</t>
  </si>
  <si>
    <t>Aplicado efectivo</t>
  </si>
  <si>
    <t>Tipo</t>
  </si>
  <si>
    <t>Correctivo</t>
  </si>
  <si>
    <t>Preventivo</t>
  </si>
  <si>
    <t>Anual</t>
  </si>
  <si>
    <t>Semestral</t>
  </si>
  <si>
    <t>Mensual</t>
  </si>
  <si>
    <t>Semanal</t>
  </si>
  <si>
    <t>Diaria</t>
  </si>
  <si>
    <t>5. PLAN DE MANEJO DEL RIESGO</t>
  </si>
  <si>
    <t>Tratamiento</t>
  </si>
  <si>
    <t>Evitar</t>
  </si>
  <si>
    <t>Mitigar</t>
  </si>
  <si>
    <t>Fecha de Inicio</t>
  </si>
  <si>
    <t>Fecha de Finalización</t>
  </si>
  <si>
    <t>Responsable</t>
  </si>
  <si>
    <t>Formula</t>
  </si>
  <si>
    <t>Fuente de datos</t>
  </si>
  <si>
    <t>Resultado</t>
  </si>
  <si>
    <t>Acción</t>
  </si>
  <si>
    <t>Observaciones del Cumplimiento</t>
  </si>
  <si>
    <t xml:space="preserve">Legal </t>
  </si>
  <si>
    <t>Eventos de Materialización del Riesgo</t>
  </si>
  <si>
    <t>Asesor de Comunicaciones</t>
  </si>
  <si>
    <t>Si</t>
  </si>
  <si>
    <t>Aprovechamiento de recursos del estado</t>
  </si>
  <si>
    <t>Pérdida de Imagen institucional y de credibilidad pública</t>
  </si>
  <si>
    <t>Publicaciones medios de comunicación</t>
  </si>
  <si>
    <t>Falta de herramientas tecnológicas para la creación de piezas de comunicación y difusión de la comunicación interna</t>
  </si>
  <si>
    <t>Falta de oportunidad en la generación y difusión de la información a los funcionarios y contratistas de la entidad por no contar con las herramientas tecnológicas necesarias para tal fin.</t>
  </si>
  <si>
    <t>Comunicaciones</t>
  </si>
  <si>
    <t xml:space="preserve">Falta de presencia institucional en el sector.
Falta de presencia regional por parte de la entidad
Reducción del porcentaje de éxito para generar campañas externas. 
</t>
  </si>
  <si>
    <t>Resultados de la encuestas de satisfacción interna.                                                                                                                                Comunicaciones</t>
  </si>
  <si>
    <t>Funcionalidad y uso de carteleras electrónicas e Intranet.
Producción de piezas audiovisuales</t>
  </si>
  <si>
    <t>1. Búsqueda empresas patrocinadoras de material gráfico para desarrollar campañas institucionales y de prevención.
2. Solicitud de presupuesto para viáticos y gastos de viaje para personal de comunicaciones que acompañe al Superintendente en sus principales viajes a las regiones.</t>
  </si>
  <si>
    <t>NO</t>
  </si>
  <si>
    <t>Oficina Asesora de Planeación
Secretaria General</t>
  </si>
  <si>
    <t>PEI actualizado y armonizado</t>
  </si>
  <si>
    <t>No. actividades ejecutadas / No. actividades programadas</t>
  </si>
  <si>
    <t>Seguimiento a planes</t>
  </si>
  <si>
    <t>Manipulación convenios</t>
  </si>
  <si>
    <t>No existencia de procedimientos y lineamientos para el establecimiento de convenios</t>
  </si>
  <si>
    <t xml:space="preserve">Pérdida de credibilidad </t>
  </si>
  <si>
    <t>Jefe Oficina Asesora de Planeación</t>
  </si>
  <si>
    <t>Seguimiento a convenios</t>
  </si>
  <si>
    <t>(No. de convenios ejecutados con el cumplimiento de los requisitos establecidos/No. convenios aprobados)*100%</t>
  </si>
  <si>
    <t>Cuadro fuentes externas</t>
  </si>
  <si>
    <t>No solicitar los recursos requeridos por la entidad en materia presupuestal y establecer necesidades que no son en beneficio de la Entidad</t>
  </si>
  <si>
    <t xml:space="preserve">
1. Insuficiencia de recursos para el cumplimiento de las funciones de la SPT.
2. Detrimento del patrimonio de la Entidad</t>
  </si>
  <si>
    <t>1. Documentación de los procesos y procedimientos correspondientes                                                                                                                                          2. Experticia de la persona que los maneja 
3. Conocimiento de las necesidades de la entidad</t>
  </si>
  <si>
    <t>NA</t>
  </si>
  <si>
    <t>Trimestral</t>
  </si>
  <si>
    <t>No de recursos comprometidos / Total de recursos apropiados</t>
  </si>
  <si>
    <t>Reporte del Sistema de información financiera</t>
  </si>
  <si>
    <t>Manipulación en la promoción de iniciativas de regulación</t>
  </si>
  <si>
    <t xml:space="preserve">Orientar la agenda legislativa o las iniciativas de ley para beneficios  particulares o de terceros con el objeto de que con su emisión se genere la posibilidad de recibir un lucro diferente a la relación laboral que se tiene en la Superintendencia. </t>
  </si>
  <si>
    <t>Intervención de los organismos de Control e injusticia en la administración del sector transporte</t>
  </si>
  <si>
    <t>(No. de iniciativas legislativas presentadas /No. de iniciativas legislativas aprobadas)*100%</t>
  </si>
  <si>
    <t>Falta de fijación y actualización de Criterios y Riesgos de Supervisión</t>
  </si>
  <si>
    <t xml:space="preserve">Ausencia del establecimiento u oportuna actualización de criterios y riesgos que contribuya a ejercer una Supervisión imparcial a los diferentes grupos de vigilados. </t>
  </si>
  <si>
    <t>Superintendentes Delegados y Lideres de SIGI</t>
  </si>
  <si>
    <t xml:space="preserve"> </t>
  </si>
  <si>
    <t>Cumplimiento de las acciones detectadas</t>
  </si>
  <si>
    <t>(No. de actividades ejecutadas   /No. de actividades programadas)*100%</t>
  </si>
  <si>
    <t>Seguimiento del plan de mejoramiento</t>
  </si>
  <si>
    <t>No concreción a tiempo de las especificaciones que demanda el Centro de Monitoreo al Transporte - CEMAT</t>
  </si>
  <si>
    <t>Alertas inefectivas para la toma de decisiones</t>
  </si>
  <si>
    <t>Supervisor del contrato</t>
  </si>
  <si>
    <t>Cumplimiento del cronograma establecido</t>
  </si>
  <si>
    <t>Actas del comité operativo del proyecto</t>
  </si>
  <si>
    <t>Incumplimiento de las fuentes externas en brindar información de su manejo</t>
  </si>
  <si>
    <t>Generación inoportuna de las alertas establecidas</t>
  </si>
  <si>
    <t>Daño o inoperabilidad de la información recibida y generada</t>
  </si>
  <si>
    <t>Infraestructura obsoleta o insuficiente para evitar la pérdida o mala administración de la información recibida o generada en relación con los productos del proceso.</t>
  </si>
  <si>
    <t>1. Precisión de la forma y periodicidad de reporte de la información
2. Monitoreo del reporte de la información</t>
  </si>
  <si>
    <t>Reprocesos presentados</t>
  </si>
  <si>
    <t>No. casos solucionados / No. casos presentados X100</t>
  </si>
  <si>
    <t>Actas del comité de seguimiento de las fuentes externas</t>
  </si>
  <si>
    <t>Ilegalidad por parte de los vigilados</t>
  </si>
  <si>
    <t>No registro de sus actividades en las bases de datos de la entidad</t>
  </si>
  <si>
    <t>1. Resistencia a los controles impuestos por la superintendencia
2. Falta de recurso humano para atender el total de universo de los vigilados</t>
  </si>
  <si>
    <t>No cumplimiento de principios en la prestación del servicio de transporte: accesibilidad, eficiencia, eficacia y seguridad</t>
  </si>
  <si>
    <t>1. Proyecto de Arquitectura Empresarial 2. Coordinación y cruce de información con autoridades nacionales y territoriales 3. Publicaciones resolución solicitud de información y nuevas disposiciones en la página web. 4. Instructivo de registro y captura de información en la página web. 5. Utilización del VIGIA como mecanismo de registro y captura de información .</t>
  </si>
  <si>
    <t>Coordinador de Vigilancia e Inspección y servidor público asignado.</t>
  </si>
  <si>
    <t>Seguimiento a Registro</t>
  </si>
  <si>
    <t>(No. de vigilados requeridos  /No. de vigilados que incumplen registro)*100%</t>
  </si>
  <si>
    <t>Base de datos</t>
  </si>
  <si>
    <t/>
  </si>
  <si>
    <t>Baja cobertura de las acciones de vigilancia  frente al universo de vigilados</t>
  </si>
  <si>
    <t>Falta de cubrimiento de las expectativas de analizar la información allegada por los vigilados.</t>
  </si>
  <si>
    <t>1. Falta de que el VIGIA entre en marcha con todas las funcionalidades previstas 2. Falta de personal frente al universo de vigilados  3. Estandarización y normalización de procesos una vez implementados los beneficios del nuevo sistema.</t>
  </si>
  <si>
    <t>1. No cumplimiento de principios en la prestación del servicio de transporte: accesibilidad, eficiencia, eficacia y seguridad. 2. Pérdida de la imagen institucional, 3. Bajo nivel de análisis de información objetiva y subjetiva de los vigilados 4. Incumplimiento de misión y objetivos institucionales, 5. Desconocimiento de factores objetivos y subjetivos de los vigilados que pueden convertirse en potenciales factores de riesgo en la prestación del servicio. 6. Incremento de PQR y tutelas a las cuales debe dar trámite la SPT.</t>
  </si>
  <si>
    <t>Seguimiento a Vigilancia</t>
  </si>
  <si>
    <t>(No. de vigilados que faltan por procedimiento de análisis /No. de vigilados que allegaron información completa)*100%</t>
  </si>
  <si>
    <t>2.</t>
  </si>
  <si>
    <t>Subjetividad en la exigencia o interpretación del cumplimiento de los criterios y riesgos de supervisión por parte de los vigilados</t>
  </si>
  <si>
    <t>Interpretación personal de los resultados del la información presentada por el vigilado</t>
  </si>
  <si>
    <t>1. Intervención de organismos de Control, 2. Pérdida de la imagen institucional.</t>
  </si>
  <si>
    <t>1. Reparto de manera aleatoria 2. Grupos en las delegadas para sustanciar etapas de elaboración, revisión y aprobación, es decir, segregación de funciones. 3. Limitación en el manejo de la información de los vigilados (perfiles). 4. Conformación de expedientes virtuales 5. Auditorias en Gestión Documental</t>
  </si>
  <si>
    <t>Seguimiento en el Comité Institucional de Desarrollo Administrativo</t>
  </si>
  <si>
    <t>Documento homologado de Criterios y Riesgos de Supervisión.</t>
  </si>
  <si>
    <t>Mejores prácticas de las otras delegadas o Superintendencias</t>
  </si>
  <si>
    <t>Incumplimiento el objeto de la visita</t>
  </si>
  <si>
    <t>No detección de alertas o riesgos a los vigilados con alertas sujetos a visitas in-situ.</t>
  </si>
  <si>
    <t>Seguimiento resultados de las visitas</t>
  </si>
  <si>
    <t>(No. de informes presentados / No. de visitas realizadas)*100%</t>
  </si>
  <si>
    <t>No seguimiento a las visitas</t>
  </si>
  <si>
    <t>1. Pérdida de tiempo de los funcionarios y contratistas 2. Pérdida de los recursos de la entidad. 3. Pérdida de credibilidad o confianza</t>
  </si>
  <si>
    <t>(No. de informes analizados / No. de informes presentados)*100%</t>
  </si>
  <si>
    <t>Subjetividad en la exigencia o interpretación del cumplimiento de los criterios y riesgos de inspección por parte de los vigilados</t>
  </si>
  <si>
    <t>Interpretación personal de los resultados del la información recopilada en la visita</t>
  </si>
  <si>
    <t>1. Visitas de manera aleatoria 2. Visitas interdisciplinarias. 3. Limitación en el manejo de la información de los vigilados (perfiles). 4. Conformación de expedientes virtuales 5. Auditorias en Gestión Documental</t>
  </si>
  <si>
    <t>Archivo de las investigaciones por debilidad de las causas que dan a la apertura de las mismas.</t>
  </si>
  <si>
    <t>No precisión de las causas que generan las investigaciones</t>
  </si>
  <si>
    <t>1. No cumplimiento de principios en la prestación del servicio de transporte: accesibilidad, eficiencia, eficacia y seguridad. 2. Pérdida de la imagen institucional, 3. Incumplimiento de misión y objetivos institucionales, 4. Caducidad, nulidad y revocatoria 5. Generación de demandas en contra entidad</t>
  </si>
  <si>
    <t>Coordinador de Investigaciones y Control y servidor público asignado.</t>
  </si>
  <si>
    <t>Seguimiento resultados de investigaciones</t>
  </si>
  <si>
    <t>No investigaciones falladas a favor del supervisado/ No. total de investigaciones falladas ( de acuerdo a los términos del debido proceso)</t>
  </si>
  <si>
    <t>Iniciación tardía de la investigación administrativa</t>
  </si>
  <si>
    <t>Inoportunidad en la apertura de investigaciones administrativas</t>
  </si>
  <si>
    <t>1. Falta de experticia 2. No planeación o planeación inadecuada de las actividades a desarrollar 3. Intereses personales 4. Recarga de funciones</t>
  </si>
  <si>
    <t>1. Detrimento patrimonial 2. Hallazgos por entes de control 3. Incumplimiento de objetivos misionales 4. Caducidad, nulidad y revocatoria 5. Generación de demandas en contra de la entidad  6. deterioro de la calidad del fallo</t>
  </si>
  <si>
    <t>1.  Estandarizar y normalizar procedimientos (Cuadro Control de Investigaciones) 2. Solicitar concepto a la Oficina Jurídica</t>
  </si>
  <si>
    <t>Seguimiento a las investigaciones</t>
  </si>
  <si>
    <t>No investigaciones prescritas / No de investigaciones aperturadas</t>
  </si>
  <si>
    <t>Subjetividad en la exigencia o interpretación del cumplimiento de los criterios y riesgos de control por parte de los vigilados</t>
  </si>
  <si>
    <t>Interpretación personal de los motivos de la apertura de investigación, mal manejo de comparendos.</t>
  </si>
  <si>
    <t>1. Pérdida de imagen, 2. Incumplimiento de objetivos institucionales 3. Intervención de organismos de Control 4. Investigaciones fiscales, 5. Pérdida de la imagen de la entidad.</t>
  </si>
  <si>
    <t>No. de acciones implementadas  / No. de acciones planteadas</t>
  </si>
  <si>
    <t>1. Gestión de Comunicaciones</t>
  </si>
  <si>
    <t>3. Gestión Regulatoria</t>
  </si>
  <si>
    <t>4. Gestión de Criterios y Riesgos de Supervisión</t>
  </si>
  <si>
    <t>6. Registro</t>
  </si>
  <si>
    <t>7. Vigilancia</t>
  </si>
  <si>
    <t>8. Inspección</t>
  </si>
  <si>
    <t>9. Control</t>
  </si>
  <si>
    <t>10. Atención al Ciudadano y Notificaciones</t>
  </si>
  <si>
    <t>11. Gestión Administrativa</t>
  </si>
  <si>
    <t>12. Gestión Financiera</t>
  </si>
  <si>
    <t>14. Gestión de Talento Humano</t>
  </si>
  <si>
    <t>15. Gestión Documental</t>
  </si>
  <si>
    <t>16. Gestión TICS</t>
  </si>
  <si>
    <t>17. Control Disciplinario</t>
  </si>
  <si>
    <t>18. Administración del Riesgo Organizacional</t>
  </si>
  <si>
    <t>19. Gestión del Mejoramiento Continuo</t>
  </si>
  <si>
    <t>Jefes de proceso</t>
  </si>
  <si>
    <r>
      <t>PARTICIPANTES:</t>
    </r>
    <r>
      <rPr>
        <sz val="11"/>
        <color theme="1"/>
        <rFont val="Arial Narrow"/>
        <family val="2"/>
      </rPr>
      <t xml:space="preserve"> Todos los miembros del equipo operativo SIGI</t>
    </r>
  </si>
  <si>
    <r>
      <t xml:space="preserve">FECHA: </t>
    </r>
    <r>
      <rPr>
        <sz val="11"/>
        <color theme="1"/>
        <rFont val="Arial Narrow"/>
        <family val="2"/>
      </rPr>
      <t>30-Abril-2016</t>
    </r>
  </si>
  <si>
    <t>No.</t>
  </si>
  <si>
    <t>Insatisfacción en la atención al usuario</t>
  </si>
  <si>
    <t>No cumplimiento de las necesidades y expectativas de los usuarios y vigilados o emisión verbal de conceptos erróneos en la atención personalizada a los usuarios.</t>
  </si>
  <si>
    <t xml:space="preserve">1. Personal sin conocimientos, experticia y competencias técnicas y/o humanas para atención al público </t>
  </si>
  <si>
    <t>1. Desinformación al usuario. 2. Pérdida de Credibilidad y confianza en la Superintendencia.</t>
  </si>
  <si>
    <t xml:space="preserve">Coordinador de Atención al Ciudadano </t>
  </si>
  <si>
    <t>Tabulación de la encuesta</t>
  </si>
  <si>
    <t xml:space="preserve">Falta de seguimiento en las dependencias a las PQRS interpuestas a la entidad </t>
  </si>
  <si>
    <t xml:space="preserve">1.Tiempos de respuesta para la totalidad de las quejas 2. Sistema para la administración de quejas y reclamos claro y aplicado                                                                                                                                                        3. Utilización de todos los canales institucionales a su disposición para mejorar los tiempos de respuesta </t>
  </si>
  <si>
    <t>Coordinadores de PQRS de las delegadas</t>
  </si>
  <si>
    <t>No de PQRs con respuesta oportuna / Total de PQRs recibidas.</t>
  </si>
  <si>
    <t>Reporte de PQRS</t>
  </si>
  <si>
    <t>Ineficacia en las notificaciones</t>
  </si>
  <si>
    <t>Direcciones y/o destinatarios errados para las notificaciones</t>
  </si>
  <si>
    <t>Coordinador Notificaciones</t>
  </si>
  <si>
    <t>Seguimiento a los actos administrativos</t>
  </si>
  <si>
    <t>No. de devoluciones recibidas por el Grupo de Notificaciones</t>
  </si>
  <si>
    <t>Planilla de Devoluciones 4-72</t>
  </si>
  <si>
    <t>Compra inadecuada de bienes y servicios</t>
  </si>
  <si>
    <t>Adquisición de bienes y servicios sin el debido cumplimiento de los requisitos de ley</t>
  </si>
  <si>
    <t>Posible sanción de parte de organismos de control, pérdida de Imagen Institucional</t>
  </si>
  <si>
    <t>Secretaria General</t>
  </si>
  <si>
    <t>No. de contratos que cumple requisitos / Total de contratos celebrados</t>
  </si>
  <si>
    <t>Plan de Compras. Cuadro resumen de contratos</t>
  </si>
  <si>
    <t>Incumplimiento en contratos celebrados con la SPT</t>
  </si>
  <si>
    <t>Inobservancia de los términos del contrato por parte del contratista proveedor</t>
  </si>
  <si>
    <t>Posible sanción de parte de organismos de control, pérdida de Imagen Institucional.</t>
  </si>
  <si>
    <t>Sireci - Información  remitida a la CGR.</t>
  </si>
  <si>
    <t>Accidente por parte de funcionarios o visitantes en las instalaciones de la entidad</t>
  </si>
  <si>
    <t>1. Programa de mantenimiento y reparación de instalaciones locativas, 2. Publicación de riesgos actualizados en las instalaciones locativas.</t>
  </si>
  <si>
    <t>Coordinador Administrativo</t>
  </si>
  <si>
    <t>Ejecución programa de mantenimiento</t>
  </si>
  <si>
    <t xml:space="preserve">No. de actividades ejecutadas del programa de mantenimiento y reparaciones locativas / No. de actividades planteadas del  programa de mantenimiento y reparaciones locativas </t>
  </si>
  <si>
    <t>Cronograma del Plan de mantenimiento</t>
  </si>
  <si>
    <t>Pérdida o deterioro malintencionado de bienes de la entidad</t>
  </si>
  <si>
    <t>Desaparición o daño de los activos de la entidad con alguna mala intención</t>
  </si>
  <si>
    <t>Información contable poco confiable, pérdida del patrimonio de la entidad</t>
  </si>
  <si>
    <t>Programa de verificación e Inspección física de bienes de la entidad.</t>
  </si>
  <si>
    <t>No. de bienes perdidos o deteriorados antes de tiempo/ No. de bienes pendientes por depreciar</t>
  </si>
  <si>
    <t>actas de baja</t>
  </si>
  <si>
    <t>Direccionamiento de la Contratación en la Entidad</t>
  </si>
  <si>
    <t>1. Recepción y evaluación de propuestas que presenten intereses particulares</t>
  </si>
  <si>
    <t xml:space="preserve">1, Probable detrimento patrimonial
2, Posible sanción de parte de organismos de control           </t>
  </si>
  <si>
    <t>1. Desarrollo de Estudios técnicos fundamentados en las necesidades reales de la entidad.
2. Análisis comparativo de propuestas ligadas a las especificaciones establecidas en los estudios técnicos. 3. Proyecto proceso contratación</t>
  </si>
  <si>
    <t>% de cumplimiento de la totalidad de los requisitos expuestos en el estudio técnico.</t>
  </si>
  <si>
    <t>No de estudios técnicos cumplen con los requisitos / Total de estudios técnicos elaborados</t>
  </si>
  <si>
    <t>Plan de Compras</t>
  </si>
  <si>
    <t>Solicitar garantías contractuales que no corresponden</t>
  </si>
  <si>
    <t>Desconocer el tema  de garantías contractuales.</t>
  </si>
  <si>
    <t>Ausencia de unidad de criterio respecto a la constitución de garantías contractuales.</t>
  </si>
  <si>
    <t xml:space="preserve">1, Incumplimiento de objetos contractuales
2,  Posible sanción de parte de organismos de control  </t>
  </si>
  <si>
    <t>Elaboración de lista de chequeo de verificación de requisitos contractuales ajustados a las normas legales</t>
  </si>
  <si>
    <t>% de contratos ajustados a los requisitos para la contratación</t>
  </si>
  <si>
    <t>No cumplir con los requisitos de entrada al almacén.</t>
  </si>
  <si>
    <t>1. Inconsistencias en la factura 2. Falta de documentación requerida 3. Desconocimiento del procedimiento</t>
  </si>
  <si>
    <t>preventivo</t>
  </si>
  <si>
    <t>Aplicado, efectivo y documentado</t>
  </si>
  <si>
    <t>1. Revisión puntual de los documentos allegados con sus correspondientes especificaciones y valores 2. Almacenista dedicado solo a esta labor, el cual es debidamente informado sobre los bienes a recibir</t>
  </si>
  <si>
    <r>
      <rPr>
        <sz val="11"/>
        <color theme="1"/>
        <rFont val="Arial Narrow"/>
        <family val="2"/>
      </rPr>
      <t>No. de requisitos implementados /</t>
    </r>
    <r>
      <rPr>
        <u/>
        <sz val="11"/>
        <color theme="1"/>
        <rFont val="Arial Narrow"/>
        <family val="2"/>
      </rPr>
      <t xml:space="preserve">
</t>
    </r>
    <r>
      <rPr>
        <sz val="11"/>
        <color theme="1"/>
        <rFont val="Arial Narrow"/>
        <family val="2"/>
      </rPr>
      <t>No. de requisitos establecidos</t>
    </r>
  </si>
  <si>
    <t>Demora en la entrega o entrega incompleta de elementos de oficina</t>
  </si>
  <si>
    <t>Mora en el servicio por falta de los elementos necesarios para el cumplimiento de las funciones de los puestos de trabajo.</t>
  </si>
  <si>
    <t>1. No aprobación de compra de todos los elementos que solicitan los usuarios. 2. Tramites presupuestales</t>
  </si>
  <si>
    <t xml:space="preserve">1. Insatisfacción del cliente interno y por consiguiente quejas </t>
  </si>
  <si>
    <t>Cumplimiento del presupuesto asignado</t>
  </si>
  <si>
    <t>Ejecución plan de adquisiciones</t>
  </si>
  <si>
    <r>
      <rPr>
        <sz val="11"/>
        <color theme="1"/>
        <rFont val="Arial Narrow"/>
        <family val="2"/>
      </rPr>
      <t>No. de elementos adquiridos / No. De elementos programados</t>
    </r>
    <r>
      <rPr>
        <u/>
        <sz val="11"/>
        <color theme="1"/>
        <rFont val="Arial Narrow"/>
        <family val="2"/>
      </rPr>
      <t xml:space="preserve">
</t>
    </r>
    <r>
      <rPr>
        <sz val="11"/>
        <color theme="1"/>
        <rFont val="Arial Narrow"/>
        <family val="2"/>
      </rPr>
      <t>No. De solicitudes efectuadas</t>
    </r>
  </si>
  <si>
    <t>no</t>
  </si>
  <si>
    <t>Recepción oficial del aplicativo</t>
  </si>
  <si>
    <r>
      <rPr>
        <sz val="11"/>
        <color theme="1"/>
        <rFont val="Arial Narrow"/>
        <family val="2"/>
      </rPr>
      <t>No. de solicitudes implementadas /</t>
    </r>
    <r>
      <rPr>
        <u/>
        <sz val="11"/>
        <color theme="1"/>
        <rFont val="Arial Narrow"/>
        <family val="2"/>
      </rPr>
      <t xml:space="preserve">
</t>
    </r>
    <r>
      <rPr>
        <sz val="11"/>
        <color theme="1"/>
        <rFont val="Arial Narrow"/>
        <family val="2"/>
      </rPr>
      <t>No. De solicitudes efectuadas</t>
    </r>
  </si>
  <si>
    <t>Comunicaciones o actas de mesas de trabajo</t>
  </si>
  <si>
    <t xml:space="preserve"> Recibir bienes o servicios en mal estado </t>
  </si>
  <si>
    <t>Al recepcionar los bienes y servicios, es probable recibir productos vencidos sin el cumplimiento de las normas de calidad</t>
  </si>
  <si>
    <t>No verificar el estado y calidad de los bienes y servicios adquiridos por la entidad</t>
  </si>
  <si>
    <t xml:space="preserve">1. Perdidas de: tiempo, dinero. 2. Hallazgos 3. Detrimento patrimonial </t>
  </si>
  <si>
    <t>SI</t>
  </si>
  <si>
    <t>No. Bienes o servicios defectuosos / No. Total de bienes y servicios recibidos</t>
  </si>
  <si>
    <t>Bienes de baja inexacta</t>
  </si>
  <si>
    <t xml:space="preserve">Asegurar el registro completo de elementos autorizados a incluir conforme al acta del comité de bajas. </t>
  </si>
  <si>
    <t>si</t>
  </si>
  <si>
    <t xml:space="preserve">Robo, pérdida o daño continua de bienes </t>
  </si>
  <si>
    <t>A falta de seguridad se incrementa el robo y perdida de bienes</t>
  </si>
  <si>
    <t>No contar con algunos elementos de seguridad y protección que garanticen el traslado, seguridad, integridad de los bienes de la entidad y de los servidores</t>
  </si>
  <si>
    <t>1. Hallazgos, 2. Detrimento patrimonial</t>
  </si>
  <si>
    <t>No. Denuncias / No. De sucesos</t>
  </si>
  <si>
    <t>aplicativo</t>
  </si>
  <si>
    <t>Desvío de recursos en beneficio propio o de terceros</t>
  </si>
  <si>
    <t>Operación del sistema de Información Financiera en beneficio propio o de terceros.</t>
  </si>
  <si>
    <t>Valor cartera recuperada al final de la vigencia / Valor cartera identificada al inicio de la vigencia</t>
  </si>
  <si>
    <t>1. Desconocimiento del calendario tributario 2. Falta competencia en la generación de las declaraciones</t>
  </si>
  <si>
    <t>Sanciones</t>
  </si>
  <si>
    <t>No. Sanciones impartidas / No. Total declaraciones</t>
  </si>
  <si>
    <t>Estados financieros no razonables y confiables</t>
  </si>
  <si>
    <t xml:space="preserve">Vencimiento de términos. </t>
  </si>
  <si>
    <t xml:space="preserve">Pérdida, extinción o consumación de la facultad procesal (pérdida de fuerza ejecutoria) para la atención de uno de los procesos de la entidad o para el cobro coactivo </t>
  </si>
  <si>
    <t>1. Caducidad y prescripción de las acciones, 2. Detrimento del patrimonio público, 3, Investigación disciplinaria y/o fiscal.</t>
  </si>
  <si>
    <t>Jefe Oficina Jurídica - Coordinador Cobro Coactivo</t>
  </si>
  <si>
    <t>No. de procesos prescritos y caducados / No. total de procesos</t>
  </si>
  <si>
    <t>Cuadros de control</t>
  </si>
  <si>
    <t>Incumplimiento de tiempos a las solicitudes de orientación o recomendaciones jurídicas presentadas por las diferentes áreas y usuarios externos.</t>
  </si>
  <si>
    <t>1. Falta de experticia del personal para el desarrollo de las funciones, 2.Sobrecarga laboral.</t>
  </si>
  <si>
    <t>Jefe Oficina Jurídica</t>
  </si>
  <si>
    <t>Inoportunidad a consultas</t>
  </si>
  <si>
    <t>Cuadros de control, bases de datos</t>
  </si>
  <si>
    <t>Inutilidad del estudio de reestructuración de la entidad</t>
  </si>
  <si>
    <t>Aplicado no efectivo y documentado</t>
  </si>
  <si>
    <t>1. Estudios anteriores, 2. Orientación y seguimiento permanente al contrato.</t>
  </si>
  <si>
    <t>Aprobación del Comité Institucional de Desarrollo Administrativo y de las entidades del orden nacional que intervienen en la aprobación</t>
  </si>
  <si>
    <t>Porcentaje implementación</t>
  </si>
  <si>
    <t>No. recomendaciones implementadas / No. recomendaciones emitidas</t>
  </si>
  <si>
    <t xml:space="preserve">Demoras y/o errores en los subprocesos </t>
  </si>
  <si>
    <t>1. Presión ante la urgencia de la posesión, 2. Carga laboral, 3. Información incompleta, insuficiente e inexacta 4.  Documentación no válida, desactualizada, sin vigencia, adulterada o falsa que no se pueda verificar en su momento, 5. Fallas en el seguimiento  a las solicitudes recibidas, 6.Las EPS niegan el reconocimiento económico de licencias e incapacidades debido a que no se anexa Historia Clínica ni certificado médico original, 7.  Que los datos incluidos por las diferentes fuentes en el sistema no correspondan con la situación administrativa de los funcionarios así como sus respectivos descuentos. 5. Desatender órdenes judiciales por embargo de alimentos, descuentos para Cooperativas o Fondos de Ahorro, que comprometen las cesantías.</t>
  </si>
  <si>
    <t>1. Verificación de requisitos de posesión según los procedimientos asociados al proceso de vinculación de personal, actualizados permanentemente. 2. Validación de las certificaciones antes de ser entregadas al usuario 3. Tiempos para la expedición claros, aplicados y divulgados, 4. Anexar el certificado médico original de las licencias e incapacidades, 5. Verificación individual de la pre-liquidación de la nómina generada, 6. Cruce comparativo de los listados (mes anterior contra novedades del mes actual) en pre nómina, 7. Contar con la información oportuna, suscrita por las autoridades competentes (Juzgados, Cooperativas y Fondos de Ahorro).</t>
  </si>
  <si>
    <t>Coordinador de Talento Humano</t>
  </si>
  <si>
    <t>% de calidad</t>
  </si>
  <si>
    <t xml:space="preserve">No. Reclamaciones presentadas / No. solicitudes recibidas </t>
  </si>
  <si>
    <t>Que la formulación del Plan Institucional de Bienestar y Capacitación  no satisfaga las necesidades y/o expectativas de los funcionarios o las actividades no se lleven a cabo como fueron programadas</t>
  </si>
  <si>
    <t>1. Que las necesidades de capacitación y bienestar planteadas no respondan a las necesidades de aprendizaje para el desempeño en sus puestos de trabajo, ni aporten al bienestar laboral para los funcionarios de la entidad,  2. Que no se cuente con un plan de salud ocupacional y bienestar que contemple acciones preventivas y de intervención en materia de salud en el trabajo. 3. Que no se tomen las acciones (inspección, informes, cambios) respectivas para la ergonomía de los funcionarios, 4. La no realización de las actividades planeadas dentro de los programas del Grupo Bienestar.</t>
  </si>
  <si>
    <t>1. Falta de participación de los funcionarios y directivos para señalar necesidades de capacitación en cada área, con fechas, temas específicos y teniendo en cuenta las sugerencias de cada equipo de trabajo, 2. Falta de participación de los funcionarios en la sugerencia de los programas de bienestar  laboral y ausentismo laboral, 3. Los Decretos de austeridad del gasto público afectan directamente el presupuesto asignado al desarrollo de los programas de Bienestar y capacitación.</t>
  </si>
  <si>
    <t>Efectividad del plan de Capacitación y Bienestar</t>
  </si>
  <si>
    <t>Plan de capacitación y bienestar</t>
  </si>
  <si>
    <r>
      <t>Filtración o perdida de información</t>
    </r>
    <r>
      <rPr>
        <b/>
        <sz val="10"/>
        <color indexed="10"/>
        <rFont val="Arial Narrow"/>
        <family val="2"/>
      </rPr>
      <t/>
    </r>
  </si>
  <si>
    <t>1. Vulnerabilidad del sistema de gestión documental 
2. Deterioro por presencia de goteras, humedad, polvo excesivo o roedores</t>
  </si>
  <si>
    <t xml:space="preserve">1. Pérdida de imagen y gestión institucional.
2. Incremento de gastos operativos  
3. Dilación de procesos por desgaste administrativo </t>
  </si>
  <si>
    <t>1. Mecanismos de control para el ingreso a las áreas de archivo de personal ajeno al grupo 
2. Monitorear a través del sistema de gestión documental que la documentación radicada sea cargada con oportunidad y forma completa.
3. Asignar mecanismos de seguridad a las áreas destinadas para archivo.
4. Reportar la necesidad del mantenimiento preventivo y correctivo de las instalaciones.</t>
  </si>
  <si>
    <t>Seguridad de la información</t>
  </si>
  <si>
    <t>Sistema de gestión documental</t>
  </si>
  <si>
    <t>No conformación del consecutivo de comunicaciones oficiales de la entidad</t>
  </si>
  <si>
    <t>Imposibilidad para conformar los consecutivos de las comunicaciones oficiales emitidas por la Entidad.</t>
  </si>
  <si>
    <t>Los funcionarios no allegan a la VUR el físico del documento debidamente firmado o no solicitan la anulación del radicado a través del módulo correspondiente.</t>
  </si>
  <si>
    <t>Incumplimiento a lo establecido en el artículo 11 del Acuerdo 060 de 2001 AGN</t>
  </si>
  <si>
    <t xml:space="preserve">Verificar previa expedición del paz y salvo por desvinculación, traslados o terminación del contrato, que los radicados generados durante el ejercicio de las funciones sean entregados en VUR o en su defecto solicitar su anulación a través del modulo correspondiente. </t>
  </si>
  <si>
    <t xml:space="preserve">Comunicación a las dependencias solicitando la entrega de las comunicaciones radicadas debidamente firmadas o en su defecto  la anulación a través del sistema de gestión documental. </t>
  </si>
  <si>
    <t>Coordinador Gestión Documental</t>
  </si>
  <si>
    <t>Veracidad en los reportes arrojados a través del Sistema de Gestión Documental</t>
  </si>
  <si>
    <t>No de comunicaciones digitalizadas / No total de comunicaciones generadas</t>
  </si>
  <si>
    <t>Perdida de información en la SPT</t>
  </si>
  <si>
    <t>Hurto, corrupción de la información</t>
  </si>
  <si>
    <t>Inadecuadas políticas de seguridad informática</t>
  </si>
  <si>
    <t>Perdida, deterioro de datos</t>
  </si>
  <si>
    <t>Porcentaje de Plan de manejo realizado</t>
  </si>
  <si>
    <t>Actividades realizadas / actividades programadas.</t>
  </si>
  <si>
    <t>Deficiente manejo de la información misional</t>
  </si>
  <si>
    <t>No presentar soluciones técnicas a los inconvenientes que tiene la entidad para mejorar el cumplimiento de sus funciones.</t>
  </si>
  <si>
    <t>1. Invertir recursos en forma ineficiente.
2. Sanciones pecuniarias,  disciplinarias y fiscales</t>
  </si>
  <si>
    <t>Auditorias Internas y Externas</t>
  </si>
  <si>
    <t>% de implementación de la solución técnica</t>
  </si>
  <si>
    <t>Falta de la disponibilidad y confiabilidad de la información.</t>
  </si>
  <si>
    <t>Imposibilidad para accesar y obtener información oportuna y que proporcione  confianza al usuario.</t>
  </si>
  <si>
    <t>1. Fallas en la conectividad, sean técnicas, logísticas o ambientales, 2. Ausencia temporal del recurso humano para realizar las funciones del administrador del sistema, del servidor y de la base de datos, 3. Falla en la aplicación de la metodología y/o determinación de requerimientos y/o procedimiento de desarrollo y mantenimiento de software, sea para desarrollo interno o por particulares, 4. Accesos y modificaciones no autorizadas al aplicativo y base de datos, 5. Inoportunidad en la entrega de las soluciones a los requerimientos de modificación y/o actualización del sistema, 6. Falta de validaciones o registro o cargue incorrecto o inoportuno de la información, 7. Deficiencia en la integración de los sistemas, 8. No suscripción de acuerdos de confidencialidad en los contratos de soporte y mantenimiento de los sistemas de información, 9. Fallas en el proceso de copia de respaldo o de restauración de la información, o pérdida de la misma, 10. Carencia o deficiencia en el soporte técnico, desconocimiento de los usuarios en el uso de los recursos tecnológicos, 11. Afectación por virus informático o robo de los equipos de cómputo, 12. Incompatibilidad de ambientes entre las plataformas utilizadas en la entidad.</t>
  </si>
  <si>
    <t xml:space="preserve">1. Manual de políticas y procedimientos de seguridad y continuidad de la información, 2. Manuales de usuario, </t>
  </si>
  <si>
    <t>Implementar y monitorear los procedimientos de seguridad y continuidad de negocio</t>
  </si>
  <si>
    <t>% disponibilidad de los servicios de TI</t>
  </si>
  <si>
    <t xml:space="preserve">Tiempo disponible / Total del tiempo </t>
  </si>
  <si>
    <t>1. Planear y ejecutar la adquisición de soporte de la infraestructura, 2. Monitoreo, 3. Aplicación de políticas y procedimientos</t>
  </si>
  <si>
    <t>Desarrollo de actividades del control disciplinario en beneficio propio o de terceros</t>
  </si>
  <si>
    <t>Ejecución de actividades con ocasión de las Funciones del cargo para beneficio propio</t>
  </si>
  <si>
    <t xml:space="preserve">1. Falta de Competencia y/o ética de los funcionarios
2. Rotación de contratistas
3. Fallas en el proceso de contratación
</t>
  </si>
  <si>
    <t>1. Perdida de Imagen Institucional
2. Indebida utilización de la información por parte de los  servidores públicos o terceros
3. Detrimento del patrimonio público
4. No respeto por el debido proceso</t>
  </si>
  <si>
    <t>1. Divulgación de Código de ética
2. Evaluación del desempeño acorde al cumplimiento de los objetivos de la planeación estratégica de la entidad.
3. Conocimientos normativos claros y aplicados</t>
  </si>
  <si>
    <t>% de Sanciones disciplinarias derivadas de actos de corrupción en el ejercicio de la función pública</t>
  </si>
  <si>
    <t>Base de Registros para seguimiento de la investigación disciplinaria</t>
  </si>
  <si>
    <t xml:space="preserve">Posible entorpecimiento en el recaudo probatorio  </t>
  </si>
  <si>
    <t>Falta de objetividad en las respuestas dadas a los requerimiento que hace Control Disciplinario</t>
  </si>
  <si>
    <t xml:space="preserve">Desconocimiento sobre la implicación disciplinaria en no dar respuesta a las solicitudes de las autoridades administrativas. </t>
  </si>
  <si>
    <t xml:space="preserve">Demoras en las actuaciones disciplinarias.  </t>
  </si>
  <si>
    <t>Seguimiento a las solicitudes de  usuarios internos y externos mediante alertas, para proceder a realizar visitas especiales</t>
  </si>
  <si>
    <t>Coordinador Grupo Control Disciplinario</t>
  </si>
  <si>
    <t>Porcentaje de requerimientos con respuestas extemporáneas o sin respuesta</t>
  </si>
  <si>
    <t xml:space="preserve">N° de requerimientos con respuestas extemporáneas o sin respuesta / No. total de requerimientos </t>
  </si>
  <si>
    <t>Alertas en correo electrónico</t>
  </si>
  <si>
    <t xml:space="preserve">Presunto incumplimiento de términos </t>
  </si>
  <si>
    <t>Prescripción o caducidad de la acción disciplinaria</t>
  </si>
  <si>
    <t>1. No se cuenta con personal suficiente. 
2. Posible falta de seguimiento por parte del operador disciplinario.</t>
  </si>
  <si>
    <t>Pérdida de la oportunidad de un pronunciamiento consistente y en derecho por parte del operador disciplinario.</t>
  </si>
  <si>
    <t>No. de procesos con términos vencidos / No. total de procesos.</t>
  </si>
  <si>
    <t>Presunta pérdida de expedientes disciplinarios.</t>
  </si>
  <si>
    <t>La reconstrucción del expediente en los términos del artículo 99 del C.D.U.</t>
  </si>
  <si>
    <t>1. No se aplican los controles para la custodia y conservación de los expedientes.
2. Variables incontrolables en el manejo del expediente.</t>
  </si>
  <si>
    <t xml:space="preserve">Falta disciplinaria y se debe disponer la reconstrucción de expedientes. </t>
  </si>
  <si>
    <t>1. Expedientes  custodiados en los archivadores bajo llave.
2. Conteo mensual.</t>
  </si>
  <si>
    <t>% de pérdida de expedientes</t>
  </si>
  <si>
    <t>Sistema de Gestión Documental utilizado</t>
  </si>
  <si>
    <t>Revocatoria por parte de la PGN de actos administrativos de terminación de la indagación o investigación disciplinaria.</t>
  </si>
  <si>
    <t>1. Indebida valoración del caudal probatorio, o que éste era precario.
2. Incorrecta calificación de la falta disciplinaria.
3. Nulidad en el curso del proceso.</t>
  </si>
  <si>
    <t>1. Pérdida de la competencia.
2. Deterioro de la imagen y credibilidad del operador disciplinario.</t>
  </si>
  <si>
    <t>1. Efectuar seguimiento a las actuaciones disciplinarias surtidas, con arreglo al debido proceso y que se encuentren debidamente incorporadas al expediente.</t>
  </si>
  <si>
    <t>1. Valorar en los términos del Título VI del C.D.U., el acervo probatorio y el recaudo del mismo.
2. Calificar correctamente la falta disciplinaria.
3. Efectuar seguimiento al trámite procesal.</t>
  </si>
  <si>
    <t>N° de Revocatoria / N° Fallos o Autos de Archivo</t>
  </si>
  <si>
    <t>No identificación de riesgos de los procesos</t>
  </si>
  <si>
    <t>1. Desarrollo de las actividades de los procesos no dan tiempo para efectuar un ejercicio juicioso y concertado de los riesgos que presenta el proceso.</t>
  </si>
  <si>
    <t>1. Materialización de los riesgos, 2. Hallazgos, 3. Investigaciones administrativas, disciplinarias o fiscales y 4. Detrimento patrimonial.</t>
  </si>
  <si>
    <t xml:space="preserve">No. riesgos planteados / No. total de procesos </t>
  </si>
  <si>
    <t>Mapa de riesgos y cadena de valor</t>
  </si>
  <si>
    <t xml:space="preserve">Incumplimiento a las fechas de seguimiento y a las acciones de mejora propuestas </t>
  </si>
  <si>
    <t>Inoportunidad en las fechas de seguimiento que establece la ley e incumplimiento de las acciones preventivas propuestas.</t>
  </si>
  <si>
    <t>Encubrimiento de posibles hechos de corrupción detectados en las auditorías internas</t>
  </si>
  <si>
    <t>Desestimación u omisión de denuncias de hechos asociados a conductas o procedimientos ilegales, identificados en la Evaluación Independiente</t>
  </si>
  <si>
    <t>Desconocimiento de los delitos contra la administración pública
Informes de auditoría poco pertinentes o inoportunos
Tráfico de influencias y amiguismo que afecten los informes de auditoría interna o de seguimiento a la gestión institucional
Divulgación o acceso de terceros a información no autorizada
Poca sensibilización a funcionarios y contratistas de la Entidad, en temas de corrupción 
Falta de seguimiento al Plan Anticorrupción de la Entidad</t>
  </si>
  <si>
    <t>Configuración de situaciones de corrupción.
Pérdidas o inadecuado uso de recursos financieros, tecnológicos y de infraestructura.
Incumplimientos legales en la Entidad.
Abusos de poder tanto al interior como en la prestación de servicios a los usuarios. 
Hallazgos y sanciones por parte de entes de control externos.</t>
  </si>
  <si>
    <t>Desarrollo del Programa Anual de Auditoría Interna conforme al procedimiento establecido (Auditoría Integral)
Revisión preliminar de los informes de auditoría de procesos
Entrega de informes definitivos de auditoría a los líderes de procesos
Presentación del Informe General de Auditoría al Despacho del Superintendente de Puertos y Transporte
Seguimientos a temas críticos de la gestión institucional, en el marco de la función de la evaluación independiente y en el marco del programa de auditorías internas que desarrolla la Oficina de Control Interno
Seguimiento al Plan de Mejoramiento Institucional suscrito con la Contraloría General de la República</t>
  </si>
  <si>
    <t>Jefe Oficina Control Interno 
Jefe Oficina Asesora de Planeación</t>
  </si>
  <si>
    <t>Cada 4 meses</t>
  </si>
  <si>
    <t>% cumplimiento de capacitaciones sobre corrupción</t>
  </si>
  <si>
    <t xml:space="preserve">
Porcentaje de auditores capacitados</t>
  </si>
  <si>
    <t>Número de auditores internos capacitados / Número de auditores internos convocados.</t>
  </si>
  <si>
    <t>Inadecuada e inoportuna presentación de los informes de Ley</t>
  </si>
  <si>
    <t>Incumplimiento a los aspectos legales en relación con la presentación de informes de Ley.</t>
  </si>
  <si>
    <t>1. Desconocimiento de los informes que debe presentar la Oficina de Control Interno en el marco de su rol de evaluador independiente de la gestión institucional y  del sistema de control interno. 
2. Ausencia de seguimiento y control a los requerimientos de información para la elaboración de los informes de Ley.</t>
  </si>
  <si>
    <t xml:space="preserve">1. Hallazgos identificados por los entes de control externo. 
2. Desconocimiento de los informes de control interno a nivel institucional. 
</t>
  </si>
  <si>
    <t xml:space="preserve">1. Publicación de los informes de Ley en la página web institucional.
2. Implementación de la lista de chequeo de informes de Ley.
</t>
  </si>
  <si>
    <t xml:space="preserve">1. Continuidad a los controles existentes.
</t>
  </si>
  <si>
    <t>Jefe Oficina de Control Interno</t>
  </si>
  <si>
    <t>Índice de cumplimiento de informes de Ley</t>
  </si>
  <si>
    <t>(No. de informes de ley evaluados / No. de informes de ley presentados) *100%</t>
  </si>
  <si>
    <t xml:space="preserve"> Lista chequeo para presentación de informes de Ley</t>
  </si>
  <si>
    <t xml:space="preserve">Estratégico </t>
  </si>
  <si>
    <t>Inadecuada e inoportuna interpretación de los indicadores de los procesos de la entidad.</t>
  </si>
  <si>
    <t xml:space="preserve">Análisis de los resultados inadecuado e inoportuno de los indicadores de los procesos de la entidad. </t>
  </si>
  <si>
    <t>1. Ausencia de una cultura de medición y de análisis de los indicadores de los procesos en la entidad.</t>
  </si>
  <si>
    <t>1.  Ausencia de herramientas para la toma de decisiones.
2. Posibilidad de que no se generen oportunidades de mejoras para los procesos de la entidad.</t>
  </si>
  <si>
    <t>1. Aplicación de la metodología para gestionar indicadores.
2. Apoyo del equipo operativo SIGI.
3. Seguimientos de Control Interno.
4. Sistema de Gestión de Calidad existente.
5. Publicación del cuadro de mando de indicadores.</t>
  </si>
  <si>
    <t xml:space="preserve">
1. Actualizar cuadro de mando de los indicadores de los procesos.
2. Continuidad a los controles existentes</t>
  </si>
  <si>
    <t>Seguimiento a cuadro de mando de indicadores</t>
  </si>
  <si>
    <t>No. de indicadores con interpretación adecuada y oportuna del periodo / No. de indicadores  a medir en el periodo</t>
  </si>
  <si>
    <t>Cuadro de mando de indicadores de la entidad</t>
  </si>
  <si>
    <t>El proyecto de arquitectura empresarial involucra la automatización de los procesos</t>
  </si>
  <si>
    <t>Al automatizar procesos se hace necesario el cambio de toda la automatización de los procesos</t>
  </si>
  <si>
    <t>La normatividad que se relaciona con el objeto social de la entidad es diversa y  vulnerable.</t>
  </si>
  <si>
    <t xml:space="preserve">1. Desconocimiento de la realidad del sector, 2. Mal manejo de la información en cuanto a oportunidad de la misma y voceros equivocados, 3. Escándalo, rumores o información errónea en medios de comunicación, 4. Campañas de descrédito de la entidad por grupos y/o sectores con intereses creados, 5. Eventos ocasionados por causas ajenas a la SPT  pero que tienen relación con su actividad misional - accidentes de tránsito. </t>
  </si>
  <si>
    <t xml:space="preserve">1. Publicación de información negativa en los medios de comunicación, 2. Información desvirtuada en los medios de comunicación, 3. Amplia exposición mediática negativa que afecte la reputación institucional de la entidad, 4. Escalada de acontecimientos secundarios que generan nuevas crisis, 5. Pérdida en el foco misional de la entidad por atender las consecuencias de la crisis, 6. Intervención directa de los organismos de control.
</t>
  </si>
  <si>
    <t xml:space="preserve">1. No. de publicaciones efectivas / No. de publicaciones de free press programadas, 2.  No de noticias contrarrestadas / No de noticias negativas publicadas.
</t>
  </si>
  <si>
    <t>1. Desconocimiento de los funcionarios y de los contratistas sobre la realidad misional de la entidad, 2. Generación de comunicación informal (voz a voz), 3. Mala calidad en el material de apoyo que se envía a periodistas y medios de comunicación</t>
  </si>
  <si>
    <t>1. Promedio de calificación obtenida en la encuesta de satisfacción interna (Meta: Que sea mayor o igual a 3), 2. No. de piezas audiovisuales producidas / No. de piezas audiovisuales presupuestadas</t>
  </si>
  <si>
    <t>1. Falta de recursos para campañas de presencia institucional y de prevención, 2. Falta de recursos para acompañar al Superintendente en las principales acciones que adelanta en el país.</t>
  </si>
  <si>
    <t>1. Inasistencia institucional en eventos coyunturales del sector, 2. Falta de difusión de actividades misionales a públicos específicos, 3. Agotamiento de los canales tradiciones de comunicación de la entidad (redes sociales y portal web), 4. Incapacidad para generar ablandamiento de públicos (presencia directa en las ciudades) y estrategias de presencia institucionales en las diferentes regiones del país.</t>
  </si>
  <si>
    <t>1. Circular 01 de la Presidencia de la República en el sentido de austeridad presupuestal en lo referente a los gastos de publicidad y comunicaciones, 2. Tamaño del presupuesto de la entidad que no permite destinar mayores recursos a las actividades de comunicaciones, mercadeo institucional y publicidad de la entidad.</t>
  </si>
  <si>
    <t>1. Racionalización de los recursos presupuestales a disponer, 2. Aprovechamiento de recursos del estado.</t>
  </si>
  <si>
    <t>Coordinador de Vigilancia e Inspección y servidor público asignado y Ordenador del gasto</t>
  </si>
  <si>
    <t>1. Detrimento patrimonial por desperdicio de recursos. 2. Hallazgos 3. Incumplimiento de objetivos misionales 4. Aumento de las PQRS 5. No cumplimiento de principios en la prestación del servicio de transporte: accesibilidad, eficiencia, eficacia y seguridad. 6. Pérdida de la imagen institucional, 7. Bajo nivel de análisis de información objetiva y subjetiva de los vigilados 8. Incumplimiento de misión y objetivos institucionales, 9. Desconocimiento de factores objetivos y subjetivos de los vigilados que pueden convertirse en potenciales factores de riesgo en la prestación del servicio. 10. Incremento de PQR y tutelas a las cuales debe dar trámite la SPT.</t>
  </si>
  <si>
    <t>1. Volumen de trabajo 2. Falta de priorizar el impacto de las visitas, 3, Falta de Personal</t>
  </si>
  <si>
    <t>1. Pérdida de imagen, 2. Incumplimiento de objetivos institucionales 3. Presiones sobre funcionarios, 4.Intervención de organismos de Control</t>
  </si>
  <si>
    <t>1. Falta de conocimientos respecto a las normas legales que regulan los procesos de contratación, 2. Fallas en el sistema de verificación y aprobación del proceso de contratación</t>
  </si>
  <si>
    <t>1. Inadecuado mantenimiento y reparación de instalaciones y espacios físicos, 2. Inadecuada señalización de espacios físicos, 3. error humano, 4. caso fortuito</t>
  </si>
  <si>
    <t>Al momento de no revisar documentos, servicio o bien suministrados por parte del proveedor y/o contratista, se corre en el riesgo de incurrir en falta contractual, disciplinaria y hasta fiscal.</t>
  </si>
  <si>
    <t>Que el supervisor expida la certificación, sin realmente haber efectuado la verificación de cantidad, calidad y especificaciones del contrato.</t>
  </si>
  <si>
    <t xml:space="preserve">1. Hallazgos por parte de la entidades de control. 2. Detrimento patrimonial </t>
  </si>
  <si>
    <t>Revisión exhaustiva de cada uno de los expedientes.</t>
  </si>
  <si>
    <t>concientizarse del trabajo realizado por cada uno de los contratistas</t>
  </si>
  <si>
    <t>1. Asignar usuarios que no corresponden al perfil del funcionario o contratista, 2. Manipulación indebida de los perfiles de usuarios del sistema, 3. Modificar sin autorización perfiles en los sistemas en beneficio propio o de terceros, 4. Realización de operaciones por un funcionario que no tiene el  perfil, utilizando una de firma Digital no asignada.</t>
  </si>
  <si>
    <t xml:space="preserve">1. Operaciones  no contempladas o autorizadas.
2. Afectación de rubros que no corresponden con el objeto del gasto.
3. Manipulación de recursos públicos. </t>
  </si>
  <si>
    <t xml:space="preserve">
1. Adoptar la última versión de las  Políticas de Seguridad de la información del SIIF Nación.</t>
  </si>
  <si>
    <t>Coordinador Financiero (Coordinador SIIF entidad), Funcionarios y Contratistas con perfiles SIIF</t>
  </si>
  <si>
    <t># de incidentes</t>
  </si>
  <si>
    <t>LOG Transaccional de operaciones SIIF</t>
  </si>
  <si>
    <t>1. No claridad de la cartera a recaudar 2. Ausencia de herramientas y/o estrategias de cobro. 3. Limitante de la aplicación Institucional para reconocer en tiempo real los pagos realizados por los vigilados ya que el sistema no reconoce todos los medios de pago disponibles</t>
  </si>
  <si>
    <t>Coordinador Financiero, Funcionario asignado al proceso</t>
  </si>
  <si>
    <t>TAUX y Sistemas de información institucional</t>
  </si>
  <si>
    <t>Coordinador Financiero y Tesorero</t>
  </si>
  <si>
    <t>DIAN</t>
  </si>
  <si>
    <t xml:space="preserve">1. No conformidades  en la auditoria contable, 2. Declaraciones de impuestos inexactas, 3.Hallazgos de los entes de control, 
4. No se realizan las reclasificaciones y/o ajustes  correspondientes en las cuentas contables.
</t>
  </si>
  <si>
    <t>1. Divulgación de políticas, procedimientos, 2. Asignación de un funcionario responsable para el análisis, registro y reclasificación de cada una de las cuentas contables en particular. 3. Capacitaciones en normatividad y en SIIF.</t>
  </si>
  <si>
    <t xml:space="preserve">Contador </t>
  </si>
  <si>
    <t># de Hallazgos encontrados  por el ente de control Fiscal.</t>
  </si>
  <si>
    <t>Informe de auditoria CGR</t>
  </si>
  <si>
    <t>Indebido manejo presupuestal</t>
  </si>
  <si>
    <t>Inobservancia de normas presupuestales</t>
  </si>
  <si>
    <t xml:space="preserve"> 1. Errónea imputación presupuestal en la expedición de un CDP, 2. Improcedente modificación o anulación de un CDP , 3. Modificación presupuestal después de estar  refrendado por el ordenador del gasto, 4.Hecho cumplido.</t>
  </si>
  <si>
    <t>1. No Conformidades de auditorias internas,
2. Reproceso en la programación presupuestal,
3. Retrasos en la ejecución presupuestal</t>
  </si>
  <si>
    <t xml:space="preserve"> 1. Seguimiento a CDPs  a través del Sistema, 2. Comunicaciones a las dependencias que corresponda, 3. Listados de CDPs en estado generado.
 4. Memorando de aprobación de operaciones de los CDPs Y RPs</t>
  </si>
  <si>
    <t>Coordinador financiero y Funcionario asignado al proceso</t>
  </si>
  <si>
    <t>CDP</t>
  </si>
  <si>
    <t>Operaciones de CDPs y RPs sin autorización /CDPs y RPs registrados en el sistema</t>
  </si>
  <si>
    <t>Sistema Integrado de Información Financiera y Sistema de Gestión Documental</t>
  </si>
  <si>
    <t>No. de acciones cumplidas en las fechas establecidas / No. de acciones propuestas en las fechas establecidas</t>
  </si>
  <si>
    <t>Mapa de riesgos e informe de auditoria</t>
  </si>
  <si>
    <t>No. Acciones de mejora</t>
  </si>
  <si>
    <t>1. Monitoreo diario de Noticias del Sector Transporte, 
2. Lobby permanente con los representantes de los medios de comunicación, 
3. Acompañamiento permanente a los delegados y jefes de oficina para detectar posibles riesgos de comunicaciones,
4. Creación de estrategias de comunicaciones para difundir de manera didáctica a los vigilados las acciones normativas que desarrollará durante el año 2016 la entidad,
5. Acciones de comunicaciones internas para romper y/o detener el voz a voz (comunicación informal) al interior de la entidad, 
6. Aplicar el manual de crisis de la entidad cuando la situación lo amerite.</t>
  </si>
  <si>
    <t>1. Solicitar publicación en la página web de la entidad sobre la Información de requisitos de habilitación y registro de cada uno de los modos de transporte. 
2. Enviar  correo u oficio a los vigilados que no han cumplido 
3. Mejora de Instructivo de registro y captura de información de los vigilados.
4. Implementación de campañas publicitarias en los medios de comunicación (boletín del consumidor) 
5. Implementación del proyecto de arquitectura empresarial. 
6. Efectuar visitas de inspección a los vigilados no registrados.</t>
  </si>
  <si>
    <t>1. Estudio de situaciones y preparación de los documentos de trabajo con anticipación a la visita. 
2. Levantamiento de las actas durante la visita. 
3. Diligenciamiento oportuno de los informes de visita. 
4.  Efectuar seguimiento a las acciones de mejora planteadas en el mapa de riesgos de los vigilados 
5. Profundizar capacitación a los contratistas que se encuentran en las regionales. 
6. Estandarizar y normalizar procedimientos 
7. Solicitar oportunamente los recursos de comisión a Financiera o en su defecto variar programación.</t>
  </si>
  <si>
    <t>1.  Estandarizar y normalizar procedimientos  
2. Solicitar concepto a la Oficina Jurídica</t>
  </si>
  <si>
    <t>1. Rotación en el personal designado a las investigaciones. 
2.Estandarizaciones de acciones a seguir con los vigilados investigados. 
3.  Documentación de Criterios y riesgos de Supervisión. 
4. Solicitar a la Polca que los comparendos lleguen a la entidad digitalizados.</t>
  </si>
  <si>
    <t>1. Solicitar concepto a la Oficina Jurídica 
2. Requerir a las Delegadas para que realicen control de calidad a las bases de datos enviadas al Grupo de notificaciones</t>
  </si>
  <si>
    <t>1. Constituir póliza de seguros.
 2. Actualizar panorama de riesgos de instalaciones locativas.
 3. Contar con programa de mantenimiento y reparaciones locativas actualizado</t>
  </si>
  <si>
    <t>1. Constituir póliza de seguros. 
2. Realizar programa de inspección física de bienes.   
3. Suscribir actas de entrega de bienes y servicios</t>
  </si>
  <si>
    <t xml:space="preserve">1. Involucrar a mas de 3 proponentes en los concursos 
2. Efectuar revisión exhaustiva de las propuestas presentadas 
3, Registros e instructivos como complemento al procedimiento.  </t>
  </si>
  <si>
    <t>1. Modelar procedimiento en la nueva cadena de valor 
2. Definir requisitos de contratación. 
3. Elaborar registros soporte de verificación de requisitos contractuales. 
4. Realizar auditoria de seguimiento a la gestión contractual</t>
  </si>
  <si>
    <t xml:space="preserve">1. Revisión puntual de los documentos allegados con sus correspondientes especificaciones y valores
2. Almacenista dedicado solo a esta labor, el cual es debidamente informado sobre los bienes a recibir 3. </t>
  </si>
  <si>
    <t xml:space="preserve"> 1. Seguimiento a plan de adquisiciones 
2. Efectuar requerimientos por escrito al Grupo Financiera, cuando sea del caso.</t>
  </si>
  <si>
    <t>1. Garantizar la observación de parte del funcionario del almacén 
2. Efectuar seguimiento continuo a la recepción de bienes y servicio.</t>
  </si>
  <si>
    <t>1. Leer el contrato, revisar documentos como soporte e informar errores</t>
  </si>
  <si>
    <t>1. Seguimiento mensual de Cdps vs. El plan Anual de adquisiciones. 
2. Validar el rubro a imputar con los documentos soporte.</t>
  </si>
  <si>
    <t>1. Validar el cumplimiento de requisitos y sus respectivos soportes.
2. Atender reclamaciones de los usuarios en relación con las certificaciones expedidas 
3. Efectuar seguimiento a oportunidad y calidad de respuesta a solicitudes de funcionarios activos y desvinculados, 
4. Reportar a la Superintendencia Nacional de Salud a las EPS que nieguen el reconocimiento económico de licencias e incapacidades debido a que no se anexó copia de la historia clínica, 
5. Comprobar de manera manual cada liquidación realizada. 
6. Verificar toda la información que reposa en el expediente de cesantías,  
7. Revisar las novedades ingresadas, con listados expedidos por el sistema, 
8. Reliquidar el funcionario al cual se le afecta la nómina mensual. 
9. Verificar la información en el sistema, fechas de liquidación.</t>
  </si>
  <si>
    <t>1. Restringir acceso a las áreas de correspondencia y archivo, de personal no autorizado.
2. Canalizar la entrega de información a través de los Coordinadores de los Grupos.
3. Solicitar al área administrativa los mecanismos de control que brinden seguridad a las áreas destinadas para archivo.
4. Solicitar el mantenimiento preventivo y correctivo de las instalaciones.</t>
  </si>
  <si>
    <t>1. Verificar inventarios de expedientes disciplinarios, 
2. Organizar los expedientes en orden numérico y cronológico por etapas, y 
3. Custodiar los expedientes en los archivadores y bajo llave. 
4. Conformar expedientes virtuales, siempre y cuando se garantice el acceso restringido a los mismos, con fines a su vez de garantizar la reserva de la actuación disciplinaria.</t>
  </si>
  <si>
    <t>No. de necesidades cubiertas / No. de necesidades identificadas.</t>
  </si>
  <si>
    <t>FECHA</t>
  </si>
  <si>
    <t>PORCENTAJE DE AVANCE</t>
  </si>
  <si>
    <t xml:space="preserve">CIERRE </t>
  </si>
  <si>
    <t>SEGUIMIENTO OFICINA DE CONTROL INTERNO</t>
  </si>
  <si>
    <t xml:space="preserve">1. Modelar el procesos en la nueva cadena de valor
2. Implementar la solución técnica para mejorar el cumplimiento de la misión de la SPT. </t>
  </si>
  <si>
    <t>No. módulos implementados / No. módulos definidos</t>
  </si>
  <si>
    <t>Infraestructura insuficiente para soportar las necesidades tecnológicas requeridas por la entidad.</t>
  </si>
  <si>
    <t>Índice adecuación infraestructura</t>
  </si>
  <si>
    <t>PORCENTAJE</t>
  </si>
  <si>
    <t>No. Acciones de mejora ejecutadas</t>
  </si>
  <si>
    <r>
      <rPr>
        <b/>
        <sz val="9"/>
        <color theme="1"/>
        <rFont val="Arial Narrow"/>
        <family val="2"/>
      </rPr>
      <t>INDICADOR</t>
    </r>
    <r>
      <rPr>
        <sz val="9"/>
        <color theme="1"/>
        <rFont val="Arial Narrow"/>
        <family val="2"/>
      </rPr>
      <t xml:space="preserve">: 24.547/ 35.880= 68%. 
Se realizó la definición y reporte a los Ministerios de Hacienda y de Transporte del anteproyecto 2017 de acuerdo con el cronograma establecido. Este documento fue cargado en el sistema SIIF y se remitió mediante oficio a estas dos entidades.
Así mismo, se actualizaron las fichas BPIN con base en la destinación de los recursos para la siguiente vigencia, garantizando que el Ministerio le diera su aval, quedando los proyectos con concepto de viabilidad y listos para su aprobación final por el DNP.  
Minhacienda en agosto expidió un proyecto de ley para informar a las entidades sobre las cuotas de apropiación aprobadas para la vigencia, para lo cual actualmente se esta analizando como se va a distribuir la cuota aprobada para los diferentes rubros en funcionamiento e inversión y poder lograr cubrir las necesidades previstas para la siguiente vigencia.   
Con respecto a la ejecución, semanalmente se emite un informe para seguimiento del cumplimiento de las metas comprometidas con el Ministerio de Transporte.
</t>
    </r>
    <r>
      <rPr>
        <b/>
        <sz val="9"/>
        <color theme="1"/>
        <rFont val="Arial Narrow"/>
        <family val="2"/>
      </rPr>
      <t xml:space="preserve">
SECRETARÍA GENERAL - Coord. Financiera</t>
    </r>
    <r>
      <rPr>
        <sz val="9"/>
        <color theme="1"/>
        <rFont val="Arial Narrow"/>
        <family val="2"/>
      </rPr>
      <t xml:space="preserve">
Al 25 de agosto de 2016 hora 10:00am, el presupuesto de funcionamiento se ha comprometido $17.053.558.553,61 de una apropiación de $27.879.870.418 lo cual corresponde a porcentaje de ejecución de 61,00%.
El presupuesto de Inversión se ha comprometido $7.493.378.310,50 de una apropiación de $8.000.000.000 lo cual corresponde a un porcentaje de ejecución de 93,67%, lo anterior para un porcentaje de ejecución total de 68,41%</t>
    </r>
  </si>
  <si>
    <r>
      <rPr>
        <b/>
        <sz val="9"/>
        <rFont val="Arial Narrow"/>
        <family val="2"/>
      </rPr>
      <t xml:space="preserve">DELEGADA DE TRÁNSITO
INDICADOR: </t>
    </r>
    <r>
      <rPr>
        <sz val="9"/>
        <rFont val="Arial Narrow"/>
        <family val="2"/>
      </rPr>
      <t xml:space="preserve">No se mide
Se esta a la espera de la entrega de los módulos del Sistema VIGIA para iniciar con las acciones de mejora establecidas.
</t>
    </r>
    <r>
      <rPr>
        <b/>
        <sz val="9"/>
        <rFont val="Arial Narrow"/>
        <family val="2"/>
      </rPr>
      <t>DELEGADA DE CONCESIONES
INDICADOR: 86,6%</t>
    </r>
    <r>
      <rPr>
        <sz val="9"/>
        <rFont val="Arial Narrow"/>
        <family val="2"/>
      </rPr>
      <t xml:space="preserve">
Inspecciones programadas (01/01/16 a 30/08/16) = 412
Informes de inspección recibidos (01/01/16 a 30/08/16) = 357
(357/412)*100 = 86.65%</t>
    </r>
  </si>
  <si>
    <r>
      <rPr>
        <b/>
        <sz val="9"/>
        <color rgb="FF000000"/>
        <rFont val="Arial Narrow"/>
        <family val="2"/>
      </rPr>
      <t>INDICADOR:</t>
    </r>
    <r>
      <rPr>
        <sz val="9"/>
        <color rgb="FF000000"/>
        <rFont val="Arial Narrow"/>
        <family val="2"/>
      </rPr>
      <t xml:space="preserve"> Porcentaje de Devoluciones del Periodo: 6,5%
Se asignó un abogado para que realice la revisión de los actos administrativos allegados al Grupo de notificaciones, comparando nombre, dirección, ciudad y ley que le aplica en el Acto Administrativo y en el citatorio o comunicación que se envía.
1. Respecto al concepto, se envío memorando No. 20165500012553 solicitando a la oficina jurídica informar que tramite se debe adelantar con las comunicaciones que son devolución. La Oficina Jurídica emitió concepto con memorando 20163000013233.
2. Respecto al requerimiento de las Delegadas se ha enviado comunicaciones por diferentes medios, sin embargo se proyecta un memorando reiterando el contenido de las comunicaciones, el cual esta para aprobación de Secretaria General. Resoluciones radicadas en 2016 a 31-08-2016: 43829, Devoluciones recibidas en 2016 para el año 2016: 6739 a 31-08-2016.</t>
    </r>
  </si>
  <si>
    <r>
      <rPr>
        <b/>
        <sz val="9"/>
        <color theme="1"/>
        <rFont val="Arial Narrow"/>
        <family val="2"/>
      </rPr>
      <t>INDICADOR:</t>
    </r>
    <r>
      <rPr>
        <sz val="9"/>
        <color theme="1"/>
        <rFont val="Arial Narrow"/>
        <family val="2"/>
      </rPr>
      <t xml:space="preserve"> 0%
Se siguen aplicando las políticas de seguridad de Información del SIIF y como resultado de ello a la fecha de presentación de éste informe no se ha evidenciado incidentes relacionados con este riesgo.</t>
    </r>
  </si>
  <si>
    <r>
      <rPr>
        <b/>
        <sz val="9"/>
        <color theme="1"/>
        <rFont val="Arial Narrow"/>
        <family val="2"/>
      </rPr>
      <t>INDICADOR</t>
    </r>
    <r>
      <rPr>
        <sz val="9"/>
        <color theme="1"/>
        <rFont val="Arial Narrow"/>
        <family val="2"/>
      </rPr>
      <t>:14,09%
Corte a 31 de julio de 2016
Recaudo Cartera 
Multas $3,206,030,664 
Tasa $7,923,479,142
Valor cartera recuperada: $11.129.509.806
Cartera identificada al inicio de la vigencia
Multas $57,936,594,325
Tasa $21,033,531,725 
Valor cartera identificada al inicio de la vigencia: $78.970.126.050</t>
    </r>
  </si>
  <si>
    <r>
      <rPr>
        <b/>
        <sz val="9"/>
        <rFont val="Arial Narrow"/>
        <family val="2"/>
      </rPr>
      <t>INDICADOR</t>
    </r>
    <r>
      <rPr>
        <sz val="9"/>
        <rFont val="Arial Narrow"/>
        <family val="2"/>
      </rPr>
      <t>:0%
De acuerdo al reporte del SIIF se evidencia que todos las operaciones de CDPs y RPs se han registrado con su debida autorización, de esta manera se realizo una revisión aleatoria en Orfeo corroborando que los documento de soporte cumple con la formalidades requeridas.</t>
    </r>
  </si>
  <si>
    <r>
      <rPr>
        <b/>
        <sz val="9"/>
        <color theme="1"/>
        <rFont val="Arial Narrow"/>
        <family val="2"/>
      </rPr>
      <t>SECRETARÍA GENERAL - Coord. Talento Humano</t>
    </r>
    <r>
      <rPr>
        <sz val="9"/>
        <color theme="1"/>
        <rFont val="Arial Narrow"/>
        <family val="2"/>
      </rPr>
      <t xml:space="preserve">
Durante el primer semestre se desarrolló la identificación de necesidades para la formación y capacitación de los servidores públicos tendientes a desarrollar las acciones que se consideraron procedentes para la mitigación del riesgo, además, se adelantó la etapa contractual para seleccionar la Entidad con la cual la Superintendencia desarrollará su programa a partir del mes de agosto.  Las mencionadas capacitaciones se encuentran programadas  y se tiene previsto su culminación en el mes de diciembre.</t>
    </r>
  </si>
  <si>
    <r>
      <rPr>
        <b/>
        <sz val="9"/>
        <color theme="1"/>
        <rFont val="Arial Narrow"/>
        <family val="2"/>
      </rPr>
      <t>INDICADOR: 100%</t>
    </r>
    <r>
      <rPr>
        <sz val="9"/>
        <color theme="1"/>
        <rFont val="Arial Narrow"/>
        <family val="2"/>
      </rPr>
      <t xml:space="preserve">
25 solicitudes de información presentadas por (funcionarios, exfuncionarios, entes de control, entidades públicas del orden nacional)/25 oficios remitidos por parte de la Coordinación.</t>
    </r>
  </si>
  <si>
    <r>
      <rPr>
        <b/>
        <sz val="9"/>
        <color theme="1"/>
        <rFont val="Arial Narrow"/>
        <family val="2"/>
      </rPr>
      <t>INDICADOR: 38.24%</t>
    </r>
    <r>
      <rPr>
        <sz val="9"/>
        <color theme="1"/>
        <rFont val="Arial Narrow"/>
        <family val="2"/>
      </rPr>
      <t xml:space="preserve">
13 actividades desarrolladas / 34 actividades planeadas
De acuerdo a lo previsto en el cronograma de Bienestar y Capacitación se está dando cumplimiento al mismo en las fechas establecidas.</t>
    </r>
  </si>
  <si>
    <r>
      <rPr>
        <b/>
        <sz val="9"/>
        <color theme="1"/>
        <rFont val="Arial Narrow"/>
        <family val="2"/>
      </rPr>
      <t xml:space="preserve">INDICADOR:  </t>
    </r>
    <r>
      <rPr>
        <sz val="9"/>
        <color theme="1"/>
        <rFont val="Arial Narrow"/>
        <family val="2"/>
      </rPr>
      <t>0/24=0%         
La aplicación estricta en todos nuestros procesos de la normatividad establecida en Código de Derecho Disciplinario</t>
    </r>
  </si>
  <si>
    <t xml:space="preserve">NO </t>
  </si>
  <si>
    <t>1. Dar continuidad a los controles establecidos: Seguimiento a las solicitudes de  usuarios internos y externos mediante alertas, para proceder a realizar visitas especiales</t>
  </si>
  <si>
    <t>1. Incluir temas de delitos contra la administración pública en los talleres de reentrenamiento a los auditores internos.
2. Trasladar las situaciones posibles de corrupción detectadas en las auditorías internas y de los seguimientos realizados, al Grupo de Control Interno Disciplinario o a los entes de control externos pertinentes. 
3. Solicitar a la Oficina de Planeación, Grupo Talento Humano y Grupo Control Interno Disciplinario la divulgación de temas de sensibilización a nivel institucional sobre prevención de la corrupción.
4. Mantener los controles existentes: Desarrollo del Programa Anual de Auditoría Interna conforme al procedimiento establecido (Auditoría Integral)</t>
  </si>
  <si>
    <r>
      <t>INDICADOR: 113/198=57%. D</t>
    </r>
    <r>
      <rPr>
        <sz val="9"/>
        <color theme="1"/>
        <rFont val="Arial Narrow"/>
        <family val="2"/>
      </rPr>
      <t xml:space="preserve">e 198 acciones de mejora, se evidencia la ejecución de 113 en total </t>
    </r>
    <r>
      <rPr>
        <b/>
        <sz val="9"/>
        <color theme="1"/>
        <rFont val="Arial Narrow"/>
        <family val="2"/>
      </rPr>
      <t xml:space="preserve">
</t>
    </r>
    <r>
      <rPr>
        <sz val="9"/>
        <color theme="1"/>
        <rFont val="Arial Narrow"/>
        <family val="2"/>
      </rPr>
      <t xml:space="preserve">En el mes de abril de 2016 se actualizaron los mapas de riesgos de procesos: 
- Se identificaron 62 riesgos en los procesos de la Entidad. Esto representan una reducción del  29% frente a la identificación de riesgos realizada en la vigencia 2014.
- Los riesgos institucionales, aquellos que se califican en su valoración final como Altos o Extremos, son 6, que corresponde al 9.6% del total de riesgos identificados.
- Los riesgos asociados a eventos de corrupción son 18 que equivalen al 29% del total.
-  El promedio es de 3.2 riesgos identificados por procesos. 
- Se suscribieron 198 acciones de mejora para la mitigación de los riesgos identificados.
</t>
    </r>
  </si>
  <si>
    <t>La gestión de anteproyecto y programación de presupuesto se realice en beneficio propio o de terceros</t>
  </si>
  <si>
    <t>1. Monitoreo diario de medios de las principales noticias del sector gobierno y transporte, 2. Lobby por parte del Asesor de Comunicaciones con los medios de comunicación, 3. Revisión semanal de las principales acciones misionales que adelanta la entidad y que generan o afectan la opinión pública, 4. Definición con el despacho de las acciones operativas, regulatorias, institucionales, administrativas, misionales, financieras que, en el marco de las políticas de información y comunicación pública del gobierno nacional y de la entidad deben ser dadas a conocer a la ciudadanía. 
5. Generación y entrega oportuna de información a medios de comunicación, 6. Creación y difusión permanente de comunicados de prensa, 7. Citación a ruedas de prensa cuando la situación de comunicación lo amerite, 8. Respuesta oportuna a las solicitudes de información de los medios de comunicación y organizaciones del sector, 9. Diseño de estrategias de comunicación mediante la utilización de redes sociales, 10. Presencia institucional del Superintendente en eventos del sector (gremios, entidades públicas del sector, ferias, rendición de cuentas, etc.) presentando resultados y objetivos de la entidad, 11. Difusión de información institucional y de noticias a la ciudadanía a través del portal web de la entidad, 12. Entrenamiento a los diferentes directivos de la entidad en relaciones públicas y vocería institucional, 13. Existencia de un solo vocero institucional (Superintendente), siempre y cuando la situación no amerite lo contrario, y de un asesor de comunicaciones del despacho encargado de manejar los representantes de los medios de comunicación.</t>
  </si>
  <si>
    <t xml:space="preserve">1. Efectividad de publicaciones, 2. Noticias negativas contrarrestadas
</t>
  </si>
  <si>
    <t>1. Inexistencia de carteleras electrónicas para las comunicaciones internas, 2. Intranet tecnológicamente atrasada y desactualizada, 3. Inexistencia de dolientes de la Intranet, 4. Inexistencia de herramientas que permitan  realizar registro audiovisual de las actividades de la entidad (cámaras de video, software de edición, etc.)</t>
  </si>
  <si>
    <t xml:space="preserve">Actividades a desarrollar cuando existan las carteleras electrónicas y la Intranet: 
1. Reuniones semanales para determinar la parrilla de programación de las carteleras internas de la entidad, 
2. Programación mensual de las publicaciones institucionales, por temáticas, a difundir en la Intranet, 
3. Valoración semestral del número de publicaciones y temáticas desarrolladas en carteleras electrónicas e Intranet. 
Actividades a desarrollar cuando se adquieran los equipos y el software de video: 
1. Realización del video institucional de SPT, 
2. Realización de 3 clips institucionales (misionales) para redes sociales y portal web. 
3. Edición de material audiovisual que acompañe las ruedas de prensa y los comunicados de prensa. </t>
  </si>
  <si>
    <t>1. Elaboración de listado de posibles empresas (no vigiladas por la entidad), que puedan patrocinar actividades puntuales de campañas institucionales.
2. Lobby empresarial para obtener patrocinios económicos o en piezas de comunicación desarrolladas.
3. Elaboración del presupuesto de comunicaciones</t>
  </si>
  <si>
    <t xml:space="preserve">1. Índice de patrocinio
2. Cobertura nacional en medios regionales 
 </t>
  </si>
  <si>
    <t xml:space="preserve">1. No de patrocinios obtenidos / No. de patrocinios programados para el año, 2. No de noticias publicadas en regionales con noticias generadas desde ciudades visitadas / No de noticias publicadas en regionales con noticias enviadas desde Bogotá </t>
  </si>
  <si>
    <r>
      <rPr>
        <b/>
        <sz val="9"/>
        <color theme="1"/>
        <rFont val="Arial Narrow"/>
        <family val="2"/>
      </rPr>
      <t xml:space="preserve">Elaboración del listado de posibles empresas (no vigiladas por la entidad) que puedan patrocinar actividades puntuales de campañas institucionales: </t>
    </r>
    <r>
      <rPr>
        <sz val="9"/>
        <color theme="1"/>
        <rFont val="Arial Narrow"/>
        <family val="2"/>
      </rPr>
      <t xml:space="preserve">
-Se elaboró el listado de 100 empresas, con las personas a contactar y el segmento del sector de interés al que pertenecen). 
Actividad 100%
</t>
    </r>
    <r>
      <rPr>
        <b/>
        <sz val="9"/>
        <color theme="1"/>
        <rFont val="Arial Narrow"/>
        <family val="2"/>
      </rPr>
      <t>Lobby empresarial para obtener patrocinios económicos o en piezas de comunicación desarrolladas:</t>
    </r>
    <r>
      <rPr>
        <sz val="9"/>
        <color theme="1"/>
        <rFont val="Arial Narrow"/>
        <family val="2"/>
      </rPr>
      <t xml:space="preserve">
-Lobby con Fundación Chevrolet, Fasecolda, Cesvi Colombia, Michelin, Automóvil Club de Colombia, Fundación Renault, Argos y Fundación Bavaria.
-Se logró un apoyo económico de $11.800.000 para la campaña #Enrutados (aporte de Michelin) y en la actualidad se gestiona otro aporte cercano a los 30 millones (Bavaria) para las campañas #Enrutados y #ViajeALoBien.
Actividad 100%
</t>
    </r>
    <r>
      <rPr>
        <b/>
        <sz val="9"/>
        <color theme="1"/>
        <rFont val="Arial Narrow"/>
        <family val="2"/>
      </rPr>
      <t>Realización del presupuesto de Comunicaciones:</t>
    </r>
    <r>
      <rPr>
        <sz val="9"/>
        <color theme="1"/>
        <rFont val="Arial Narrow"/>
        <family val="2"/>
      </rPr>
      <t xml:space="preserve">
-Se tiene presupuestado elaborarlo en el mes de octubre porque depende de las campañas interinstitucionales que se definan y queden oficializadas para 2017.
Actividad 0%</t>
    </r>
  </si>
  <si>
    <t>2. Direccionamiento estratégico</t>
  </si>
  <si>
    <t>Desarticulación del Plan Estratégico Institucional con el Plan de Desarrollo y el Plan Sectorial</t>
  </si>
  <si>
    <t>Enfoque distorsionado de las directrices del plan nacional de desarrollo, inoportunidad en la emisión de los planes e incumplimiento a  objetivos del plan por recursos insuficientes.</t>
  </si>
  <si>
    <t>1. Emisión tardía del Plan de Desarrollo y/o Sectorial, 2.  Modificaciones de los planes que no son armonizados con la Entidad, 3. Falta de conocimiento y aplicación de técnica en los temas técnicos que son competencia de la entidad</t>
  </si>
  <si>
    <t>No visibilizarían real de la gestión de la Entidad a la gestión esperada por el Gobierno Nacional y el Sector</t>
  </si>
  <si>
    <t>1. Reporte del avance mensual del plan sectorial al Ministerio
2. Alineación del PEI vs el PES</t>
  </si>
  <si>
    <t>1.  Aplicar oportunamente los controles establecidos: -. Reporte del avance mensual del plan sectorial al Ministerio
-. Alineación del PEI vs el PES
2. Cuando se presenten modificaciones por parte del Ministerio, avanzar simultáneamente en la actualización del PEI</t>
  </si>
  <si>
    <r>
      <rPr>
        <b/>
        <sz val="9"/>
        <color theme="1"/>
        <rFont val="Arial Narrow"/>
        <family val="2"/>
      </rPr>
      <t xml:space="preserve">INDICADOR: </t>
    </r>
    <r>
      <rPr>
        <sz val="9"/>
        <color theme="1"/>
        <rFont val="Arial Narrow"/>
        <family val="2"/>
      </rPr>
      <t xml:space="preserve">7/12= 58.33%. 
El PEI está definido cuyas objetivos y estrategias están alienadas con el Plan Nacional de Desarrollo. Se realiza seguimiento mensual, es decir que son 12 seguimientos en el año. Todos los seguimientos se han llevado a cabo en los meses que van del año y se han realizado en los primeros días del mes siguiente al cual se le hará seguimiento. Por tal motivo, el resultado está dado con corte a la revisión hecha al mes de Julio en los primeros días de agosto.
Desde el comienzo de la vigencia, el Ministerio de Transporte ha venido ajustando los objetivos y estrategias definidas en el PES, las cuales fueron formalizadas hasta el mes de Julio, por lo tanto, solo se evidencia un primer seguimiento en la vigencia con corte a 31 de Julio.
 </t>
    </r>
  </si>
  <si>
    <t>La suscripción del convenio beneficie intereses personales a través del suministro de información de carácter confidencial</t>
  </si>
  <si>
    <t xml:space="preserve">1. Definición e implementación del procedimiento de convenios 2. Monitoreo de la correcta implementación del procedimiento </t>
  </si>
  <si>
    <t>1.  Aplicar oportunamente los controles establecidos
2. Incluir dentro del plan de auditorias la validación del cumplimiento del procedimiento</t>
  </si>
  <si>
    <r>
      <rPr>
        <b/>
        <sz val="9"/>
        <color theme="1"/>
        <rFont val="Arial Narrow"/>
        <family val="2"/>
      </rPr>
      <t>INDICADOR</t>
    </r>
    <r>
      <rPr>
        <sz val="9"/>
        <color theme="1"/>
        <rFont val="Arial Narrow"/>
        <family val="2"/>
      </rPr>
      <t>: 16/16= 100% 
Se incorporar contratos, oficios de entendimiento y convenio como tal. Todos en plena ejecución e importantes por el significativo impacto en la disminución de carga administrativa y recursos.</t>
    </r>
  </si>
  <si>
    <t>1. Necesidad de cubrimiento de intereses personales o favorecimiento de terceros</t>
  </si>
  <si>
    <t>1. Definir claramente las necesidades de la entidad que se deben satisfacer. 
2. Definir los proyectos a través de los cuales se daría solución a dichas necesidades.
3. Definir la generación de los ingresos que respaldan la satisfacción de dichas necesidades.
4. Incluir las necesidades reales en los anteproyectos de presupuesto de cada vigencia.</t>
  </si>
  <si>
    <t>% de ejecución del presupuesto de cada vigencia.</t>
  </si>
  <si>
    <t xml:space="preserve">1. Conocimiento de las situaciones necesitadas de mejora en la normatividad. 2. identificación de la duplicidad de competencias que en algunos temas existe. 3. Avances en régimen sancionatorio </t>
  </si>
  <si>
    <t>Gestión a desarrollar en consenso con el Comité Institucional de Desarrollo Administrativo</t>
  </si>
  <si>
    <t>Índice iniciativas legislativas</t>
  </si>
  <si>
    <t>Actas de Comité Institucional de desarrollo Administrativo y radicados de proyectos de normatividad presentados</t>
  </si>
  <si>
    <t>Se solicitó la información y todavía no ha sido suministrada por el despacho del Superintendente</t>
  </si>
  <si>
    <t>1. No aplicación oportuna y efectiva de la metodología establecida.
2. Falta de documentación de las políticas de supervisión por tipo.</t>
  </si>
  <si>
    <t xml:space="preserve">1. Definición del Procedimiento de Establecer Criterios de Vigilancia e Inspección 
2. Matriz de riesgos del vigilado (entregable contrato XM) 
3. Avances en régimen sancionatorio </t>
  </si>
  <si>
    <t xml:space="preserve">1. Implementar el procedimiento establecido  
2. Incorporar los controles del mapa de riesgos dentro de la documentación de los procesos misionales </t>
  </si>
  <si>
    <t>5. Gestión Estratégica de la Información</t>
  </si>
  <si>
    <t>Definición inoportuna y/o inexacta de la información requerida por la SPT</t>
  </si>
  <si>
    <t>1. No claridad de la visión de negocio, 2. Desconocimiento de la información de las posibles fuentes externas, 3. Equipo de Estadística no conformado.</t>
  </si>
  <si>
    <t>1.  Asignación de expertos de negocio 
2. Definición de los reportes específicos a generar</t>
  </si>
  <si>
    <t>1. Implementar procedimientos de acuerdo al alcance del CEMAT. 
2. Efectuar seguimiento permanente al alcance del proyecto.
3, Analizar permanentemente la información recibida y generada.</t>
  </si>
  <si>
    <t>Falta de compromiso de las entidades que suministran la información para el CEMAT</t>
  </si>
  <si>
    <t xml:space="preserve">1. Falta de claridad en el beneficio de la generación de alertas del Cemat para las entidades.                                                                                                                                                                                        2.Infraestructura insuficiente que facilite el manejo adecuado de la información obtenida.    </t>
  </si>
  <si>
    <t>1. Definición del anexo técnico de la información a reportar 
2. Precisión de la forma y periodicidad de reporte de la información
3. Monitoreo del reporte de la información</t>
  </si>
  <si>
    <t>1. Implementar procedimientos de acuerdo al alcance del CEMAT. 
2. Efectuar seguimiento permanente al alcance del proyecto, 
3. Analizar permanentemente la información recibida y generada. 
4. Retroalimentar a las entidades sobre la oportunidad y calidad de la información reportada</t>
  </si>
  <si>
    <r>
      <rPr>
        <b/>
        <sz val="9"/>
        <color theme="1"/>
        <rFont val="Arial Narrow"/>
        <family val="2"/>
      </rPr>
      <t xml:space="preserve">INDICADOR: </t>
    </r>
    <r>
      <rPr>
        <sz val="9"/>
        <color theme="1"/>
        <rFont val="Arial Narrow"/>
        <family val="2"/>
      </rPr>
      <t>100%. 
La información que proveen fuentes externas se ha recibido oportunamente y actualmente como resultado del análisis de la información se ha evidenciado que se debe  mejorar en relación con la calidad de la misma, para lo cual actualmente se han venido realizando reuniones de seguimiento con las fuentes y estableciendo compromisos para completar y mejorar la información.</t>
    </r>
  </si>
  <si>
    <t>1. No adopción de protocolos de seguridad informática, 2. Falta de control de la recepción de la información</t>
  </si>
  <si>
    <t>1. Implementar controles de acuerdo las políticas de seguridad informática y documentar las que sean necesarias de acuerdo a las nuevas practicas.
2. Efectuar seguimiento al componente informático del proyecto. 
3. Analizar permanentemente la operación de la información estableciendo los correctivos que sean necesarios.</t>
  </si>
  <si>
    <t>Correcto funcionamiento del Vigía</t>
  </si>
  <si>
    <r>
      <rPr>
        <b/>
        <sz val="9"/>
        <color theme="1"/>
        <rFont val="Arial Narrow"/>
        <family val="2"/>
      </rPr>
      <t xml:space="preserve">DELEGADA DE TRÁNSITO - DELEGADA DE CONCESIONES
INDICADOR: </t>
    </r>
    <r>
      <rPr>
        <sz val="9"/>
        <color theme="1"/>
        <rFont val="Arial Narrow"/>
        <family val="2"/>
      </rPr>
      <t xml:space="preserve">10%
Se recibió de Financiera una base de datos de Vigilados no registrados en el Vigía. 
Se designó en las delegadas servidores públicos para  la verificación y persuasión del Registro.
El grupo de Informática y Estadística, se encuentra desarrollando una herramienta de Inteligencia de Negocios, que facilitará el desarrollo de las actividades tendientes al Registro de los Vigilados. </t>
    </r>
  </si>
  <si>
    <t>1. Proyecto de Arquitectura Empresarial 2. Actualización de Normograma 3. Proyecto de restructuración de la entidad. 4. Análisis de riegos de los vigilados.</t>
  </si>
  <si>
    <t>1. Solicitar  a la Secretaria General, la asignación de los recursos necesarios a efectos de dar cumplimiento a la planeación institucional, 
2. Efectuar seguimiento a las acciones de mejora planteadas en el mapa de riegos de los vigilados, 
3. Actualización de Normograma</t>
  </si>
  <si>
    <r>
      <rPr>
        <b/>
        <sz val="9"/>
        <color rgb="FF000000"/>
        <rFont val="Arial Narrow"/>
        <family val="2"/>
      </rPr>
      <t xml:space="preserve">DELEGADA DE TRÁNSITO - DELEGADA DE CONCESIONES
INDICADOR: </t>
    </r>
    <r>
      <rPr>
        <sz val="9"/>
        <color rgb="FF000000"/>
        <rFont val="Arial Narrow"/>
        <family val="2"/>
      </rPr>
      <t xml:space="preserve">No se mide
1.Aportar Información para la estructuración del Sistema VIGIA_25%.
Acciones de control 2,3,5 Están  supeditadas a las fechas establecidas en la programación de la puesta en marcha de la Herramienta el VIGIA. 
</t>
    </r>
  </si>
  <si>
    <t>Amiguismo, amañamiento de procesos, intereses personales</t>
  </si>
  <si>
    <t>1. Rotación en el personal.
2. Documentación de Criterios y riesgos de Supervisión.
3, Consulta permanente a la Oficina Jurídica para interpretación normativa, con el objeto de adoptar política al respecto.</t>
  </si>
  <si>
    <r>
      <rPr>
        <b/>
        <sz val="9"/>
        <color rgb="FF000000"/>
        <rFont val="Arial Narrow"/>
        <family val="2"/>
      </rPr>
      <t xml:space="preserve">DELEGADA DE TRÁNSITO - DELEGADA DE CONCESIONES
INDICADOR: </t>
    </r>
    <r>
      <rPr>
        <sz val="9"/>
        <color rgb="FF000000"/>
        <rFont val="Arial Narrow"/>
        <family val="2"/>
      </rPr>
      <t>Avance del 20% 
Estructuración con el proyecto de política de supervisión documento existente y conceptos jurídicos</t>
    </r>
  </si>
  <si>
    <t>REGIONALES: 1. Desconocimiento del tipo de visita y la situación real a evidenciar. 2. Falta de experticia 3. Otros intereses 4. Recarga de funciones 5. Trabajo superficial del supervisor.  OTROS: 1. Aprobaciones de visitas adicionales en el PGS, sin una justificación consistente. 2. Falta de que el VIGIA entre en marcha con todas las funcionalidades previstas 3. Falta de personal frente al universo de vigilados  4. Estandarización y normalización de procesos una vez implementados los beneficios del nuevo sistema. 5. Falta recursos presupuestales para comisiones.</t>
  </si>
  <si>
    <t>1. Proyecto de Arquitectura Empresarial 2. Proyecto de reestructuración de la entidad. 3. Análisis de riegos de los vigilados. 4. Contratistas en cada una de las regionales. 5. Programación de visitas</t>
  </si>
  <si>
    <t>Falta de hacer validación del objeto de la visita frente a las conclusiones y recomendaciones de la misma.</t>
  </si>
  <si>
    <t>1. Proyecto de Arquitectura Empresarial 2. Proyecto de reestructuración de la entidad. 3. Análisis de riegos de los vigilados. 4. Contratistas en cada una de las regionales. 5. Programación de visitas 6. Informe de Visitas</t>
  </si>
  <si>
    <t>1. Rotación en el personal designado a las visitas. 
2. Documentación de Criterios y riesgos de Supervisión. 
3. Estandarizaciones de acciones a seguir con los vigilados que son visitados.</t>
  </si>
  <si>
    <r>
      <rPr>
        <b/>
        <sz val="9"/>
        <color rgb="FF000000"/>
        <rFont val="Arial Narrow"/>
        <family val="2"/>
      </rPr>
      <t>DELEGADA DE TRÁNSITO - DELEGADA DE CONCESIONES
INDICADOR:</t>
    </r>
    <r>
      <rPr>
        <sz val="9"/>
        <color rgb="FF000000"/>
        <rFont val="Arial Narrow"/>
        <family val="2"/>
      </rPr>
      <t xml:space="preserve"> 20%
Estructuración con el proyecto de política de supervisión documento existente</t>
    </r>
  </si>
  <si>
    <t>1. Falta de personal frente al universo de vigilados  2. Inadecuado planteamiento de los hechos  3. Afán de aperturar; toda vez que las sanciones aumentan los ingresos de la entidad</t>
  </si>
  <si>
    <t>1. Debido proceso del Código Contencioso Administrativo 2. Asesoría de la Oficina Jurídica, 3, Control sobre normas incompliladas, 4.  Proyecto de reestructuración de la entidad.</t>
  </si>
  <si>
    <t>Vigía</t>
  </si>
  <si>
    <r>
      <rPr>
        <b/>
        <sz val="9"/>
        <color rgb="FF000000"/>
        <rFont val="Arial Narrow"/>
        <family val="2"/>
      </rPr>
      <t>DELEGADA DE TRÁNSITO - DELEGADA DE CONCESIONES
INDICADOR</t>
    </r>
    <r>
      <rPr>
        <sz val="9"/>
        <color rgb="FF000000"/>
        <rFont val="Arial Narrow"/>
        <family val="2"/>
      </rPr>
      <t>: 24%
Estructuración con el proyecto de política de supervisión documento existente
Resultado indicador Aperturas sin soportes suficientes: El 24% de las aperturas iniciadas no tenían el soporte suficiente.</t>
    </r>
  </si>
  <si>
    <t>1. Debido proceso del Código Contencioso Administrativo 2. Oficina Jurídica  3. Cuadro Control de Investigaciones, 4.  Proyecto de reestructuración de la entidad.</t>
  </si>
  <si>
    <r>
      <rPr>
        <b/>
        <sz val="9"/>
        <color rgb="FF000000"/>
        <rFont val="Arial Narrow"/>
        <family val="2"/>
      </rPr>
      <t>DELEGADA DE TRÁNSITO - DELEGADA DE CONCESIONES
INDICADOR</t>
    </r>
    <r>
      <rPr>
        <sz val="9"/>
        <color rgb="FF000000"/>
        <rFont val="Arial Narrow"/>
        <family val="2"/>
      </rPr>
      <t>: Avance del 20% 
Estructuración con el proyecto de política de supervisión documento existente</t>
    </r>
  </si>
  <si>
    <t>1. Reparto aleatorio  2. Conformación de expedientes virtuales 3. Auditorias en Gestión Documental 4. Proyecto de régimen sancionatorio 5. Segregación de funciones, 6.  Proyecto de reestructuración de la entidad</t>
  </si>
  <si>
    <r>
      <rPr>
        <b/>
        <sz val="9"/>
        <color rgb="FF000000"/>
        <rFont val="Arial Narrow"/>
        <family val="2"/>
      </rPr>
      <t>DELEGADA DE CONCESIONES
INDICADOR</t>
    </r>
    <r>
      <rPr>
        <sz val="9"/>
        <color rgb="FF000000"/>
        <rFont val="Arial Narrow"/>
        <family val="2"/>
      </rPr>
      <t>: Avance del 20% 
Estructuración con el proyecto de política de supervisión documento existente</t>
    </r>
  </si>
  <si>
    <t xml:space="preserve">1. Sistema de calificación de atención al público (encuesta de percepción), 2. Programa de capacitación y entrenamiento 3. Evaluación del desempeño, 4. Informe de gestión </t>
  </si>
  <si>
    <t>1. Mejorar encuesta de percepción, implementarla y emitir los resultados, conclusiones y recomendaciones             
2. Capacitación en normatividad aplicable a funcionarios y contratistas de atención al ciudadano 
3. Reorganizar el grupo con los técnicos de mas conocimientos de las misionales  o en su defecto, cuando el tema sea específico, este será  atendido por el funcionario y la delegatura competente. 
4. Mejorar implementación de canales de comunicación con las áreas misionales
5. Continuidad en la prioridad que se le asignan a las incidencias que se capturar en la Oficina de Atención al Ciudadano a través al GLPI</t>
  </si>
  <si>
    <t>Índice de Percepción</t>
  </si>
  <si>
    <t>Promedio de calificación obtenida en la encuesta</t>
  </si>
  <si>
    <r>
      <rPr>
        <b/>
        <sz val="9"/>
        <color theme="1"/>
        <rFont val="Arial Narrow"/>
        <family val="2"/>
      </rPr>
      <t>INDICADOR</t>
    </r>
    <r>
      <rPr>
        <sz val="9"/>
        <color theme="1"/>
        <rFont val="Arial Narrow"/>
        <family val="2"/>
      </rPr>
      <t>: No medido
Se presentó el diseño de las encuesta para los ciudadanos. Mediante memo radicado con el N° 2016570092503 del 28-07-2016 se solicito a Planeación asesoría. Mediante correo electrónico dirigido al Secretario General se le envió propuesta de metodología y recomendaciones para la aplicación de la encuesta. (Ver archivo anexo) Con base en esta experiencia se elaborara para el de los funcionarios.
Se recibió capacitación en el tema SIPLAF con Hernando Correal. Se encuentra en diseño de la metodología de capacitación para los funcionarios y contratistas en coordinación con Talento Humano.
Se reorganizó el grupo de atención al ciudadano con un coordinador, un profesional Especializado, 2 técnicos administrativos y 2 auxiliares. Con conocimientos misionales está el coordinador de atención al ciudadano y el Profesional Especializado
Los canales de comunicación con que cuenta el grupo de atención al ciudadano es: El teléfono, los correos institucionales, Orfeo, GLPI y de manera directa con el grupo de notificaciones. Como resultado de la comunicación con las áreas misionales se automatizo la consulta del estado de cuenta. Falta coordinar el uso del GLPI del grupo de atención al ciudadano con las áreas misionales
No se ha logrado transmitir la prioridad de las incidencias de atención al ciudadano a las áreas misionales a través del GLPI</t>
    </r>
  </si>
  <si>
    <t xml:space="preserve">1. Exposición a procesos legales interpuestos por ausencia de respuesta 2. Maltrato físico Y/o verbal por parte de los usuario insatisfechos 3. Perdida de imagen institucional                                                                                                                                              </t>
  </si>
  <si>
    <t>1. Brindar efectividad en orientación y consulta
2. Requerir el personal idóneo para dar respuesta efectiva a peticiones, quejas y reclamos presenciales.
3. Revisar y actualizar procedimiento 
4. Elaborar informe cualitativo y cuantitativo de seguimiento y control de PQRs para generar Tablero de control 
5.  Requerir por escrito al Grupo de Informática y Estadística, la necesidad de unificar el registro de las PQRs recibidas con los radicados preexistentes en Gestión Documental que genere alertas de manera automática.</t>
  </si>
  <si>
    <r>
      <rPr>
        <b/>
        <sz val="9"/>
        <color theme="1"/>
        <rFont val="Arial Narrow"/>
        <family val="2"/>
      </rPr>
      <t xml:space="preserve">INDICADOR: </t>
    </r>
    <r>
      <rPr>
        <sz val="9"/>
        <color theme="1"/>
        <rFont val="Arial Narrow"/>
        <family val="2"/>
      </rPr>
      <t>No medido
El grupo de atención al ciudadano brinda orientación e información de as PQRs y no da respuestas ni tramita las PQRs, estas la tramitan las áreas misionales</t>
    </r>
  </si>
  <si>
    <t>1. Falta de experticia 2. No planeación o planeación inadecuada de las actividades a desarrollar 3. Recarga de funciones 4. No actualización de las bases de datos, ni retroalimentación en cuanto a direcciones y domicilios de los vigilados, así como la información enviada por el Grupo de Notificaciones al Grupo SIS.</t>
  </si>
  <si>
    <t xml:space="preserve">1. Caída de Procesos Administrativos, 2. Caducidad, nulidad y revocatoria 3. Pérdida de credibilidad y confianza en la Superintendencia 4. Detrimento patrimonial 5. Hallazgos 6. Incumplimiento de objetivos misionales 7. Generación de responsabilidades administrativas </t>
  </si>
  <si>
    <t>1. Debido proceso del Código Contencioso Administrativo 2. Sistema de Gestión Documental utilizado. 3. Emisión de Circular del 2015 por medio de la cual se advierte que la notificación se surte en la dirección o direcciones donde ordene el Resuelve del acto Administrativo.</t>
  </si>
  <si>
    <t>1. Normas de contratación actualizadas, 2. Procedimiento estandarizado, claro y aplicado</t>
  </si>
  <si>
    <t>1. Efectuar capacitación y actualización respecto a las normas de contratación estatal cada vez que se produzca un cambio.                                                                                                                                                                                                                                           2. Elaborar manual de contratación como guía a las partes que antevienen en el proceso de contratación, con instructivos claros y registros que faciliten y sirvan de control del proceso.                                                                                         
3. Efectuar auditoria de seguimiento y verificación</t>
  </si>
  <si>
    <r>
      <rPr>
        <b/>
        <sz val="9"/>
        <color theme="1"/>
        <rFont val="Arial Narrow"/>
        <family val="2"/>
      </rPr>
      <t>INDICADOR: 100%</t>
    </r>
    <r>
      <rPr>
        <sz val="9"/>
        <color theme="1"/>
        <rFont val="Arial Narrow"/>
        <family val="2"/>
      </rPr>
      <t xml:space="preserve">
*</t>
    </r>
    <r>
      <rPr>
        <b/>
        <sz val="9"/>
        <color theme="1"/>
        <rFont val="Arial Narrow"/>
        <family val="2"/>
      </rPr>
      <t xml:space="preserve">582 contratos a agosto 25 de 2016 cumplimiento de requisitos.
*13  ordenes de compra a agosto 25 de 2016 .
</t>
    </r>
    <r>
      <rPr>
        <sz val="9"/>
        <color theme="1"/>
        <rFont val="Arial Narrow"/>
        <family val="2"/>
      </rPr>
      <t xml:space="preserve">
A la fecha (25 de agosto de 2016) la entidad suscribió 582 contratos mediante las diferentes modalidades de selección y realizo 13 ordenes de compra mediante la tienda Virtual del Estado Colombiano en virtud de los Acuerdos Marco de Precio de la Agencia Nacional de Contratación Pública-Colombia Compra Eficiente CCE.
Estos diferentes procesos de selección se han realizado conforme la normatividad que en materia de contratación pública debe seguir la entidad , el equipo de contratación ha revisado los documentos que hacen parte integral del expediente contractual y se verifica  la observancia con lo reglado por el Estatuto de Contratación de la Administración Publica.
De otro lado se indica que en el primer semestre de la vigencia tres integrantes del equipo de contratación de la entidad asistieron a la capacitación programada por la Agencia Nacional de Contratación Pública-Colombia Compra Eficiente CCE, sobre el SECOP II que es la nueva versión del SECOP (Sistema Electrónico de Contratación Pública) cuyo objeto fue la presentación general de la plataforma transaccional que permite a Compradores y Proveedores realizar el Proceso de Contratación en línea y las operaciones inherentes a este.</t>
    </r>
  </si>
  <si>
    <t>Improcedente planificación de atributos de la labor u objeto a contratar (tiempo, calidad, lugar, cantidad, entre otras). Inadecuada revisión, seguimiento e interventoría a los contratos celebrados.</t>
  </si>
  <si>
    <t>Correcta elaboración de estudios previos, seguimiento e interventoría a los contratos celebrados, Sistema de pagos atados al cumplimiento en la correcta entrega de productos y servicios adquiridos, de acuerdo con los objetivos definidos.</t>
  </si>
  <si>
    <t>1. Revisar, verificar y aprobar estudios previos
2. Efectuar seguimiento e interventoría a los contratos celebrados.  
3. Efectuar auditorias de seguimiento al proceso.</t>
  </si>
  <si>
    <t>No. de contratos cumplidos / Total de contratos celebrados</t>
  </si>
  <si>
    <r>
      <rPr>
        <b/>
        <sz val="9"/>
        <color theme="1"/>
        <rFont val="Arial Narrow"/>
        <family val="2"/>
      </rPr>
      <t>INDICADOR: 100%
*582 contratos a agosto 25 de 2016 cumplimiento de requisitos.
*13  ordenes de compra a agosto 25 de 2016 .</t>
    </r>
    <r>
      <rPr>
        <sz val="9"/>
        <color rgb="FFFF0000"/>
        <rFont val="Arial Narrow"/>
        <family val="2"/>
      </rPr>
      <t xml:space="preserve">
</t>
    </r>
    <r>
      <rPr>
        <sz val="9"/>
        <color theme="1"/>
        <rFont val="Arial Narrow"/>
        <family val="2"/>
      </rPr>
      <t xml:space="preserve">
A la fecha (25 de agosto de 2016) la Superintendencia de Puertos y Transporte no ha adelantado ningún proceso que determine incumplimiento contractual.</t>
    </r>
  </si>
  <si>
    <t xml:space="preserve">Deficiencia o mal estado de alguna parte de las sedes de la entidad podrían causar daños en la integridad física de las personas que visitan o permanecen en las sedes. </t>
  </si>
  <si>
    <t xml:space="preserve">1. Referencia del accidentado hacia el sistema de salud: EPS, ARS, 2. Póliza de seguros . 3. Posible sanción de parte de organismos de control                                                                                                              </t>
  </si>
  <si>
    <r>
      <rPr>
        <b/>
        <sz val="9"/>
        <rFont val="Arial Narrow"/>
        <family val="2"/>
      </rPr>
      <t>INDICADOR: 100%</t>
    </r>
    <r>
      <rPr>
        <sz val="9"/>
        <rFont val="Arial Narrow"/>
        <family val="2"/>
      </rPr>
      <t xml:space="preserve">
*</t>
    </r>
    <r>
      <rPr>
        <b/>
        <sz val="9"/>
        <rFont val="Arial Narrow"/>
        <family val="2"/>
      </rPr>
      <t>9 Contratos a agosto de 2016 .
*9 Categorías de actividades de mantenimiento programadas .</t>
    </r>
    <r>
      <rPr>
        <sz val="9"/>
        <rFont val="Arial Narrow"/>
        <family val="2"/>
      </rPr>
      <t xml:space="preserve">
Para que las diferentes sedes la entidad mantengan un adecuado funcionamiento de sus instalaciones y mobiliario y ofrecer los servicios de manera continua a sus funcionarios y sus visitantes la coordinación desarrolla actividades que permiten mantener su naturaleza y funcionalidad, requiriendo de atención periódica a través de mantenimientos razón por la cual para cumplir con estas actividades, se encuentra previsto el conjunto de mantenimientos tanto preventivos como correctivos además de arreglos locativos al mobiliario, enseres  entre otros , por tanto se han adelantado las siguientes contrataciones en concordancia con el plan de adquisiciones y la planeación de mantenimientos previstos:
Mantenimiento de plantas telefónicas, mantenimiento de plantas eléctricas, mantenimiento de ascensores, mantenimiento de UPS, mantenimiento de aire acondicionado, mantenimiento y recarga de extintores, mantenimiento de muros y ventanas, adicionalmente se cuenta con dos contratos de prestación de servicios para apoyar las actividades de mantenimiento locativo.
</t>
    </r>
  </si>
  <si>
    <t>1. Deficiencias de control y seguimiento a los inventarios, 2. Ausencia de procedimientos, instructivos y regustos</t>
  </si>
  <si>
    <t>Índice de Perdidas</t>
  </si>
  <si>
    <r>
      <rPr>
        <b/>
        <sz val="9"/>
        <rFont val="Arial Narrow"/>
        <family val="2"/>
      </rPr>
      <t>INDICADOR: 0.049% 
2/4043
*2 Elementos (ACTIVOS) perdidos
*4043 Elementos(ACTIVOS) que se registran en almacén.</t>
    </r>
    <r>
      <rPr>
        <b/>
        <sz val="9"/>
        <color rgb="FFFF0000"/>
        <rFont val="Arial Narrow"/>
        <family val="2"/>
      </rPr>
      <t xml:space="preserve">
</t>
    </r>
    <r>
      <rPr>
        <sz val="9"/>
        <color rgb="FF000000"/>
        <rFont val="Arial Narrow"/>
        <family val="2"/>
      </rPr>
      <t>Durante lo corrido de la vigencia , la coordinación administrativa conoce de un reporte de perdida de dos elementos respecto a la totalidad de elementos que se registran en almacén.</t>
    </r>
  </si>
  <si>
    <t xml:space="preserve">1.  Amiguismo                                                                                                                                                                                                                                                       2. Favorecimiento de intereses económicos personales
3. Favorecimiento de intereses políticos. </t>
  </si>
  <si>
    <r>
      <rPr>
        <b/>
        <sz val="9"/>
        <color theme="1"/>
        <rFont val="Arial Narrow"/>
        <family val="2"/>
      </rPr>
      <t>INDICADOR: 100%</t>
    </r>
    <r>
      <rPr>
        <sz val="9"/>
        <color theme="1"/>
        <rFont val="Arial Narrow"/>
        <family val="2"/>
      </rPr>
      <t xml:space="preserve">
*</t>
    </r>
    <r>
      <rPr>
        <b/>
        <sz val="9"/>
        <color theme="1"/>
        <rFont val="Arial Narrow"/>
        <family val="2"/>
      </rPr>
      <t>582 Estudios previos a agosto 25 de 2016 .</t>
    </r>
    <r>
      <rPr>
        <sz val="9"/>
        <color theme="1"/>
        <rFont val="Arial Narrow"/>
        <family val="2"/>
      </rPr>
      <t xml:space="preserve">
*</t>
    </r>
    <r>
      <rPr>
        <b/>
        <sz val="9"/>
        <color theme="1"/>
        <rFont val="Arial Narrow"/>
        <family val="2"/>
      </rPr>
      <t>582 contratos a agosto 25 de 2016 .</t>
    </r>
    <r>
      <rPr>
        <sz val="9"/>
        <color theme="1"/>
        <rFont val="Arial Narrow"/>
        <family val="2"/>
      </rPr>
      <t xml:space="preserve">
Para la suscripción de los 582 contratos se ha realizado la verificación de cada uno de los requerimientos previstos en los estudios de conveniencia y oportunidad (estudios previos) y  la documentación requerida en las diferentes etapas de los procesos de selección , para el caso de la contratación directa de prestación de servicios profesionales y de apoyo a la gestión se verifican cada uno de los requisitos previstos para la suscripción de este tipo de contratos. </t>
    </r>
  </si>
  <si>
    <t xml:space="preserve">No de contratos con garantías adecuadas / No total de contratos </t>
  </si>
  <si>
    <r>
      <rPr>
        <b/>
        <sz val="9"/>
        <color theme="1"/>
        <rFont val="Arial Narrow"/>
        <family val="2"/>
      </rPr>
      <t xml:space="preserve">INDICADOR: 100%
*353 garantías adecuadas
*145 Contratos a junio 30 de 2016  SIN EXIGENCIA DE GARANTIAS .
*498 contratos a junio 30 de 2016 .
</t>
    </r>
    <r>
      <rPr>
        <sz val="9"/>
        <color theme="1"/>
        <rFont val="Arial Narrow"/>
        <family val="2"/>
      </rPr>
      <t xml:space="preserve">Al cierre del segundo trimestre de la vigencia 2016 conforme a las prescripciones de la Ley, se solicitaron 353 garantías en concordancia con los estudios previos remitidos por las dependencias, considerando además la clase del contrato, guardando proporción con el objeto a desarrollar, de igual manera para la contratación directa de servicios profesionales y de apoyo a la gestión se indica para aquellos perfiles que cumplen con lo previsto en la Resolución N° 28469 de 18 de diciembre de 2015 la entidad solicita la constitución de una GARANTIA UNICA de cumplimiento y calidad .
Lo anterior en observancia con lo reglado por el Estatuto de Contratación de la Administración Publica.
</t>
    </r>
  </si>
  <si>
    <t xml:space="preserve"> En el momento que se ingresan los elementos al almacén, los documentos soporte, no cumplen con las especificaciones contratadas o están incompletos</t>
  </si>
  <si>
    <t>1. Hallazgos, 2. Demora en la entrega 3. Pérdidas de elementos 4. Inconsistencias contables</t>
  </si>
  <si>
    <t>Índice cumplimiento</t>
  </si>
  <si>
    <t>Aplicativo manejo de almacén</t>
  </si>
  <si>
    <r>
      <rPr>
        <b/>
        <sz val="9"/>
        <color theme="1"/>
        <rFont val="Arial Narrow"/>
        <family val="2"/>
      </rPr>
      <t xml:space="preserve">INDICADOR: 100%
</t>
    </r>
    <r>
      <rPr>
        <sz val="9"/>
        <color theme="1"/>
        <rFont val="Arial Narrow"/>
        <family val="2"/>
      </rPr>
      <t>Se evalúa, como cumple,  toda ves que en este periodo no se han establecido nuevos requisitos para ser implementados en la verificación de entradas al almacén.
En concordancia con el procedimiento de adquisición de bienes, se efectúa el registro de entrada de bienes previa verificación de la documentación requerida para tal fin, en el evento que el almacenista advierta la ausencia de un documento necesario para hacer la entrada al almacén , se abstiene de ello y solicita al supervisor del contrato que subsane el documento .</t>
    </r>
  </si>
  <si>
    <t xml:space="preserve">1. Diligenciamiento de pedidos de almacén 2. Verificación individual de artículos entregados 3. Firma de recepción de quien recibe en cada una de las dependencias </t>
  </si>
  <si>
    <r>
      <rPr>
        <b/>
        <sz val="9"/>
        <color theme="1"/>
        <rFont val="Arial Narrow"/>
        <family val="2"/>
      </rPr>
      <t>INDICADOR: 100%</t>
    </r>
    <r>
      <rPr>
        <sz val="9"/>
        <color theme="1"/>
        <rFont val="Arial Narrow"/>
        <family val="2"/>
      </rPr>
      <t xml:space="preserve">
*</t>
    </r>
    <r>
      <rPr>
        <b/>
        <sz val="9"/>
        <color theme="1"/>
        <rFont val="Arial Narrow"/>
        <family val="2"/>
      </rPr>
      <t>Tres grupos de adquisiciones programados. 
*Tres contratos suscritos.</t>
    </r>
    <r>
      <rPr>
        <sz val="9"/>
        <color theme="1"/>
        <rFont val="Arial Narrow"/>
        <family val="2"/>
      </rPr>
      <t xml:space="preserve">
Para que las diferentes dependencias de la entidad mantengan una adecuada prestación del servicio se deben proveer los elementos y útiles necesarios con los cuales se ayuda al cumplimiento de su cometido misional e institucional, para su materialización se han adelantado las siguientes contrataciones en concordancia con el plan de adquisiciones y la programación de entrega de elementos a cada una de las dependencias de la entidad, así: 
*Orden de compra, Acuerdo Marco de Precios para la adquisición de papelería y útiles de oficina por parte de las Entidades Compradoras, generado por Colombia Compra Eficiente.
*Contrato para el suministro de tonner de alto rendimiento para impresoras, de propiedad de la Superintendencia de Puertos y Transporte. 
*Contrato para el suministro de impresos, material institucional y elementos membretados para el normal funcionamiento en las comunicaciones impresas internas y externas de la Superintendencia de Puertos y Transporte.
Lo anterior soporta la salida de bienes al almacén conforme con las solicitudes allegadas por cada dependencia de la entidad, con la entrega de los elementos se garantiza la disponibilidad, continuidad de servicio, desempeño y gestión de las oficinas y de los equipos de impresión pertenecientes a la Superintendencia de Puertos y Transporte.</t>
    </r>
  </si>
  <si>
    <t>tecnológico</t>
  </si>
  <si>
    <t>Inoportunidad de la entrega del sistema de información de manejo de inventarios</t>
  </si>
  <si>
    <t>El grupo de informática y Estadística no haga entrega del sistema de información de manejo de inventarios en el curso de 6 meses.</t>
  </si>
  <si>
    <t>1. proceso de automatización de toda la Entidad.</t>
  </si>
  <si>
    <t>1. Prorroga de contratación del sistema actual por 6 meses mas, sin que todo este tiempo sea necesario.</t>
  </si>
  <si>
    <t>1.Entrega de información e insumos de manera verbal
2. con carácter preventivo se suscribió contrato con el actual proveedor</t>
  </si>
  <si>
    <t>Índice implementación aplicativo</t>
  </si>
  <si>
    <r>
      <rPr>
        <b/>
        <sz val="9"/>
        <color theme="1"/>
        <rFont val="Arial Narrow"/>
        <family val="2"/>
      </rPr>
      <t>INDICADOR: 0%</t>
    </r>
    <r>
      <rPr>
        <sz val="9"/>
        <color theme="1"/>
        <rFont val="Arial Narrow"/>
        <family val="2"/>
      </rPr>
      <t xml:space="preserve">
No se evalúa en este periodo toda vez que el software aun no ha entrado en etapa de desarrollo (pruebas)</t>
    </r>
  </si>
  <si>
    <t>1. Observación y presencia del funcionario del almacén en la recepción 2. Acta de recibido por parte del supervisor. 3. Verificación del estado y calidad de los bienes y servicios recibidos</t>
  </si>
  <si>
    <t>adecuado y continuo funcionamiento del sistema de almacén</t>
  </si>
  <si>
    <t>Índice de defectos</t>
  </si>
  <si>
    <t>aplicativo almacén</t>
  </si>
  <si>
    <r>
      <rPr>
        <b/>
        <sz val="9"/>
        <color theme="1"/>
        <rFont val="Arial Narrow"/>
        <family val="2"/>
      </rPr>
      <t xml:space="preserve">0%
0 (activos)  Bienes defectuosos 
21 (activos) registros de entrada al almacén 2016
</t>
    </r>
    <r>
      <rPr>
        <sz val="9"/>
        <color theme="1"/>
        <rFont val="Arial Narrow"/>
        <family val="2"/>
      </rPr>
      <t xml:space="preserve">
En concordancia con el procedimiento de adquisición de bienes, se efectúa el registro de entrada de bienes previa verificación de las características y especificaciones técnicas exigidas de los elementos que se reciben.
En el evento de detectar un elemento defectuoso después de hacer entrada al almacén se acude al proveedor para solicitar su cambio y de manera residual  ejercer las garantías contractuales. </t>
    </r>
  </si>
  <si>
    <t>Expedir certificación por parte del supervisor del contrato sin la debida revisión</t>
  </si>
  <si>
    <t>No. De Certificados de satisfacción + informes de ejecución / numero de contratos</t>
  </si>
  <si>
    <t>Informes de ejecución, Certificado de satisfacción</t>
  </si>
  <si>
    <r>
      <rPr>
        <b/>
        <sz val="9"/>
        <color theme="1"/>
        <rFont val="Arial Narrow"/>
        <family val="2"/>
      </rPr>
      <t xml:space="preserve">100%
*29 contratistas con certificaciones de cumplimiento en la vigencia.  
*29 contratos con supervisión a cargo de la Coordinación administrativa
 </t>
    </r>
    <r>
      <rPr>
        <sz val="9"/>
        <color theme="1"/>
        <rFont val="Arial Narrow"/>
        <family val="2"/>
      </rPr>
      <t xml:space="preserve">
Conforme con la designación como Supervisora de los contratos a cargo de esta coordinación se da estricta aplicación a las actividades que implica la supervisión, según lo señalado en la Ley y lo previsto en el Manual de Contratación vigente, en concordancia con las demás normas que se relacionan con la verificación de la correcta ejecución del contrato. </t>
    </r>
  </si>
  <si>
    <t>Al momento de recibir por parte de los responsables la información requerida, esta puede ser errónea</t>
  </si>
  <si>
    <t xml:space="preserve">Conceptos técnicos y financieros errónea </t>
  </si>
  <si>
    <t xml:space="preserve">1.Revisión conceptos técnicos y financieros </t>
  </si>
  <si>
    <t>No. De revisión de conceptos técnicos y financieros implementados / No. De revisión de conceptos técnicos y financieros implementados</t>
  </si>
  <si>
    <t>0%
No se evalúa en este periodo toda vez que en la vigencia no se ha expedido resolución de baja de bienes ,en concordancia con lo previsto en la resolución N° 3495 de 2010, modificada por la Resolución 21388 del 21 de octubre de 2015</t>
  </si>
  <si>
    <t xml:space="preserve">1. Vigilancia privada, 2. pólizas de seguro </t>
  </si>
  <si>
    <t>1. Denuncias ante autoridades competentes 
2.  Denuncias ante organismos de control 
3. Pólizas 
4, Contratos de seguridad privada.</t>
  </si>
  <si>
    <t>Índice de sucesos</t>
  </si>
  <si>
    <r>
      <rPr>
        <b/>
        <sz val="9"/>
        <color theme="1"/>
        <rFont val="Arial Narrow"/>
        <family val="2"/>
      </rPr>
      <t xml:space="preserve">100%
*1 denuncia a agosto 25 de 2016
*1 suceso a agosto 25 de 2016 .
</t>
    </r>
    <r>
      <rPr>
        <sz val="9"/>
        <color theme="1"/>
        <rFont val="Arial Narrow"/>
        <family val="2"/>
      </rPr>
      <t xml:space="preserve">
Del suceso reportado la Coordinación Administrativa recibió copia - soporte  de denuncia por perdida de elementos asignados con acta de entrega de bienes y servicios .
</t>
    </r>
  </si>
  <si>
    <t>1. Uso firma digital para los usuarios que intervienen en el proceso de asignación y pago de recursos,  2. Asignación de perfiles de usuario a los funcionarios y contratistas en el sistema de información SIIF acorde con el procedimiento al que esta vinculado o contratado.</t>
  </si>
  <si>
    <t>Índice de incidentes</t>
  </si>
  <si>
    <t xml:space="preserve">Falta de oportunidad en la gestión de cobro </t>
  </si>
  <si>
    <t xml:space="preserve">No ejecución oportuna de la gestión de cobro de la cartera  </t>
  </si>
  <si>
    <t>1. No recuperación de cartera, 2. Afectación al flujo de caja presupuestado
3. Incumplimiento hacer efectivos los créditos exigibles a favor de la Superintendencia de Puertos y Transporte.</t>
  </si>
  <si>
    <t>1. Actualización permanente de la cartera (aplicación de los ingresos recibidos en el TAUX) 2. Definición e implementación de estrategias de cobro por parte del SIS 3. Documentación del proceso de cobro persuasivo</t>
  </si>
  <si>
    <t>% recuperación de cartera</t>
  </si>
  <si>
    <t>Incumplimiento en  la presentación de las declaraciones de impuestos.</t>
  </si>
  <si>
    <t>Presentación extemporánea de las declaración</t>
  </si>
  <si>
    <t>1. Definición, implementación y seguimiento del calendario tributario 2. Contar con personal competente en el tema y 3. Asesoría con la DIAN en caso requerido</t>
  </si>
  <si>
    <t>Mantener los controles ya implementados: 1. Definición, implementación y seguimiento del calendario tributario 2. Contar con personal competente en el tema y 3. Asesoría con la DIAN en caso requerido</t>
  </si>
  <si>
    <r>
      <rPr>
        <b/>
        <sz val="9"/>
        <color theme="1"/>
        <rFont val="Arial Narrow"/>
        <family val="2"/>
      </rPr>
      <t>INDICADOR</t>
    </r>
    <r>
      <rPr>
        <sz val="9"/>
        <color theme="1"/>
        <rFont val="Arial Narrow"/>
        <family val="2"/>
      </rPr>
      <t>: 0%
Durante la vigencia 2016  se han presentado 10 declaraciones de acuerdo a las fechas establecidas en el calendario tributario  y por lo tanto no se han impartido sanciones a la Entidad.</t>
    </r>
  </si>
  <si>
    <t>Inconsistencias en los estados financieros reflejan cualquier error u omisión los procedimientos de la gestión financiera.</t>
  </si>
  <si>
    <t>1. Información remitida al Grupo de Contabilidad es insuficiente, inoportuna o confusa, 2. No verificación del registro contable en el SIIF, 
3. Ausencia de análisis de las cuentas.</t>
  </si>
  <si>
    <t xml:space="preserve">1. Monitorear  y Analizar permanentemente las cuentas contables asignadas, 
2. Implementación de políticas y procedimientos contables,  
3.Actualización constante de las normas y reglamentación relacionada  con el proceso contable, 
4. Capacitaciones  
</t>
  </si>
  <si>
    <r>
      <rPr>
        <b/>
        <sz val="9"/>
        <color theme="1"/>
        <rFont val="Arial Narrow"/>
        <family val="2"/>
      </rPr>
      <t>INDICADOR:</t>
    </r>
    <r>
      <rPr>
        <sz val="9"/>
        <color theme="1"/>
        <rFont val="Arial Narrow"/>
        <family val="2"/>
      </rPr>
      <t>0%
Producto del análisis realizado a la información financiera registrada en el aplicativo TAUX Vs SIIF Nación se realizó una verificación de saldos por terceros.
A la fecha el ente de control fiscal se encuentra adelantando el proceso auditor cuyo alcance es la vigencia 2015.
De acuerdo al informe de la Oficina de Control Interno a la fecha el proceso de Gestión Financiera no tiene hallazgos pendientes por resolver respecto a vigencia anteriores.
Se realizó la actualización del Normograma el 27 de Mayo de 2016
Se elaboró el manual de políticas Contables el cual se encuentra en proceso de revisión y aprobación por parte de la Secretaria General.
A partir del miércoles 13 de agosto se iniciaron las capacitaciones en Normas Internacionales NIIF y aseguramiento de la información financiera.</t>
    </r>
  </si>
  <si>
    <t>13. Gestión Jurídica</t>
  </si>
  <si>
    <t>1. Seguimiento inoportuno al cumplimiento de términos, 2. Actos administrativos radicados en la oficina de cobro con un termino inferior a seis (6) meses previos a configurarse la prescripción de la acción de cobro. 3. Falta de conocimiento de la totalidad de normatividad en el tema demandado, 4. Falta de experticia del abogado designado. 5. No planeación o planeación inadecuada de las actividades a desarrollar 6. Intereses personales 7. Exceso de temas asignados,  8. Perdida de la fuerza ejecutoria de la acción de cobro a partir de la notificación del mandamiento de pago.</t>
  </si>
  <si>
    <t xml:space="preserve">1. Análisis general y solución de todos los procesos que se encuentran próximos a caducar y prescribir, 2. Cuadro control de procesos con etapas y plazos máximos. </t>
  </si>
  <si>
    <t>1. A los procesos complejos o relevantes designar a funcionarios expertos e idóneos, 
2. Mesas de trabajo interdisciplinarias para el discernimiento de la interpretación y aplicación de normas
3. Continuidad en la realización de cuadros de control 
4. Investigar bienes, 
5. Decretar y practicar medidas cautelares. 
6. Celebrar convenios de información para la practica de embargos
7. Solicitar al Grupo de Informática y Estadística la implementación de una base de datos fidedigna.</t>
  </si>
  <si>
    <t>Índice de prescripción y caducidad</t>
  </si>
  <si>
    <t>Se solicitó incluir los autos en el sistema ORFEO el día 31 de agosto de 2016, solicitud realizada por la Dra. REBECA por GLPI. Se hacen  informes de gestión mensualmente a partir del cambio de coordinación y se encuentran en los memorandos 20163000068373, 20163000080633 y 20163000099463.</t>
  </si>
  <si>
    <t>1. Insatisfacción cliente interno y/o externo, 2. Obstaculización de procesos misionales o de apoyo 3. Prescripción y caducidad de acciones 4. Hallazgos 5. Investigaciones administrativas y/o fiscales 6. Detrimento Patrimonial.</t>
  </si>
  <si>
    <t xml:space="preserve">1. Tiempo de respuesta a las solicitudes de orientación y recomendaciones jurídicas claros y aplicados, 2. Informe de gestión a la orientación y recomendaciones jurídicas solicitadas, 3. Proyectos de arquitectura empresarial y restructuración de la entidad.        </t>
  </si>
  <si>
    <t xml:space="preserve">1. Documentar cadena de valor, 
2. Participar en la elaboración del Normograma y garantizar su permanente  actualización.
3.  Desarrollar capacitación en normalización y estandarización de normas de acuerdo a la demanda. </t>
  </si>
  <si>
    <t>Se esta trabajando con la Oficina Asesora de Planeación para la elaboración del flujograma.</t>
  </si>
  <si>
    <t>No implementación de ningunas de las conclusiones y recomendaciones que resulten del estudio técnico que efectúe la Universidad Nacional</t>
  </si>
  <si>
    <t xml:space="preserve">1. Cambio de política, 2. Directiva presidencial sobre política de austeridad en el gasto (costo cero) </t>
  </si>
  <si>
    <t>1.Sobrecarga d trabajo en algunas áreas, 2. Hallazgos, 3. Represamiento de gestión.</t>
  </si>
  <si>
    <t>1. Adecuada justificación técnica del estudio.</t>
  </si>
  <si>
    <t>Estudio técnico de restructuración</t>
  </si>
  <si>
    <t>1. Incumplimiento de los requisitos para posesión establecidos por la normatividad vigente, 2. Insatisfacción en  la expedición de certificaciones laborales 3, Negación de la EPS al reconocimiento económico de licencias e incapacidades, 4. liquidación incorrecta e inoportuna de  cesantías, 5. Error en la digitación o envío de una novedad que altere el valor de los ingresos y las deducciones.</t>
  </si>
  <si>
    <t>1. Baja asistencia de los funcionarios a las capacitación  propuestas, 2. Desmotivación ante las capacitaciones realizadas, 3. Baja participación en las actividades de bienestar, 4. Clima laboral negativo, 5.  Que se presenten Enfermedades Profesionales y/o Accidentes de Trabajo, 6. Incapacidades, 7. Baja productividad, 8. Falta de ética de los funcionarios</t>
  </si>
  <si>
    <t xml:space="preserve">1.Toma de asistencia y evaluación de los funcionarios a las capacitaciones propuestas y a las actividades de bienestar, 2. Medición del Clima laboral, 3. Planear las actividades de Bienestar con anticipación y considerar la posibilidad de que  contar con el apoyo voluntario de otras entidades. 4. Conformación de las brigadas, 5, Apoyo de la ARP 6. Comité de Salud Ocupacional, 7. Evaluación de desempeño, 8. Comité de capacitación e incentivos, </t>
  </si>
  <si>
    <t xml:space="preserve">1. Socializar el Plan de Capacitación y Bienestar, 
2.  Dotar los botiquines, 
3. Fortalecer el equipo de brigadas y su dotación, 
4. Revisar de los documentos ingresados en la Historia laboral, física y virtualmente, 
5 Crear y mantener actualizada la base de datos de las entidades que prestan su apoyo voluntario para la realización de las actividades de Bienestar y de esta forma tener contacto continuo con estas. 
6. Analizar que las capacitaciones  a tomar sean de completa aplicación a la entidad y vaya la persona que mas se relacione con el tema. 
7. Evaluar el grado de efectividad de la capacitación.
8. Jornadas de inducción y reinducción realizadas lo mas fructíferas posible. </t>
  </si>
  <si>
    <t xml:space="preserve"> Nro. de actividades ejecutadas / No. de actividades planeadas</t>
  </si>
  <si>
    <t xml:space="preserve">Debido a relaciones de amiguismo se divulgue, oculte, cambie o desaparezca información o documentación, para beneficio de terceros.   
Por falta de condiciones optimas de seguridad o por inadecuadas condiciones en la infraestructura se pone en riesgo  las condiciones físicas de los documentos. </t>
  </si>
  <si>
    <t>Coordinadores Gestión Documental, Administrativa e Informática y estadística</t>
  </si>
  <si>
    <t>Manual de políticas de seguridad informática del entidad y lineamiento del Archivo General de la Nación.</t>
  </si>
  <si>
    <r>
      <rPr>
        <b/>
        <sz val="9"/>
        <color theme="1"/>
        <rFont val="Arial Narrow"/>
        <family val="2"/>
      </rPr>
      <t>INDICADOR</t>
    </r>
    <r>
      <rPr>
        <sz val="9"/>
        <color theme="1"/>
        <rFont val="Arial Narrow"/>
        <family val="2"/>
      </rPr>
      <t>: 0,002%
1. Durante la presente vigencia se creo el CIAC, se ubicaron los puestos para los usuarios radicadores de correspondencia de entrada, en un espacio con restricción de acceso al personal no autorizado.
2. Los informes de gestión y demás información requerida al interior de la entidad han sido suministrados a través del líder del proceso únicamente.
3 y 4  En reunión del 8 de abril de 2016, se solicitaron.
NOTA: Las evidencias de lo anterior se encuentran en archivo fotográfico,   y actas en la dependencia.</t>
    </r>
  </si>
  <si>
    <r>
      <rPr>
        <b/>
        <sz val="9"/>
        <color theme="1"/>
        <rFont val="Arial Narrow"/>
        <family val="2"/>
      </rPr>
      <t>INDICADOR:88%</t>
    </r>
    <r>
      <rPr>
        <sz val="9"/>
        <color theme="1"/>
        <rFont val="Arial Narrow"/>
        <family val="2"/>
      </rPr>
      <t xml:space="preserve">
Las evidencias de la gestión adelantada para disminuir este riesgo, se encuentran en la unidad documental correspondiente y en correo de la coordinación.</t>
    </r>
  </si>
  <si>
    <t xml:space="preserve">1. Políticas de seguridad informática identificadas.
2. Resolución de Políticas de Seguridad Informática </t>
  </si>
  <si>
    <t>1. Revisar la resolución actual de Políticas de Seguridad Informática.
2. Elaborar de procedimiento de seguridad informática 
3. Determinar las acciones a realizar para implementar la totalidad de las Políticas de Seguridad Informática
4. Ejecutar las actividades planeadas</t>
  </si>
  <si>
    <t>Coordinador Grupo Informática y Estadística</t>
  </si>
  <si>
    <t xml:space="preserve">1. Hallazgos, 2. Investigaciones administrativas y/o fiscales, 3. Detrimento patrimonial, 4. No existencia de sistemas para la trasmisión de la información periódica y generación de informes </t>
  </si>
  <si>
    <t xml:space="preserve">                          2. Coordinador de Informática y Estadística </t>
  </si>
  <si>
    <r>
      <rPr>
        <b/>
        <sz val="9"/>
        <color theme="1"/>
        <rFont val="Arial Narrow"/>
        <family val="2"/>
      </rPr>
      <t>INDICADOR:</t>
    </r>
    <r>
      <rPr>
        <sz val="9"/>
        <color theme="1"/>
        <rFont val="Arial Narrow"/>
        <family val="2"/>
      </rPr>
      <t xml:space="preserve"> 70%
*Pautas para aplicación de norma ISO 27001 (seguridad de la información).
*70%</t>
    </r>
  </si>
  <si>
    <t>Inadecuada disposición de hardware para soportar los aplicativos de negocio</t>
  </si>
  <si>
    <t>1. Diagnostico erróneo de las necesidades de infraestructura 2. Presupuesto insuficiente</t>
  </si>
  <si>
    <t>1. Pérdida de credibilidad en la solución que se está implementando, 2. Subutilización de software desarrollado 3, Hallazgos, 4. Investigaciones administrativas y fiscales, 5. Detrimento patrimonial.</t>
  </si>
  <si>
    <t xml:space="preserve">1. Inventario de necesidades de acuerdo a implementación, 2. Investigación de nuevas tecnologías, </t>
  </si>
  <si>
    <t>1. Garantizar la reserva del expediente disciplinario, mediante retroalimentación permanente de las conductas a adoptar como operador disciplinario
2. Actualizar permanentemente el Normograma del proceso y socializarlo con el equipo de CID
3. Aplicar procesos preventivos en temas disciplinarios, a partir de estadísticas fruto de las investigaciones disciplinarias
4, Monitoreo de investigaciones disciplinarias</t>
  </si>
  <si>
    <t>% de Sanciones disciplinarias derivadas de actos de corrupción en el ejercicio de la función publican / No total de investigaciones disciplinarias</t>
  </si>
  <si>
    <r>
      <rPr>
        <b/>
        <sz val="9"/>
        <color theme="1"/>
        <rFont val="Arial Narrow"/>
        <family val="2"/>
      </rPr>
      <t>SECRETARÍA GENERAL - Coord. CID</t>
    </r>
    <r>
      <rPr>
        <sz val="9"/>
        <color theme="1"/>
        <rFont val="Arial Narrow"/>
        <family val="2"/>
      </rPr>
      <t xml:space="preserve">
</t>
    </r>
    <r>
      <rPr>
        <b/>
        <sz val="9"/>
        <color theme="1"/>
        <rFont val="Arial Narrow"/>
        <family val="2"/>
      </rPr>
      <t xml:space="preserve">INDICADOR </t>
    </r>
    <r>
      <rPr>
        <sz val="9"/>
        <color theme="1"/>
        <rFont val="Arial Narrow"/>
        <family val="2"/>
      </rPr>
      <t>0% 
De 50 investigaciones disciplinarias, ninguna ha fallado en sanción de hechos de corrupción
De los hechos relacionados con quejas por corrupción se encuentran 2 expedientes, uno se encuentra para resolver y el otro en etapa probatoria.  
Se garantiza la reserva de las investigaciones que se adelantan en el grupo, con estricto cumplimiento de lo establecido en la Ley, con la socialización de los temas nuevos al interior del grupo, realizando las actualizaciones del Normograma. Como medida preventiva se realizó un boletín que fue entregado personalmente a cada funcionario, entre el 06 y 10 de mayo de 2016. El último de cada mes se realiza  un inventario de los expedientes, lo cual se evidencia en un acta que se levanta.</t>
    </r>
  </si>
  <si>
    <r>
      <rPr>
        <b/>
        <sz val="9"/>
        <color theme="1"/>
        <rFont val="Arial Narrow"/>
        <family val="2"/>
      </rPr>
      <t>INDICADOR:</t>
    </r>
    <r>
      <rPr>
        <sz val="9"/>
        <color theme="1"/>
        <rFont val="Arial Narrow"/>
        <family val="2"/>
      </rPr>
      <t xml:space="preserve"> 0/767=0%
Se  envían las solicitudes con un tiempo limite de respuesta  el cual es programado  mediante el correo electrónico</t>
    </r>
  </si>
  <si>
    <t>1. Efectuar Informe de seguimiento a investigaciones disciplinarias en sus diversas etapas.
2. Establecer prioridad en el tiempo y procede a revisión física del expediente.
3. Determinar las acciones a seguir frente  a las actuaciones disciplinarias que correspondan.</t>
  </si>
  <si>
    <t>Mantener los controles establecidos y realizar de forma periódica seguimiento al estado de los procesos disciplinarios:
1. Efectuar Informe de seguimiento a investigaciones disciplinarias en sus diversas etapas.
2. Establecer prioridad en el tiempo y procede a revisión física del expediente.
3. Determinar las acciones a seguir frente  a las actuaciones disciplinarias que correspondan.</t>
  </si>
  <si>
    <t>Índice de vencimiento</t>
  </si>
  <si>
    <r>
      <rPr>
        <b/>
        <sz val="9"/>
        <color theme="1"/>
        <rFont val="Arial Narrow"/>
        <family val="2"/>
      </rPr>
      <t xml:space="preserve">INDICADOR: </t>
    </r>
    <r>
      <rPr>
        <sz val="9"/>
        <color theme="1"/>
        <rFont val="Arial Narrow"/>
        <family val="2"/>
      </rPr>
      <t xml:space="preserve"> 24/107=22%
Se tiene una base de datos la cual muestra por mes cual es el estado de los procesos.</t>
    </r>
  </si>
  <si>
    <t>No. de Expedientes perdidos / No. Total de expedientes.</t>
  </si>
  <si>
    <r>
      <rPr>
        <b/>
        <sz val="9"/>
        <color theme="1"/>
        <rFont val="Arial Narrow"/>
        <family val="2"/>
      </rPr>
      <t xml:space="preserve">INDICADOR: </t>
    </r>
    <r>
      <rPr>
        <sz val="9"/>
        <color theme="1"/>
        <rFont val="Arial Narrow"/>
        <family val="2"/>
      </rPr>
      <t xml:space="preserve">0/153= 0%       
Se realiza inventario de los expedientes el ultimo día del mes el cual esta evidenciado mediante actas, los expedientes se encuentran organizado en orden cronológico en los archivadores ubicados en el grupo, </t>
    </r>
  </si>
  <si>
    <t>Dejar sin efecto los fallos proferidos por el Operador Disciplinario y asumir la competencia por parte del órgano de control disciplinario.</t>
  </si>
  <si>
    <t>Índice de revocatoria</t>
  </si>
  <si>
    <t>Subvaloración o insuficiente identificación de los riesgos institucionales y por proceso</t>
  </si>
  <si>
    <t>1. Normatividad existente, 2. Metodología adoptada, 3. Seguimientos de Control Interno, 4. Sistema de Gestión de Calidad existente, Organismos de Control, 5. Equipo operativo SIGI.</t>
  </si>
  <si>
    <t>1. Continuidad a los controles existentes: -. Normatividad existente, -. Metodología adoptada, -. Seguimientos de Control Interno, -. Sistema de Gestión de Calidad existente, Organismos de Control, -. Equipo operativo SIGI.
2. Solicitar a los jefes de proceso efectuar el seguimiento antes de que lo haga Control Interno como evidencia del autocontrol en las fechas estipuladas en la normatividad,
3. Actualizar el ejercicio mínimo anualmente.</t>
  </si>
  <si>
    <t>Índice planteamiento de riesgos</t>
  </si>
  <si>
    <t>1. Poca importancia al tema por inversión de tiempo en las actividades propias de cada proceso.</t>
  </si>
  <si>
    <t>Seguimiento a los mapas de riesgos</t>
  </si>
  <si>
    <r>
      <rPr>
        <b/>
        <sz val="9"/>
        <color theme="1"/>
        <rFont val="Arial Narrow"/>
        <family val="2"/>
      </rPr>
      <t>INDICADOR:86%</t>
    </r>
    <r>
      <rPr>
        <sz val="9"/>
        <color theme="1"/>
        <rFont val="Arial Narrow"/>
        <family val="2"/>
      </rPr>
      <t xml:space="preserve">
La Oficina Asesora de Planeación evidencia que capacitó a los miembros del equipo operativo SIGI sobre mapa riesgos en general incluidos los de corrupción.     
La Oficina de control interno reporta:
- Socialización de material de capacitación sobre delitos contra la administración pública para los auditores internos
- Atención de requerimientos de evidencias documentales para procesos disciplinarios aperturtados
-  Reportes trimestrales de seguimiento a la ejecución de acciones de mejora definidas en el plan de mejoramiento suscrito con la Contraloría General de la República
- Avance del programa anual de auditorías 2016: 55%      
1. Presentación, aprobación y socialización del programa de auditorías 2016.
2. Procesos aperturados: - Direccionamiento Estratégico - Gestión Regulatoria - Gestión de criterios y riesgos de supervisión - Proceso Inspección - Atención al ciudadano y notificaciones - Gestión Administrativa - Gestión Financiera - Gestión Jurídica - Gestión del Talento Humano - Gestión de TICs - Gestión Documental
2. Procesos Finalizados
- Gestión Regulatoria: Adopción y ejecución del “Régimen Sancionatorio del Transporte, Su Infraestructura y sus Servicios Conexos y Complementarios" - Gestión de criterios y riesgos de supervisión: Establecimiento de criterios para aumentar cobertura y sistema de selección para realización de visitas - Proceso Inspección: Revisión de la información financiera anual de los supervisados - Atención al ciudadano y notificaciones: Gestión en la atención de PQRS - Gestión Administrativa: Verificación y actualización de los inventarios, Seguimiento al programa de mantenimiento preventivo y correctivo para las instalaciones y Verificación de la gestión de la caja menor - Gestión Financiera: Ejecución de las políticas contables de la Entidad, Seguimiento a la Relación de Acreencias a favor de la  entidad, Pendientes de Pago y Gestión de cobro persuasivo y cobro coactivo. - Gestión Jurídica: Estado actual de los procesos judiciales de la Entidad: expedientes físicos y reportes en EKOGUI y Procesos de conciliación propios de la actividad litigiosa de la Entidad. - Gestión del Talento Humano: Seguimiento a procesos de retiros de funcionarios y Aplicación de la evaluación de desempeño. - Gestión de TICs: Implementación de las políticas de seguridad informática - Gestión Documental: Avances en la ejecución del plan de mejoramiento archivístico                                                                                                                                                                              </t>
    </r>
  </si>
  <si>
    <r>
      <rPr>
        <b/>
        <sz val="9"/>
        <color theme="1"/>
        <rFont val="Arial Narrow"/>
        <family val="2"/>
      </rPr>
      <t>INDICADOR:</t>
    </r>
    <r>
      <rPr>
        <sz val="9"/>
        <color theme="1"/>
        <rFont val="Arial Narrow"/>
        <family val="2"/>
      </rPr>
      <t>50% 
 Cronograma de Seguimiento, Asesoría y acompañamiento 2016
•   Para el primer semestre de 2016, se reportan los siguientes informes a entes de control y otras autoridades externas:
- Informes semestrales  de Evaluación sobre la Gestión de Sugerencias, Quejas y Reclamos (Ley 1474/2011)
- Seguimiento semestral al sistema SIGEP (DAFP)
- Seguimiento semestral al Plan de Mejoramiento Institucional suscrito con la Contraloría General de la República
- Informes semestrales de actualización de sistema EKOGUI (ANDJE)
- Informe anual Evaluación del Sistema de Control Interno Contable (Contaduría General de la Nación)
- Informe anual cumplimiento de Normas en Materia de Derechos de Autor sobre Software (Dirección Nacional de Derecho de Autor de Colombia )
- Informes Cuatrimestrales Pormenorizados Estado de Control Interno de la Entidad (Ley 1474/2011)
- Informe Ejecutivo Anual Evaluación del Sistema de Control Interno (DAFP)
- Seguimiento Trimestral al Plan de Mejora Archivístico  (AGN)
- Seguimiento a la ejecución del Plan Anticorrupción y de Atención al Ciudadano  (Ley 1474/2011)
- Informes mensuales y trimestrales medidas de austeridad en el gasto (Mintransporte)</t>
    </r>
  </si>
  <si>
    <r>
      <rPr>
        <b/>
        <sz val="9"/>
        <color theme="1"/>
        <rFont val="Arial Narrow"/>
        <family val="2"/>
      </rPr>
      <t>INDICADOR</t>
    </r>
    <r>
      <rPr>
        <sz val="9"/>
        <color theme="1"/>
        <rFont val="Arial Narrow"/>
        <family val="2"/>
      </rPr>
      <t>: 25/31= 81%. 
Los únicos procesos que faltan por reportar a la fecha son los misionales en lo relativo a la delegada de Puertos y Atención al ciudadano por que se dedica al análisis de la encuesta a implementar y define un protocolo para la tabulación de las encuestas.</t>
    </r>
  </si>
  <si>
    <t>Consolidar los mapas de riesgos de los procesos a efectos de filtrar los de corrupción para dar lugar al mapa de riesgos de corrupción y filtrar los que se categorice</t>
  </si>
  <si>
    <t xml:space="preserve">Cambios de gobierno y nuevas políticas infieren en el desarrollo de acciones conducentes a la obtención de los objetivos del proceso.  </t>
  </si>
  <si>
    <t xml:space="preserve">1. Crisis institucional, 2. Información negativa ante la opinión pública o filtración de información no oficial o reservada a los medios de comunicación </t>
  </si>
  <si>
    <t>1. Monitoreo diario de Noticias del Sector Transporte:
- Se realiza monitoreo diario de noticias en tres ocasiones durante el día y se envía un resumen ejecutivo a todos los funcionarios de la entidad a través de la Intranet, el cual puede ser consultado a cualquier hora del día.
- Monitoreo de información las 24 horas y envío a diurno y nocturno, los 7 días de la semana, de noticias de interés o de última hora -vía WhatsApp- al Superintendente y a los Delegados.
- Se cuenta con alarmas en Google y Twitter para ser notificados de noticias de última hora en el sector transporte.
2. Lobby permanente con los representantes de los medios de comunicación:
- Semanalmente se contacta vía telefónica o vía WhatsApp a los periodistas de los principales medios de comunicación nacional para tocar temas concernientes a la misionalidad de la entidad.
- Quincenalmente se contacta vía telefónica o vía WhatsApp a los periodistas del principal medio de comunicación de las 7 ciudades más grandes del país (fuera de Bogotá) para mover temas periodísticos de interés para posicionar la imagen de la entidad.  
100% de la actividad
3. Acompañamiento permanente a los delegados y jefes de oficina para detectar posibles riesgos de comunicaciones:
- Envío diario de las noticias más importantes, con recomendaciones cuando así se amerite, a cada delegado para evitar actuaciones tardías frente a problemáticas de interés nacional y/o local que afecten directa o indirectamente a la SPT.
- Asesoría permanente a la Oficina de Financiera para el manejo de las comunicaciones y socialización del proyecto de obro de la Contribución Especial.
- Asesoría permanente y acompañamiento a la Delegada de Tránsito en el proyecto SICOV para aclarar a los medios de comunicación y a la ciudadanía en general sus principales características y alcances.
- Asesoría permanente y acompañamiento a  Atención Al Ciudadano para socializar el cambio de dirección en sus oficinas y evitar traumatismos en la atención.
4. Creación de estrategias de comunicaciones para difundir de manera didáctica a los vigilados las acciones normativas que desarrollará durante el año 2016 la entidad.
- Producción y difusión por correo directo y redes sociales de los siguientes videos didácticos y de piezas gráficas sobre normatividad de: SICOV (Resolución 6246 de 2016) - IUIT´S (Circular 61 de 2016)
-Diseño de la cartilla y piezas gráficas para redes sociales y portal web  "Inscripción Operadores Portuarios" (Resolución 7726 de marzo de 2016.
-Diseño de la cartilla y piezas gráficas para redes sociales y portal web "Guía Contribución Especial de Vigilancia 2016 (Resolución 36699).
-Diseño de banner para portal web y piezas gráficas para redes sociales "Ajuste tarifa tasa de vigilancia"  (Resolución 7725 de 2016)
-Diseño de banner para portal web del proyecto de resolución de anexo técnico (enero 2016)
-Diseño de banner para redes sociales y portal web "Medidas preventivas de suspensión de licencias" (Resolución 30991, 30575 Y 30583 de 2016)
-Diseño de banner para redes sociales y portal web "Autoridades municipales" (Circular 50 de 2016)
-Diseño de banner para redes sociales y portal web "Levantamiento medidas preventivas" (Resolución 33369, 33370 y 3333719)
-Diseño e implementación de estrategia para desarrollo de aplicativo web para solicitud de vehículos de carga durante el Paro Camionero.
5. Acciones de comunicaciones internas para romper y/o detener el voz a voz (comunicación informal) al interior de la entidad:
-Publicación del boletín informativo No 12 del 19 de mayo de 2016.
-Diseño y planificación de la Intranet interna (nueva herramientas de comunicación interna oficial de la SPT) entró en funcionamiento el 21 de julio de 2016.
6. Aplicar el manual de crisis de la entidad cuando la situación lo amerite:
-Diseño y puesta en marcha del Plan de Comunicaciones de Choque para blindar la buena imagen de la SPT durante el Paro Camionero.</t>
  </si>
  <si>
    <t>Actividades a desarrollar cuando existan las carteleras electrónicas y la Intranet
1. Reuniones semanales para determinar la parrilla de programación de las carteleras electrónicas de la entidad:
Realización de 3 reuniones semanales desde el 1 de agosto de 2016 (entre enero y agosto 9 o no se contó con el servicios de carteleras electrónicas o Sistemas se encontraba realizando pruebas con el software que se adquirió). (ver comentarios)
2. Programación mensual de las publicaciones institucionales, por temáticas, a difundir en la Intranet:
Quincenalmente se realiza el consejo de redacción de la Intranet y se definen las temáticas a incluir en la siguiente actualización (también se realiza quincenalmente) y se especifican el número mínimo de notas a incluir.
Además, se solicitó a cada área y oficina de la entidad un calendario agosto-diciembre 2016 de las publicaciones que se planean realizar y sobre el mismo se planifica. (ver comentarios)
3. Valoración semestral del número de publicaciones y temáticas desarrolladas en carteleras electrónicas e Intranet:
-El número de publicaciones de las carteleras electrónicas desde que comenzaron a operar 1 de agosto es de 15 videos misionales.
-En cuanto a las publicaciones en Intranet (desde que comenzó a operar 21 de julio de 2016) a agosto ha sido de 48.
Actividades a desarrollar cuando se adquieran los equipos y el  software de video
(Hay que aclarar que por errores en el trámite de contratación no se compraron ni los equipos ni el software presupuestado. Sin embargo, el área de Comunicaciones logró desarrollar algunas de las actividades presupuestadas mediante el uso de patrocinios y software gratuito).
1. Realización del video institucional de a SPT:
-No se realizó porque el área de Comunicaciones no contó con las herramientas técnicas que había requerido (equipos y software).
2. Realización de 3 clips institucionales con aspectos misionales de le entidad:
- Se realizaron 15 clips (ver comentarios)
3. Edición de material audiovisual que acompañe las ruedas de prensa y los comunicados de la entidad:
-Se diseño y envió material audiovisual de apoyo al 100% de los comunicados de prensa publicados por la entidad (34) y al 100% de las ruedas de prensa realizadas (10), (ver comentarios).</t>
  </si>
  <si>
    <t>INDICADOR: 28/44= 64%.
El Indicador SPI (Medida de Eficiencia del Cronograma) está por debajo de 90% esperado, debido en gran parte a que la actividad de validadores al mes de Julio no ha tenido avance alguno, a raíz de los inconvenientes que se han tenido con las fuentes de información y con la estandarización de la información ya existente. Como este componente tiene un peso importante en el cronograma, el avance del mismo en el mes de Julio solo fue del 6%. 
Teniendo en cuenta que el Estándar de Información fue entregado el día 29 de Julio y que durante el mes de agosto se empezará con la ejecución de los validadores y de los tableros de control demás de la mitad de los reportes, el SPI deberá incrementarse sustancialmente para el próximo seguimiento. Para lograr esto es importante que la SPT ponga a disposición el BackUp de la información existente en la primera semana de agosto. Sumado a esto, al finalizar agosto, todos los reportes deben estar diseñados ya probados por la Superintendencia para que el avance logre ser igual al previsto inicialmente.</t>
  </si>
  <si>
    <t xml:space="preserve">INDICADOR: 42/54= 78%. 
El Indicador SPI (Medida de Eficiencia del Cronograma) está por debajo de 90% esperado, debido en gran parte a que la actividad de validadores al mes de Julio no ha tenido avance alguno, a raíz de los inconvenientes que se han tenido con las fuentes de información y con la estandarización de la información ya existente. Como este componente tiene un peso importante en el cronograma, el avance del mismo en el mes de Julio solo fue del 6%. 
Teniendo en cuenta que el Estándar de Información fue entregado el día 29 de Julio y que durante el mes de agosto se empezará con la ejecución de los validadores y de los tableros de control demás de la mitad de los reportes, el SPI deberá incrementarse sustancialmente para el próximo seguimiento. Para lograr esto es importante que la SPT ponga a disposición el BackUp de la información existente en la primera semana de agosto. Sumado a esto, al finalizar agosto, todos los reportes deben estar diseñados ya probados por la Superintendencia para que el avance logre ser igual al previsto inicialmente.
</t>
  </si>
  <si>
    <t>INDICADOR:60%
*Plan de manejo de riesgos
*Políticas de seguridad acordes y adecuadas a las necesidades de la SPT.
*Solución debilidades en procesos de gestión.
*Brindar la información necesaria para el conocimiento de las políticas de seguridad Informática de la SPT.
* la ejecución del punto se encuentra en un 60%</t>
  </si>
  <si>
    <t xml:space="preserve">
INDICADOR: 50%
*Informe del proyecto de implementación del Sistema de información misional.
*Gestión de proyecto entrega tablets, agilizar procesos de la entidad SPT.
* la ejecución del punto se encuentra en un 50%
SECRETARÍA GENERAL
Disposición de los recursos presupuestales que permitan adquirir los compromisos derivados de la solución técnica en comento. Para la implementación de los módulos de recaudo y cartera, notificaciones, gestión documental y los transversales en los que intervienen las coordinaciones que integran la Secretaria General se ha dispuesto del personal para que conforme las mesas de trabajo y participe activamente en ellas.</t>
  </si>
  <si>
    <t>INDICADOR: 60%
*Mejora en la resolución de necesidades de la SPT.
* la ejecución del punto se encuentra en un 60%</t>
  </si>
  <si>
    <t>Bajos niveles salariales, secundar intereses políticos, prebendas personales</t>
  </si>
  <si>
    <t>1. Someter las propuestas de iniciativas legislativas al Comité  Institucional de Desarrollo Administrativo                               
2. Proponer al Grupo de Informática y Estadística todo tipo de estadísticas que faciliten o soporten las iniciativas legislativas 
3. Investigación de política del sector transporte de otros países a efectos de articularlas como mejores practicas. 
4. Creación de base de datos con situaciones de interés legislativo 
5. Verificar implementación del decreto antitrámites en la entidad y demás entidades gubernamentales con las que se tenga relación.</t>
  </si>
  <si>
    <t>Sanciones no fundamentadas</t>
  </si>
  <si>
    <t>Represamiento en el tramite a las PQRs</t>
  </si>
  <si>
    <t>1. No cumplimiento de la misión u objetivos por parte de la SPT .                                                                                                             2. No se cuenta con el personal suficiente para atender estos temas
3. Inadecuados mecanismos de seguimiento por parte de la entidad. 4. Demora en respuestas a Estados de cuenta 5. Demora en respuesta de fondo a las PQRs 6. Inmovilizaciones</t>
  </si>
  <si>
    <t xml:space="preserve">Porcentaje de respuesta oportuna a PQRs        </t>
  </si>
  <si>
    <t>1. Solicitudes de requerimiento del desarrollo del software por medio escrito.
2. Mesas de trabajo quincenales para seguimiento de avance
3. SI transcurridos 5 meses no se ha generado e implementado el nuevo sistema, se realizará nueva contratación del sistema actual</t>
  </si>
  <si>
    <t>1. Estados financieros erróneos, 2. Reprocesos, 3. Hallazgos 4. Detrimento patrimonial</t>
  </si>
  <si>
    <t>Respuestas inoportunas a las consultas elevadas por los demás procesos de la cadena de valor y a PQRs recibidas de usuarios externos e internos.</t>
  </si>
  <si>
    <t>No. Respuestas inoportunas a las solicitudes de asesoramiento jurídico, quejas y derechos de petición / No. solicitudes recibidas</t>
  </si>
  <si>
    <t>Insatisfacción del personal activo y desvinculado y probables demandas del personal activo o inactivo de la entidad.</t>
  </si>
  <si>
    <t>No. de documentos radicados extraviados o deteriorados /no. Total de documentos radicados</t>
  </si>
  <si>
    <t>Optimización de la radicación de comunicaciones oficiales generadas</t>
  </si>
  <si>
    <r>
      <rPr>
        <b/>
        <sz val="9"/>
        <color theme="1"/>
        <rFont val="Arial Narrow"/>
        <family val="2"/>
      </rPr>
      <t>INDICADOR:</t>
    </r>
    <r>
      <rPr>
        <sz val="9"/>
        <color theme="1"/>
        <rFont val="Arial Narrow"/>
        <family val="2"/>
      </rPr>
      <t xml:space="preserve"> 19/19= 100% . La totalidad de mapas se  emitieron a la fecha de 30 de Abril con el objeto de dar cumplimiento en lo relacionado a la ley 1474.</t>
    </r>
  </si>
  <si>
    <t>1. Reuniones con  Planeación y el Grupo de Informática y Estadística manifestando la problemática y solicitando solución inmediata en la adquisición de carteleras electrónicas  y adecuada administración de la Intranet de la entidad, 
2. Solicitud al despacho de presupuesto para adquisición de equipos y software audiovisual, 3. Seguimiento a los procesos de adquisición de carteleras electrónicas y desarrollo de solución tecnológica para Intranet por parte de Sistemas y Planeación y el Grupo de Informática y Estadística.
3. Añadir al perfil del publicista a contratar por la entidad experiencia en el diseño gráfico para carteleras electrónicas e Intranet.</t>
  </si>
  <si>
    <t>RESUMEN SEGUIMIENTO</t>
  </si>
  <si>
    <t>1. Revisar detalladamente los informes de visita presentados por funcionarios y contratistas (supervisor) 
2. Adoptar decisión frente a las acciones a seguir con las características del informe y del vigilado, de acuerdo a los resultados de la situación o situaciones presentadas.</t>
  </si>
  <si>
    <r>
      <rPr>
        <b/>
        <sz val="8"/>
        <color rgb="FF000000"/>
        <rFont val="Arial Narrow"/>
        <family val="2"/>
      </rPr>
      <t>SEGUIMIENTO OCI DICIEMBRE 2016</t>
    </r>
    <r>
      <rPr>
        <sz val="8"/>
        <color rgb="FF000000"/>
        <rFont val="Arial Narrow"/>
        <family val="2"/>
      </rPr>
      <t xml:space="preserve">
</t>
    </r>
    <r>
      <rPr>
        <b/>
        <sz val="8"/>
        <color rgb="FF000000"/>
        <rFont val="Arial Narrow"/>
        <family val="2"/>
      </rPr>
      <t xml:space="preserve">1. Implementar el procedimiento establecido: </t>
    </r>
    <r>
      <rPr>
        <sz val="8"/>
        <color rgb="FF000000"/>
        <rFont val="Arial Narrow"/>
        <family val="2"/>
      </rPr>
      <t xml:space="preserve">Proceso documentado en el aplicativo Architec: caracterización (objeto, alcance, líder), Normograma , Procedimiemto Definición y Gestión de Políticas de Supervisión, Procesimiento Gestión de Riesgos de Supervisión.
</t>
    </r>
    <r>
      <rPr>
        <sz val="8"/>
        <rFont val="Arial Narrow"/>
        <family val="2"/>
      </rPr>
      <t>Metas en el PEI Agosto 2016: Actividad Desarrollar e implementar  acciones preventivas y correctivas que minimicen las condiciones de riesgo en seguridad: Meta la 50% (PEI Dic 2016)
Actividad 100%</t>
    </r>
    <r>
      <rPr>
        <sz val="8"/>
        <color rgb="FF000000"/>
        <rFont val="Arial Narrow"/>
        <family val="2"/>
      </rPr>
      <t xml:space="preserve">
</t>
    </r>
    <r>
      <rPr>
        <b/>
        <sz val="8"/>
        <color rgb="FF000000"/>
        <rFont val="Arial Narrow"/>
        <family val="2"/>
      </rPr>
      <t xml:space="preserve">2. Incorporar los controles del mapa de riesgos dentro de la documentación de los procesos misionales 
- </t>
    </r>
    <r>
      <rPr>
        <sz val="8"/>
        <color rgb="FF000000"/>
        <rFont val="Arial Narrow"/>
        <family val="2"/>
      </rPr>
      <t>Definición del Procedimiento de Establecer Criterios de Vigilancia e Inspección: realizado (ver Cadena de Valor)
- Matriz de riesgos del vigilado (entregable contrato XM): se se evidencia
- Avances en régimen sancionatorio: proyectos de Ley 101/2014 ante la Cámara de Representantes y 134/2014 ante el Senado de la República, "por medio del cual se establece el Régimen Sancionatorio del Transporte, su Infraestrictura y suis Servicios Conexos y Complementarios.
Actividad 60%</t>
    </r>
  </si>
  <si>
    <r>
      <t xml:space="preserve">SEGUIMIENTO OCI DICIEMBRE 2016
1. Implementar procedimientos de acuerdo al alcance del CEMAT. 
</t>
    </r>
    <r>
      <rPr>
        <sz val="8"/>
        <color theme="1"/>
        <rFont val="Arial Narrow"/>
        <family val="2"/>
      </rPr>
      <t>Actividad 100%</t>
    </r>
    <r>
      <rPr>
        <b/>
        <sz val="8"/>
        <color theme="1"/>
        <rFont val="Arial Narrow"/>
        <family val="2"/>
      </rPr>
      <t xml:space="preserve">
2. Efectuar seguimiento permanente al alcance del proyecto.
</t>
    </r>
    <r>
      <rPr>
        <sz val="8"/>
        <color theme="1"/>
        <rFont val="Arial Narrow"/>
        <family val="2"/>
      </rPr>
      <t>Informe de Rendición de Cuentas 2016: Centro de Monitoreo de Actividades de Transporte - CEMAT. Reporte de Intercambio de Información – Fuentes Externas.
Actividad 100%</t>
    </r>
    <r>
      <rPr>
        <b/>
        <sz val="8"/>
        <color theme="1"/>
        <rFont val="Arial Narrow"/>
        <family val="2"/>
      </rPr>
      <t xml:space="preserve">
3, Analizar permanentemente la información recibida y generada.
</t>
    </r>
    <r>
      <rPr>
        <sz val="8"/>
        <color theme="1"/>
        <rFont val="Arial Narrow"/>
        <family val="2"/>
      </rPr>
      <t xml:space="preserve">Actividad 100%
</t>
    </r>
    <r>
      <rPr>
        <b/>
        <sz val="8"/>
        <color theme="1"/>
        <rFont val="Arial Narrow"/>
        <family val="2"/>
      </rPr>
      <t xml:space="preserve">4. Retroalimentar a las entidades sobre la oportunidad y calidad de la información reportada
</t>
    </r>
    <r>
      <rPr>
        <sz val="8"/>
        <color theme="1"/>
        <rFont val="Arial Narrow"/>
        <family val="2"/>
      </rPr>
      <t>Cumplimiento del POI 2016 Linea de acción Implementar el modelo de intercambio de información con grupos de interés: 100%. Resultados: En la vigencia 2016 se han realizado los siguientes nuevos convenios: ANLA y CORMAGDALENA.
Se fortaleció la información que proviene de: AEROCIVIL, RUNT, DITRA para mejorar la calidad de la información y adicionar nueva información. Se particpó en las mesas técnicas para la definición de la metodología de intercambio de información con Entidades Externas. Las reuniones fueron en coordinación con el área de Planeación y el equipo de CEMAT</t>
    </r>
    <r>
      <rPr>
        <b/>
        <sz val="8"/>
        <color theme="1"/>
        <rFont val="Arial Narrow"/>
        <family val="2"/>
      </rPr>
      <t xml:space="preserve">
</t>
    </r>
    <r>
      <rPr>
        <sz val="8"/>
        <color theme="1"/>
        <rFont val="Arial Narrow"/>
        <family val="2"/>
      </rPr>
      <t>Actividad 100%</t>
    </r>
  </si>
  <si>
    <r>
      <rPr>
        <b/>
        <sz val="8"/>
        <color theme="1"/>
        <rFont val="Arial Narrow"/>
        <family val="2"/>
      </rPr>
      <t>SEGUIMIENTO OCI DICIEMBRE 2016</t>
    </r>
    <r>
      <rPr>
        <sz val="8"/>
        <color theme="1"/>
        <rFont val="Arial Narrow"/>
        <family val="2"/>
      </rPr>
      <t xml:space="preserve">
</t>
    </r>
    <r>
      <rPr>
        <b/>
        <sz val="8"/>
        <color theme="1"/>
        <rFont val="Arial Narrow"/>
        <family val="2"/>
      </rPr>
      <t>1. Implementar controles de acuerdo las políticas de seguridad informática y documentar las que sean necesarias de acuerdo a las nuevas practicas.</t>
    </r>
    <r>
      <rPr>
        <sz val="8"/>
        <color theme="1"/>
        <rFont val="Arial Narrow"/>
        <family val="2"/>
      </rPr>
      <t xml:space="preserve">
a. De conformidad con el Informe de Auditoría Interna (Auditoría al proceso Gestión TIC´s / Subproceso Gestión de seguridad y de continuidad del negocio / Implementación de las políticas de seguridad informática) no se ha actualizado el Manual de Políticas de Seguridad Informática. b. Cumplimiento de la Resolución No. 1909 de 2012 en el numeral 12.3.1 Controles contra software malicioso, toda vez que en los computadores de la entidad está instalado el antivirus kaspersky. c.Contrato interadministrativo No. 399 de 2016: Objeto: Implementar una solución en tecnología, información y comunicaciones TIC, que incorpore una revisión e inspección completa e integral del código fuente, del código Java y PL-SQL de programación, para el software misional Vigía, una verificación financiera para el periodo octubre 2012.
Actividad: 60%
</t>
    </r>
    <r>
      <rPr>
        <b/>
        <sz val="8"/>
        <color theme="1"/>
        <rFont val="Arial Narrow"/>
        <family val="2"/>
      </rPr>
      <t xml:space="preserve">2. Efectuar seguimiento al componente informático del proyecto. </t>
    </r>
    <r>
      <rPr>
        <sz val="8"/>
        <color theme="1"/>
        <rFont val="Arial Narrow"/>
        <family val="2"/>
      </rPr>
      <t xml:space="preserve">Optimización de los procesos a través de la implementación o mejoramiento de los aplicativos con que cuenta la Entidad; • Sistema VIGIA: La Superintendencia de puertos y Transporte realizo el desarrollo, implementación y puesta en producción del nuevo sistema de información VIGIA, la cual cuenta con la automatización de procesos vitales en la gestión de las diferentes áreas. Algunos de los módulos ya se han venido implementando, logrando agilidad en trámites como: Inmovilizaciones, Estado de cuenta (IUIT) y Registro de Operadores portuarios, entre otros. • Tablets: Se realiza la compra de tablets para agilizar procesos en visitas e inspección, consulta de SIGT, video conferencias - Viewme eZuce, Airwach (aplicativo encargado de la seguridad de la información) para temas de sé y entrega de Tablet definidas para realizar  procesos de visitas y acompañamiento a los vigilados de la Supertransporte.• Taux: Elaboración de las aplicaciones que se listan a continuación: Consola Taux - elimina certificado de ingreso base, Consola general ingreso, obligaciones, pagos, Consola Taux reversar pagos, Consola Taux elimina obligaciones no pagas, Consola Taux Edita resoluciones y elimina resoluciones duplicadas, Consola Taux estado de cuenta. • Digiturno: Se realizó el traslado y el montaje de equipos en la sede de Conciliaciones, además a esto como propuesta de tecnología se implementó el digiturno para mejorar la atención al ciudadano. • Orfeo: Como herramienta de gestión documental, se continúa con el fortalecimiento de la aplicación de Orfeo, con la realización de capacitaciones a todos los funcionarios de la Entidad en el manejo de esta herramienta.
Actividad 60%
</t>
    </r>
    <r>
      <rPr>
        <b/>
        <sz val="8"/>
        <color theme="1"/>
        <rFont val="Arial Narrow"/>
        <family val="2"/>
      </rPr>
      <t xml:space="preserve">3. Analizar permanentemente la operación de la información estableciendo los correctivos que sean necesarios. </t>
    </r>
    <r>
      <rPr>
        <sz val="8"/>
        <color theme="1"/>
        <rFont val="Arial Narrow"/>
        <family val="2"/>
      </rPr>
      <t>Actualmente la Coordinación de Informática y Estadística está aplicando algunas directrices definidas en el manual de políticas de seguridad informática de la Resolución No. 1909 de marzo 07 2012 como lo son: creación de usuarios, restricción de acceso a los diferentes dispositivos de computadores (USB y CD), uso del pc ajenos fines de la organización, es decir restricción a páginas no autorizadas y correos personales) instalación de antivirus Kaspersky.
Actividad 60%</t>
    </r>
  </si>
  <si>
    <t>Mantener los controles ya implementados: 
1. Actualización permanente de la cartera (aplicación de los ingresos recibidos en el TAUX) 
2. Definición e implementación de estrategias de cobro por parte del SIS
3. Documentación del proceso de cobro persuasivo</t>
  </si>
  <si>
    <r>
      <rPr>
        <b/>
        <sz val="8"/>
        <color rgb="FF000000"/>
        <rFont val="Arial Narrow"/>
        <family val="2"/>
      </rPr>
      <t>SEGUIMIENTO OCI DICIEMBRE 2016
1. Rotación en el personal.</t>
    </r>
    <r>
      <rPr>
        <sz val="8"/>
        <color rgb="FF000000"/>
        <rFont val="Arial Narrow"/>
        <family val="2"/>
      </rPr>
      <t xml:space="preserve">
No hay evidencias
Cumplimiento de acción: 0%
</t>
    </r>
    <r>
      <rPr>
        <b/>
        <sz val="8"/>
        <color rgb="FF000000"/>
        <rFont val="Arial Narrow"/>
        <family val="2"/>
      </rPr>
      <t>2.Estandarizaciones de acciones a seguir con los vigilados investigados.</t>
    </r>
    <r>
      <rPr>
        <sz val="8"/>
        <color rgb="FF000000"/>
        <rFont val="Arial Narrow"/>
        <family val="2"/>
      </rPr>
      <t xml:space="preserve"> 
Del informe de gestión 2016 de las Delegadas:
- Tránsito: En el periodo comprendido entre octubre de 2015 a octubre de 2016, se presenta un crecimiento del  32 % en la etapa de fallos de las investigaciones administrativas.
- Copncesiones:  con el Ministerio de Transporte y la Fundación Saldarriaga Concha se viene diseñando el Decreto Reglamentario de Ley 1618 de 2013, denominado Guía Metodológica para la presentación y evaluación de los planes progresivos de cumplimiento de infraestructura accesible.
- Puertos: participó en las reuniones del Ministerio de Transporte para realizar modificaciones al reglamento técnico de operaciones de las sociedades portuarias. Asistió a mesa de trabajo con Dimar para modificación de normas. Participación en la expedición del reglamento de patio de contenedores vacíos con el Ministerio de Transporte
 Cumplimiento de acción: 100%
</t>
    </r>
    <r>
      <rPr>
        <b/>
        <sz val="8"/>
        <color rgb="FF000000"/>
        <rFont val="Arial Narrow"/>
        <family val="2"/>
      </rPr>
      <t>3. Documentación de Criterios y riesgos de Supervisión.</t>
    </r>
    <r>
      <rPr>
        <sz val="8"/>
        <color rgb="FF000000"/>
        <rFont val="Arial Narrow"/>
        <family val="2"/>
      </rPr>
      <t xml:space="preserve">
Estandarizar y Normalizar procedimientos: Pendientes documentos internos, documentos de referencia externos e Indicadores.
Cumplimiento de acción 60%.
</t>
    </r>
    <r>
      <rPr>
        <b/>
        <sz val="8"/>
        <color rgb="FF000000"/>
        <rFont val="Arial Narrow"/>
        <family val="2"/>
      </rPr>
      <t>4. Solicitar a la Polca que los comparendos lleguen a la entidad digitalizados.</t>
    </r>
    <r>
      <rPr>
        <sz val="8"/>
        <color rgb="FF000000"/>
        <rFont val="Arial Narrow"/>
        <family val="2"/>
      </rPr>
      <t xml:space="preserve">
• Delegada de Tránsito: se establce con la  DITRA como punto único de recepción de IUIT - • Máximo 3 días para completar el registro del IUIT desde su recepción en DITRA -Digitalización en DITRA de los IUIT - Recepción y apertura de IUIT en proyecto SIS - 
Cumplimiento Actividad 100%
</t>
    </r>
  </si>
  <si>
    <r>
      <rPr>
        <b/>
        <sz val="8"/>
        <color theme="1"/>
        <rFont val="Arial Narrow"/>
        <family val="2"/>
      </rPr>
      <t xml:space="preserve">SEGUIMIENTO OCI DICIEMBRE 2016
1. Monitoreo diario de Noticias del Sector Transporte, 
</t>
    </r>
    <r>
      <rPr>
        <sz val="8"/>
        <color theme="1"/>
        <rFont val="Arial Narrow"/>
        <family val="2"/>
      </rPr>
      <t>Cumplida 100%</t>
    </r>
    <r>
      <rPr>
        <b/>
        <sz val="8"/>
        <color theme="1"/>
        <rFont val="Arial Narrow"/>
        <family val="2"/>
      </rPr>
      <t xml:space="preserve">
2. Lobby permanente con los representantes de los medios de comunicación, </t>
    </r>
    <r>
      <rPr>
        <sz val="8"/>
        <color theme="1"/>
        <rFont val="Arial Narrow"/>
        <family val="2"/>
      </rPr>
      <t>Cumplida 100%</t>
    </r>
    <r>
      <rPr>
        <b/>
        <sz val="8"/>
        <color theme="1"/>
        <rFont val="Arial Narrow"/>
        <family val="2"/>
      </rPr>
      <t xml:space="preserve">
3. Acompañamiento permanente a los delegados y jefes de oficina para detectar posibles riesgos de comunicaciones, </t>
    </r>
    <r>
      <rPr>
        <sz val="8"/>
        <color theme="1"/>
        <rFont val="Arial Narrow"/>
        <family val="2"/>
      </rPr>
      <t xml:space="preserve">
Cumplida 100%</t>
    </r>
    <r>
      <rPr>
        <b/>
        <sz val="8"/>
        <color theme="1"/>
        <rFont val="Arial Narrow"/>
        <family val="2"/>
      </rPr>
      <t xml:space="preserve">
4. Creación de estrategias de comunicaciones para difundir de manera didáctica a los vigilados las acciones normativas que desarrollará durante el año 2016 la entidad
</t>
    </r>
    <r>
      <rPr>
        <sz val="8"/>
        <color theme="1"/>
        <rFont val="Arial Narrow"/>
        <family val="2"/>
      </rPr>
      <t xml:space="preserve">Cumplida 100%
</t>
    </r>
    <r>
      <rPr>
        <b/>
        <sz val="8"/>
        <color theme="1"/>
        <rFont val="Arial Narrow"/>
        <family val="2"/>
      </rPr>
      <t>5. Acciones de comunicaciones internas para romper y/o detener el voz a voz (comunicación informal) al interior de la entidad,</t>
    </r>
    <r>
      <rPr>
        <sz val="8"/>
        <color theme="1"/>
        <rFont val="Arial Narrow"/>
        <family val="2"/>
      </rPr>
      <t xml:space="preserve">
1. Banners de actividades misionales 2. Actualización de Normograma de procesos, publicación de resoluciones vigencia 2016 3. Verificados 15 comunicados de prensa 4. Promoción de actividades misionales en terminales de transporte 5. Campañas de seguridad vial en vacaciones de mitad de año 6. Presentaciones institucionales para tres eventos gremiales 7. Monitoreo de medios: Noticias al Dia por correo institucional. 8. Puesta en marcha de la Intranet, Carteleras Virtuales, Correo Última Hora. 
Actividad 100%
</t>
    </r>
    <r>
      <rPr>
        <b/>
        <sz val="8"/>
        <color theme="1"/>
        <rFont val="Arial Narrow"/>
        <family val="2"/>
      </rPr>
      <t>6.</t>
    </r>
    <r>
      <rPr>
        <sz val="8"/>
        <color theme="1"/>
        <rFont val="Arial Narrow"/>
        <family val="2"/>
      </rPr>
      <t xml:space="preserve"> </t>
    </r>
    <r>
      <rPr>
        <b/>
        <sz val="8"/>
        <color theme="1"/>
        <rFont val="Arial Narrow"/>
        <family val="2"/>
      </rPr>
      <t xml:space="preserve">Manual de Crisis: </t>
    </r>
    <r>
      <rPr>
        <sz val="8"/>
        <color theme="1"/>
        <rFont val="Arial Narrow"/>
        <family val="2"/>
      </rPr>
      <t xml:space="preserve">Formulación del Manual de Crisis.  No se evidencian reportes ni análisis de la aplicación del Manual. Indicador: no se han realizado mediciones. 
Actividad 50% </t>
    </r>
  </si>
  <si>
    <r>
      <rPr>
        <b/>
        <sz val="8"/>
        <color theme="1"/>
        <rFont val="Arial Narrow"/>
        <family val="2"/>
      </rPr>
      <t xml:space="preserve">SEGUIMIENTO OCI DICIEMBRE 2016
1. Reuniones semanales para determinar la parrilla de programación de las carteleras electrónicas de la entidad: reuniones para: </t>
    </r>
    <r>
      <rPr>
        <sz val="8"/>
        <color theme="1"/>
        <rFont val="Arial Narrow"/>
        <family val="2"/>
      </rPr>
      <t xml:space="preserve">1.) Publicación en el portal web de 46 banners con información acerca de las actividades misionales de la entidad. 2.)Publicación del 100% de la información misional y normativa de la entidad en el portal web. Producción y publicación de 5 videos referentes a actividades misionales de la entidad. 3.)Generación y envío de 19 comunicados de prensa a los medios de comunicación del país. 
Actividad al 100%
</t>
    </r>
    <r>
      <rPr>
        <b/>
        <sz val="8"/>
        <color theme="1"/>
        <rFont val="Arial Narrow"/>
        <family val="2"/>
      </rPr>
      <t>2. Programación mensual de las publicaciones institucionales, por temáticas, a difundir en la Intranet,</t>
    </r>
    <r>
      <rPr>
        <sz val="8"/>
        <color theme="1"/>
        <rFont val="Arial Narrow"/>
        <family val="2"/>
      </rPr>
      <t xml:space="preserve">: 1.)Convenios con 20 terminales terrestres, en las 7 principales Ciudades del país, para difundir información del sector. 2.) SPT en sus medios digitales, en el primer semestre se realizó en la época de vacaciones en los meses de Junio y Julio y Diciembre. 3.) Diseño de 3 presentaciones institucionales de la Entidad informando a los gremios y entidades del sector acerca de las actividades de la entidad durante el primer y segundo semestre de 2016. 
Actividad 100%
</t>
    </r>
    <r>
      <rPr>
        <b/>
        <sz val="8"/>
        <color theme="1"/>
        <rFont val="Arial Narrow"/>
        <family val="2"/>
      </rPr>
      <t xml:space="preserve">3. Valoración semestral del número de publicaciones y temáticas desarrolladas en carteleras electrónicas e Intranet. </t>
    </r>
    <r>
      <rPr>
        <sz val="8"/>
        <color theme="1"/>
        <rFont val="Arial Narrow"/>
        <family val="2"/>
      </rPr>
      <t xml:space="preserve">Encuesta ¿Cada cuánto usted lee las Carteleras Digitales? . No se evidencia reporte y análisis de resultados de la encuesta. 
Actividad 50%
</t>
    </r>
    <r>
      <rPr>
        <b/>
        <sz val="8"/>
        <color theme="1"/>
        <rFont val="Arial Narrow"/>
        <family val="2"/>
      </rPr>
      <t xml:space="preserve">4. Realización del video institucional de SPT, </t>
    </r>
    <r>
      <rPr>
        <sz val="8"/>
        <color theme="1"/>
        <rFont val="Arial Narrow"/>
        <family val="2"/>
      </rPr>
      <t xml:space="preserve">Video Institucional SPT presentando en la jornada de inducción y carteleras institucionales. 
Actividad 100%
</t>
    </r>
    <r>
      <rPr>
        <b/>
        <sz val="8"/>
        <color theme="1"/>
        <rFont val="Arial Narrow"/>
        <family val="2"/>
      </rPr>
      <t xml:space="preserve">5. Realización de 3 clips institucionales (misionales) para redes sociales y portal web. </t>
    </r>
    <r>
      <rPr>
        <sz val="8"/>
        <color theme="1"/>
        <rFont val="Arial Narrow"/>
        <family val="2"/>
      </rPr>
      <t xml:space="preserve">Video clips Viaje  a lo bien, Enrutados, 4 videos para Jornada de Inducción.
Actividad 100%
</t>
    </r>
    <r>
      <rPr>
        <b/>
        <sz val="8"/>
        <color theme="1"/>
        <rFont val="Arial Narrow"/>
        <family val="2"/>
      </rPr>
      <t xml:space="preserve">6. Edición de material audiovisual que acompañe las ruedas de prensa y los comunicados de prensa. </t>
    </r>
    <r>
      <rPr>
        <sz val="8"/>
        <color theme="1"/>
        <rFont val="Arial Narrow"/>
        <family val="2"/>
      </rPr>
      <t>Actividad permanente: Generación y envío de 28 comunicados de prensa a los medios de comunicación. o Labor de free press con todos los medios de comunicación del país. o Realización de 11 ruedas de prensa.
Actividad 100%</t>
    </r>
  </si>
  <si>
    <r>
      <rPr>
        <b/>
        <sz val="8"/>
        <color theme="1"/>
        <rFont val="Arial Narrow"/>
        <family val="2"/>
      </rPr>
      <t xml:space="preserve">SEGUIMIENTO OCI DICIEMBRE  2016
1. Elaboración de listado de posibles empresas (no vigiladas por la entidad), que </t>
    </r>
    <r>
      <rPr>
        <sz val="8"/>
        <color theme="1"/>
        <rFont val="Arial Narrow"/>
        <family val="2"/>
      </rPr>
      <t>puedan patrocinar actividades puntuales de campañas institucionales. 
Actividad 100%</t>
    </r>
    <r>
      <rPr>
        <b/>
        <sz val="8"/>
        <color theme="1"/>
        <rFont val="Arial Narrow"/>
        <family val="2"/>
      </rPr>
      <t xml:space="preserve">
2. Lobby empresarial para obtener patrocinios económicos o en piezas de comunicación desarrolladas. 
</t>
    </r>
    <r>
      <rPr>
        <sz val="8"/>
        <color theme="1"/>
        <rFont val="Arial Narrow"/>
        <family val="2"/>
      </rPr>
      <t>Actividad 100%</t>
    </r>
    <r>
      <rPr>
        <b/>
        <sz val="8"/>
        <color theme="1"/>
        <rFont val="Arial Narrow"/>
        <family val="2"/>
      </rPr>
      <t xml:space="preserve">
3. Elaboración del presupuesto de comunicaciones
</t>
    </r>
    <r>
      <rPr>
        <sz val="8"/>
        <color theme="1"/>
        <rFont val="Arial Narrow"/>
        <family val="2"/>
      </rPr>
      <t>No se realiza la actividad. Se verifica en auditoría interna y se formula No Conformidad. 
Actividad 0%</t>
    </r>
  </si>
  <si>
    <r>
      <rPr>
        <b/>
        <sz val="8"/>
        <color theme="1"/>
        <rFont val="Arial Narrow"/>
        <family val="2"/>
      </rPr>
      <t>SEGUIMIENTO OCI DICIEMBRE 2016
1.  Aplicar oportunamente los controles establecidos: -. R</t>
    </r>
    <r>
      <rPr>
        <sz val="8"/>
        <color theme="1"/>
        <rFont val="Arial Narrow"/>
        <family val="2"/>
      </rPr>
      <t>eporte del avance mensual del plan sectorial al Ministerio de Transporte - Seguimiento en sesiones de comité directivo (Desarrollo Administrativo) Revisión Plan Estratégico Institucional: Actas de 21/04/2016, 27/014/2016, 10/06/2016, 26/07/2016, 17/06/2016, 30/11/2016
Actividad al 100%</t>
    </r>
    <r>
      <rPr>
        <b/>
        <sz val="8"/>
        <color theme="1"/>
        <rFont val="Arial Narrow"/>
        <family val="2"/>
      </rPr>
      <t xml:space="preserve">
2. Cuando se presenten modificaciones por parte del Ministerio, avanzar simultáneamente en la actualización del PEI</t>
    </r>
    <r>
      <rPr>
        <sz val="8"/>
        <color theme="1"/>
        <rFont val="Arial Narrow"/>
        <family val="2"/>
      </rPr>
      <t xml:space="preserve">
Reportes remitidos. Falta verificar reporte de informe final. 
Actividad 80%</t>
    </r>
    <r>
      <rPr>
        <b/>
        <sz val="8"/>
        <color theme="1"/>
        <rFont val="Arial Narrow"/>
        <family val="2"/>
      </rPr>
      <t xml:space="preserve">
</t>
    </r>
  </si>
  <si>
    <r>
      <rPr>
        <b/>
        <sz val="8"/>
        <color theme="1"/>
        <rFont val="Arial Narrow"/>
        <family val="2"/>
      </rPr>
      <t xml:space="preserve">SEGUIMIENTO OCI DICIEMBRE 2016
1.  Aplicar oportunamente los controles establecidos: 1. Definición e implementación del procedimiento de convenios 2. Monitoreo de la correcta implementación del procedimiento </t>
    </r>
    <r>
      <rPr>
        <sz val="8"/>
        <color theme="1"/>
        <rFont val="Arial Narrow"/>
        <family val="2"/>
      </rPr>
      <t xml:space="preserve">
Actualización del procedimiento: A partir de 07-jul-2016 y ago-29-2016, respectivamente:  Caracterización Proceso Gestión Administrativa, 07-jul-2016.
Gestionar contratos y convenios/Gestión de convenios, 29-ago-2016.
Resulatdos de la auditoría: no se ha actualuizado TRD, No se ha actualizado Normograma, ochoc (8) convenio sin evidencias de avance, ni de suspensión y/o terminación anticipada, siete (7) convenios no presentan asignación de supervisor, ni informes de supervisión, ni evidencias de ejecución, suspensión y/o terminación 
Actividad al 80%
</t>
    </r>
    <r>
      <rPr>
        <b/>
        <sz val="8"/>
        <color theme="1"/>
        <rFont val="Arial Narrow"/>
        <family val="2"/>
      </rPr>
      <t>2. Incluir dentro del plan de auditorias la validación del cumplimiento del procedimiento</t>
    </r>
    <r>
      <rPr>
        <sz val="8"/>
        <color theme="1"/>
        <rFont val="Arial Narrow"/>
        <family val="2"/>
      </rPr>
      <t xml:space="preserve">
Informe de auditoría interna 22/09/2016.
 Actividad al 100%</t>
    </r>
  </si>
  <si>
    <r>
      <rPr>
        <b/>
        <sz val="8"/>
        <color theme="1"/>
        <rFont val="Arial Narrow"/>
        <family val="2"/>
      </rPr>
      <t xml:space="preserve">SEGUIMIENTO OCI DICIEMBRE 2016
1. Definir claramente las necesidades de la entidad que se deben satisfacer. </t>
    </r>
    <r>
      <rPr>
        <sz val="8"/>
        <color theme="1"/>
        <rFont val="Arial Narrow"/>
        <family val="2"/>
      </rPr>
      <t>Actividad 100%</t>
    </r>
    <r>
      <rPr>
        <b/>
        <sz val="8"/>
        <color theme="1"/>
        <rFont val="Arial Narrow"/>
        <family val="2"/>
      </rPr>
      <t xml:space="preserve">
2. Definir los proyectos a través de los cuales se daría solución a dichas necesidades. I</t>
    </r>
    <r>
      <rPr>
        <sz val="8"/>
        <color theme="1"/>
        <rFont val="Arial Narrow"/>
        <family val="2"/>
      </rPr>
      <t xml:space="preserve">nfomre de ejecución a 31 de octubre de 2016 para la apropiación del presupuesto de inversión de los proyectos de la Entidad ren el Informe Pomenorizado de SCI periodo julio - noviembre 2016: Proyectos de inversión:
Mejoramiento infraestructura tecnológica, de comunicaciones, y de servicios de alta disponibilidad para la superintendencia de puerto nacional: 86,9%
Apoyo fortalecimiento institucional y supervisión integral a los vigilados a nivel nacional:94,4%
Implementación del centro de monitoreo de control y vigilancia de la Supertransporte - Nacional: 100%
Apropiación presupuesta para la vigencia 2017
Falta informe final de ejecución de proyectos de inversión
Actividad 90%
</t>
    </r>
    <r>
      <rPr>
        <b/>
        <sz val="8"/>
        <color theme="1"/>
        <rFont val="Arial Narrow"/>
        <family val="2"/>
      </rPr>
      <t xml:space="preserve">3. Definir la generación de los ingresos que respaldan la satisfacción de dichas necesidades.
</t>
    </r>
    <r>
      <rPr>
        <sz val="8"/>
        <color theme="1"/>
        <rFont val="Arial Narrow"/>
        <family val="2"/>
      </rPr>
      <t>Recacudo contribución especial  Octubre de 2016 $35,080 millones.</t>
    </r>
    <r>
      <rPr>
        <b/>
        <sz val="8"/>
        <color theme="1"/>
        <rFont val="Arial Narrow"/>
        <family val="2"/>
      </rPr>
      <t xml:space="preserve">
</t>
    </r>
    <r>
      <rPr>
        <sz val="8"/>
        <color theme="1"/>
        <rFont val="Arial Narrow"/>
        <family val="2"/>
      </rPr>
      <t>Presupuesto aprobado vigencia 2017 por $44,924,112,150. Fuente Recursos propios (recaudo contribución especial), Cobro Coactivo %4,145 millones (Inofrme rendición de cuentas Octubre 2015 -  Octubre 2016)
Actividad 100%</t>
    </r>
    <r>
      <rPr>
        <b/>
        <sz val="8"/>
        <color theme="1"/>
        <rFont val="Arial Narrow"/>
        <family val="2"/>
      </rPr>
      <t xml:space="preserve">
4. Incluir las necesidades reales en los anteproyectos de presupuesto de cada vigencia.
</t>
    </r>
    <r>
      <rPr>
        <sz val="8"/>
        <color theme="1"/>
        <rFont val="Arial Narrow"/>
        <family val="2"/>
      </rPr>
      <t>Presupuesto aprobado vigencia 2017 por $44,924,112,150
Actividad 100%</t>
    </r>
  </si>
  <si>
    <r>
      <rPr>
        <b/>
        <sz val="8"/>
        <color theme="1"/>
        <rFont val="Arial Narrow"/>
        <family val="2"/>
      </rPr>
      <t>SEGUIMIENTO OCI DICIMEBRE 2016</t>
    </r>
    <r>
      <rPr>
        <sz val="8"/>
        <color theme="1"/>
        <rFont val="Arial Narrow"/>
        <family val="2"/>
      </rPr>
      <t xml:space="preserve">
</t>
    </r>
    <r>
      <rPr>
        <b/>
        <sz val="8"/>
        <color theme="1"/>
        <rFont val="Arial Narrow"/>
        <family val="2"/>
      </rPr>
      <t xml:space="preserve">1. Someter las propuestas de iniciativas legislativas al Comité  Institucional de Desarrollo Administrativo </t>
    </r>
    <r>
      <rPr>
        <sz val="8"/>
        <color theme="1"/>
        <rFont val="Arial Narrow"/>
        <family val="2"/>
      </rPr>
      <t xml:space="preserve">
Resolución No. 7726 del 1 de marzo de 2016, por medio de la cual se reglamenta la inscripción y el registro de los Operadores Portuarios Marítimos y Fluviales
Actividad 100%
</t>
    </r>
    <r>
      <rPr>
        <b/>
        <sz val="8"/>
        <color theme="1"/>
        <rFont val="Arial Narrow"/>
        <family val="2"/>
      </rPr>
      <t xml:space="preserve">2. Proponer al Grupo de Informática y Estadística todo tipo de estadísticas que faciliten o soporten las iniciativas legislativas </t>
    </r>
    <r>
      <rPr>
        <sz val="8"/>
        <color theme="1"/>
        <rFont val="Arial Narrow"/>
        <family val="2"/>
      </rPr>
      <t xml:space="preserve">
Del informe de Rendición de Cuentas 2015 - 2016:
Centro de Monitoreo de Actividades de Transporte - CEMAT: Reportes estadísticos: Registro Nacional de Carga, Centros de Reconocimiento de Conductores, Terminalesde Transporte, Sistemas de Transporte Masivo, Accidentalidad Vial, Transporte Aereo, Transporte Ferreo, Transporte Carretero, Evaluación riesgo financiero, Tipificación de
Vigilados.
Actividad 100%
</t>
    </r>
    <r>
      <rPr>
        <b/>
        <sz val="8"/>
        <color theme="1"/>
        <rFont val="Arial Narrow"/>
        <family val="2"/>
      </rPr>
      <t xml:space="preserve">3. Investigación de política del sector transporte de otros países a efectos de articularlas como mejores practicas. </t>
    </r>
    <r>
      <rPr>
        <sz val="8"/>
        <color theme="1"/>
        <rFont val="Arial Narrow"/>
        <family val="2"/>
      </rPr>
      <t xml:space="preserve">
No se presentan evidencia. Actividad 0%
</t>
    </r>
    <r>
      <rPr>
        <b/>
        <sz val="8"/>
        <color theme="1"/>
        <rFont val="Arial Narrow"/>
        <family val="2"/>
      </rPr>
      <t xml:space="preserve">4. Creación de base de datos con situaciones de interés legislativo </t>
    </r>
    <r>
      <rPr>
        <sz val="8"/>
        <color theme="1"/>
        <rFont val="Arial Narrow"/>
        <family val="2"/>
      </rPr>
      <t xml:space="preserve">
Del informe de Rendición de Cuentas 2015 - 2016:
Centro de Monitoreo de Actividades de Transporte - CEMAT: Reportes estadísticos: Registro Nacional de Carga, Centros de Reconocimiento de Conductores, Terminalesde Transporte, Sistemas de Transporte Masivo, Accidentalidad Vial, Transporte Aereo, Transporte Ferreo, Transporte Carretero, Evaluación riesgo financiero, Tipificación de
Vigilados.
Actividad 100%
</t>
    </r>
    <r>
      <rPr>
        <b/>
        <sz val="8"/>
        <color theme="1"/>
        <rFont val="Arial Narrow"/>
        <family val="2"/>
      </rPr>
      <t>5. Verificar implementación del decreto antitramites en la entidad y demás entidades gubernamentales con las que se tenga relación.</t>
    </r>
    <r>
      <rPr>
        <sz val="8"/>
        <color theme="1"/>
        <rFont val="Arial Narrow"/>
        <family val="2"/>
      </rPr>
      <t xml:space="preserve">
Ejecución de la resolución 3443 de 2016 expedida por MinTransporte, por medio de la cual se dictan lineamientos para el control del cumplimiento de las normas que rigen la actividad transportadora.
En elaplicativo SUIT – Sistema único de información de trámites del DAFP, actualmente se encuentran inscritos tres (3) trámites: • Paz y Salvo Tasa de Vigilancia
• Orden de entrega de vehículos de transporte público terrestre automotor inmovilizados • Inscripción de Operadores Portuarios marítimos y fluviales.
Actividad 100%</t>
    </r>
  </si>
  <si>
    <r>
      <t>SEGUIMIENTO OCI DICIEMBRE 2016</t>
    </r>
    <r>
      <rPr>
        <sz val="8"/>
        <color theme="1"/>
        <rFont val="Arial Narrow"/>
        <family val="2"/>
      </rPr>
      <t xml:space="preserve">
</t>
    </r>
    <r>
      <rPr>
        <b/>
        <sz val="8"/>
        <color theme="1"/>
        <rFont val="Arial Narrow"/>
        <family val="2"/>
      </rPr>
      <t xml:space="preserve">1. Implementar procedimientos de acuerdo al alcance del CEMAT.  </t>
    </r>
    <r>
      <rPr>
        <sz val="8"/>
        <color theme="1"/>
        <rFont val="Arial Narrow"/>
        <family val="2"/>
      </rPr>
      <t>Implementar el procedimiento establecido: Porceso documentado en el aplicativo Architec: caracterización (objeto, alcance, líder), Normograma , Procedimiemto Planeación de la operación y la información, Porcedimiento Gestión de la Información del CEMAT
Falta definir Indicadoires
Actividad 60%</t>
    </r>
    <r>
      <rPr>
        <b/>
        <sz val="8"/>
        <color theme="1"/>
        <rFont val="Arial Narrow"/>
        <family val="2"/>
      </rPr>
      <t xml:space="preserve">
2. Efectuar seguimiento permanente al alcance del proyecto.</t>
    </r>
    <r>
      <rPr>
        <sz val="8"/>
        <color theme="1"/>
        <rFont val="Arial Narrow"/>
        <family val="2"/>
      </rPr>
      <t xml:space="preserve"> Contrato 255 de 2016 con la Empresa Sistemas Inteligente en Red, para la estructuración de reportes por modalidad de empresas y los indicadores correspondientes.
Activdiad 60%
Se requiere informe final del contrato</t>
    </r>
    <r>
      <rPr>
        <b/>
        <sz val="8"/>
        <color theme="1"/>
        <rFont val="Arial Narrow"/>
        <family val="2"/>
      </rPr>
      <t xml:space="preserve">
3, Analizar permanentemente la información recibida y generada. </t>
    </r>
    <r>
      <rPr>
        <sz val="8"/>
        <color theme="1"/>
        <rFont val="Arial Narrow"/>
        <family val="2"/>
      </rPr>
      <t>Se avanzó en la consecución de información con fuentes externas, para fortalecer la toma de
decisiones a partir del análisis de datos del sector transporte y en desarrollo del BI (Inteligencia de Negocio), logrando obtener convenios y/o oficios de entendimiento con 17 entidades que han iniciado el proceso de reporte de información, contando actualmente con 3 interfaces con Olimpia, Mintransporte y RUES a través de web services y las demás Entidades reportan la información a través de archivos planos.
Actividad 80%
Se requiere informe final de fuentes externas.</t>
    </r>
  </si>
  <si>
    <r>
      <rPr>
        <b/>
        <sz val="8"/>
        <color rgb="FF000000"/>
        <rFont val="Arial Narrow"/>
        <family val="2"/>
      </rPr>
      <t>SEGUIMIENTO OCI DICIEMBRE 2016</t>
    </r>
    <r>
      <rPr>
        <sz val="8"/>
        <color rgb="FF000000"/>
        <rFont val="Arial Narrow"/>
        <family val="2"/>
      </rPr>
      <t xml:space="preserve">
</t>
    </r>
    <r>
      <rPr>
        <b/>
        <sz val="8"/>
        <color rgb="FF000000"/>
        <rFont val="Arial Narrow"/>
        <family val="2"/>
      </rPr>
      <t xml:space="preserve">1. Solicitar publicación en la página web de la entidad sobre la Información de requisitos de habilitación y registro de cada uno de los modos de transporte. </t>
    </r>
    <r>
      <rPr>
        <sz val="8"/>
        <color rgb="FF000000"/>
        <rFont val="Arial Narrow"/>
        <family val="2"/>
      </rPr>
      <t xml:space="preserve">
CIRCULAR No. 84 de Noviembre 2016 : Cumplimiento del articulo 5 de la Resolución 07726 del 01 de marzo de 2016, expedida por la Superintendencia de Puertos y Transporte. Obligaroriedad de inscripicón y registro d eoperadores portuarios. 
Actividad 100%
</t>
    </r>
    <r>
      <rPr>
        <b/>
        <sz val="8"/>
        <color rgb="FF000000"/>
        <rFont val="Arial Narrow"/>
        <family val="2"/>
      </rPr>
      <t>2. Enviar  correo u oficio a los vigilados que no han cumplido:</t>
    </r>
    <r>
      <rPr>
        <sz val="8"/>
        <color rgb="FF000000"/>
        <rFont val="Arial Narrow"/>
        <family val="2"/>
      </rPr>
      <t xml:space="preserve"> sin evidencias. 
Actividad 0%
</t>
    </r>
    <r>
      <rPr>
        <b/>
        <sz val="8"/>
        <color rgb="FF000000"/>
        <rFont val="Arial Narrow"/>
        <family val="2"/>
      </rPr>
      <t xml:space="preserve">3. Mejora de Instructivo de registro y captura de información de los vigilados. </t>
    </r>
    <r>
      <rPr>
        <sz val="8"/>
        <color rgb="FF000000"/>
        <rFont val="Arial Narrow"/>
        <family val="2"/>
      </rPr>
      <t xml:space="preserve"> Actualización lde Manual de Vigía proporcionado por la firma QUIPUX.
Actividad  100%
</t>
    </r>
    <r>
      <rPr>
        <b/>
        <sz val="8"/>
        <color rgb="FF000000"/>
        <rFont val="Arial Narrow"/>
        <family val="2"/>
      </rPr>
      <t>4. Implementación de campañas publicitarias en los medios de comunicación (boletín del consumidor):</t>
    </r>
    <r>
      <rPr>
        <sz val="8"/>
        <color rgb="FF000000"/>
        <rFont val="Arial Narrow"/>
        <family val="2"/>
      </rPr>
      <t xml:space="preserve"> campañas puntuales para vigilados: Contribución Especial, Operadores Portuarios, Registro de Motonaves, reporte información financiera Niif, Siplaft: 
Actividad 100%
</t>
    </r>
    <r>
      <rPr>
        <b/>
        <sz val="8"/>
        <color rgb="FF000000"/>
        <rFont val="Arial Narrow"/>
        <family val="2"/>
      </rPr>
      <t xml:space="preserve">5. Implementación del proyecto de arquitectura empresarial. </t>
    </r>
    <r>
      <rPr>
        <sz val="8"/>
        <color rgb="FF000000"/>
        <rFont val="Arial Narrow"/>
        <family val="2"/>
      </rPr>
      <t xml:space="preserve">En architec se identifica el proceso Registro (caracterización), procedimiento Identificar y registrar vigilados. No se ha normado el trámite de registro del operador portuario a través de resolución en enero de 2016 pero se registran en el Sistema Vigía módulo Registro solicitudes. 
Actividad 50%.
</t>
    </r>
    <r>
      <rPr>
        <b/>
        <sz val="8"/>
        <color rgb="FF000000"/>
        <rFont val="Arial Narrow"/>
        <family val="2"/>
      </rPr>
      <t xml:space="preserve">6. Efectuar visitas de inspección a los vigilados no registrados. </t>
    </r>
    <r>
      <rPr>
        <sz val="8"/>
        <color rgb="FF000000"/>
        <rFont val="Arial Narrow"/>
        <family val="2"/>
      </rPr>
      <t xml:space="preserve">No se reportan evidencias.
 Actividad 0%
</t>
    </r>
  </si>
  <si>
    <r>
      <rPr>
        <b/>
        <sz val="8"/>
        <color rgb="FF000000"/>
        <rFont val="Arial Narrow"/>
        <family val="2"/>
      </rPr>
      <t>SEGUIMIENTO OCI DICIEMBRE 2016</t>
    </r>
    <r>
      <rPr>
        <sz val="8"/>
        <color rgb="FF000000"/>
        <rFont val="Arial Narrow"/>
        <family val="2"/>
      </rPr>
      <t xml:space="preserve">
</t>
    </r>
    <r>
      <rPr>
        <b/>
        <sz val="8"/>
        <color rgb="FF000000"/>
        <rFont val="Arial Narrow"/>
        <family val="2"/>
      </rPr>
      <t xml:space="preserve">1. Solicitar a la Secretaría General elaborar los criterios de selección de personal de acuerdo a los perfiles y competencias definidos. 
</t>
    </r>
    <r>
      <rPr>
        <sz val="8"/>
        <color rgb="FF000000"/>
        <rFont val="Arial Narrow"/>
        <family val="2"/>
      </rPr>
      <t>CAPACITACIONES: - Actualización en la Normatividad que regula las diferentes modalidades de Transporte y técnicas que debe tener una Auditoria. , con asistencia de 17 servidores públicos. - Seguridad Informática, con asistencia de 85 servidores públicos. - Código Contencioso Administrativo, con asistencia de 11 servidores públicos. - Proceso de Inspección y Vigilancia, con asistencia de 34 servidores públicos.
- Fondo de Reposición, con asistencia de 17 servidores públicos. - Investigaciones y Control y Sometimiento a Control, con asistencia de 57 servidores públicos. - Seguridad Aeroportuaria, con asistencia de 10 servidores públicos. - Actualización en Normas de transporte, con asistencia de 25 servidores públicos. - Derecho portuario marítimo y fluvial, con asistencia de 13 servidores públicos.</t>
    </r>
    <r>
      <rPr>
        <b/>
        <sz val="8"/>
        <color rgb="FF000000"/>
        <rFont val="Arial Narrow"/>
        <family val="2"/>
      </rPr>
      <t xml:space="preserve">
</t>
    </r>
    <r>
      <rPr>
        <sz val="8"/>
        <color rgb="FF000000"/>
        <rFont val="Arial Narrow"/>
        <family val="2"/>
      </rPr>
      <t>Actividad 100%</t>
    </r>
    <r>
      <rPr>
        <b/>
        <sz val="8"/>
        <color rgb="FF000000"/>
        <rFont val="Arial Narrow"/>
        <family val="2"/>
      </rPr>
      <t xml:space="preserve">
2. Efectuar seguimiento a las acciones de mejora planteadas en el mapa de riegos de los vigilados, </t>
    </r>
    <r>
      <rPr>
        <sz val="8"/>
        <color rgb="FF000000"/>
        <rFont val="Arial Narrow"/>
        <family val="2"/>
      </rPr>
      <t xml:space="preserve">
- Delegda de Tránstio: Se alcanzó un incremento del 37% en las visitas de inspección realizadas en 2016, con respecto a la vigencia anterior, 3607 visitas. Con corte a octubre 31, se ha alcanzado un cumplimiento del 82% de la meta establecida en el Plan General de Supervisión, para la vigencia 2016.
- Delegada Puertos: Se alcanzó un incremento del 11,54% en las visitas de inspección realizadas para la vigencia 2016, con 609 en total.   Con corte a octubre 31, se ha alcanzado un cumplimiento del 96% de la meta establecida en el Plan General de Supervisión, para la vigencia 2016.
- Concesiones: 543 visitas en la vigencia (incremento del 110%)
Actividad: 90%
</t>
    </r>
    <r>
      <rPr>
        <b/>
        <sz val="8"/>
        <color rgb="FF000000"/>
        <rFont val="Arial Narrow"/>
        <family val="2"/>
      </rPr>
      <t>3. Actualización de Normograma:</t>
    </r>
    <r>
      <rPr>
        <sz val="8"/>
        <color rgb="FF000000"/>
        <rFont val="Arial Narrow"/>
        <family val="2"/>
      </rPr>
      <t xml:space="preserve"> Normograma actualziado en Mayo de 2016. 
Actividad al 100%</t>
    </r>
  </si>
  <si>
    <r>
      <rPr>
        <b/>
        <sz val="8"/>
        <color rgb="FF000000"/>
        <rFont val="Arial Narrow"/>
        <family val="2"/>
      </rPr>
      <t>SEGUIMIENTO OCI DICIEMBRE 2016</t>
    </r>
    <r>
      <rPr>
        <sz val="8"/>
        <color rgb="FF000000"/>
        <rFont val="Arial Narrow"/>
        <family val="2"/>
      </rPr>
      <t xml:space="preserve">
</t>
    </r>
    <r>
      <rPr>
        <b/>
        <sz val="8"/>
        <color rgb="FF000000"/>
        <rFont val="Arial Narrow"/>
        <family val="2"/>
      </rPr>
      <t>1. Rotación en el personal.</t>
    </r>
    <r>
      <rPr>
        <sz val="8"/>
        <color rgb="FF000000"/>
        <rFont val="Arial Narrow"/>
        <family val="2"/>
      </rPr>
      <t xml:space="preserve">
No hay evidencias de rotación de personal. En el informe de la Coordinación de Control Disciplinario se evidencia que en 2016 se recibieron 104 quejas en total, 37 contra funcionarios y 4 contra contratistas. Por hechos posibles de corrupción se tiene:
- Irregularidades en contratación 4
- Posible prevaticato 1
- Posible falsedad en documento 3
Actividad 50%
</t>
    </r>
    <r>
      <rPr>
        <b/>
        <sz val="8"/>
        <color rgb="FF000000"/>
        <rFont val="Arial Narrow"/>
        <family val="2"/>
      </rPr>
      <t>2. Documentación de Criterios y riesgos de Supervisión.</t>
    </r>
    <r>
      <rPr>
        <sz val="8"/>
        <color rgb="FF000000"/>
        <rFont val="Arial Narrow"/>
        <family val="2"/>
      </rPr>
      <t xml:space="preserve">
Se cuenta con la caracterización del proceso Gestión De Criterios Y Riesgos De Supervisión¨objetivos, alcance, procedimientos (Definición y gestión de políticas de supervisión; y Gestión de Riesgos de supervisión), mapa de riesgos, normograma.  Pendiente políticas de operación e Indicadores.
Actividad 100%
</t>
    </r>
    <r>
      <rPr>
        <b/>
        <sz val="8"/>
        <color rgb="FF000000"/>
        <rFont val="Arial Narrow"/>
        <family val="2"/>
      </rPr>
      <t xml:space="preserve">3, Consulta permanente a la Oficina Jurídica para interpretación normativa, con el objeto de adoptar política al respecto.
</t>
    </r>
    <r>
      <rPr>
        <sz val="8"/>
        <color rgb="FF000000"/>
        <rFont val="Arial Narrow"/>
        <family val="2"/>
      </rPr>
      <t xml:space="preserve">Reporte de Control Disciplinario Vigencia 2016:  109 quejas recibidas, 5% menos que en 2015.
Actividad 30%
</t>
    </r>
  </si>
  <si>
    <r>
      <rPr>
        <b/>
        <sz val="8"/>
        <color theme="1"/>
        <rFont val="Arial Narrow"/>
        <family val="2"/>
      </rPr>
      <t>SEGUIMIENTO OCI DICIEMBRE 2016</t>
    </r>
    <r>
      <rPr>
        <sz val="8"/>
        <color theme="1"/>
        <rFont val="Arial Narrow"/>
        <family val="2"/>
      </rPr>
      <t xml:space="preserve">
</t>
    </r>
    <r>
      <rPr>
        <b/>
        <sz val="8"/>
        <color theme="1"/>
        <rFont val="Arial Narrow"/>
        <family val="2"/>
      </rPr>
      <t>1. Estudio de situaciones y preparación de los documentos de trabajo con anticipación a la visit</t>
    </r>
    <r>
      <rPr>
        <sz val="8"/>
        <color theme="1"/>
        <rFont val="Arial Narrow"/>
        <family val="2"/>
      </rPr>
      <t xml:space="preserve">a. Sin evidencia. 
Actividad 0%.
</t>
    </r>
    <r>
      <rPr>
        <b/>
        <sz val="8"/>
        <color theme="1"/>
        <rFont val="Arial Narrow"/>
        <family val="2"/>
      </rPr>
      <t xml:space="preserve">2. Levantamiento de las actas durante la visita. </t>
    </r>
    <r>
      <rPr>
        <sz val="8"/>
        <color theme="1"/>
        <rFont val="Arial Narrow"/>
        <family val="2"/>
      </rPr>
      <t xml:space="preserve">Sin evidencia. 
Actividad 0%
</t>
    </r>
    <r>
      <rPr>
        <b/>
        <sz val="8"/>
        <color theme="1"/>
        <rFont val="Arial Narrow"/>
        <family val="2"/>
      </rPr>
      <t>3. Diligenciamiento oportuno de los informes de visit</t>
    </r>
    <r>
      <rPr>
        <sz val="8"/>
        <color theme="1"/>
        <rFont val="Arial Narrow"/>
        <family val="2"/>
      </rPr>
      <t xml:space="preserve">a. 4324 Visitas realizadas, con corte a noviembre de 2016 (92,11%) de lo programado (Reporte PEI OAP). 
Actividad 100%
</t>
    </r>
    <r>
      <rPr>
        <b/>
        <sz val="8"/>
        <color theme="1"/>
        <rFont val="Arial Narrow"/>
        <family val="2"/>
      </rPr>
      <t xml:space="preserve">4.  Efectuar seguimiento a las acciones de mejora planteadas en el mapa de riesgos de los vigilados </t>
    </r>
    <r>
      <rPr>
        <sz val="8"/>
        <color theme="1"/>
        <rFont val="Arial Narrow"/>
        <family val="2"/>
      </rPr>
      <t xml:space="preserve">
Sin evidencia. 
Activuidad 0%.
</t>
    </r>
    <r>
      <rPr>
        <b/>
        <sz val="8"/>
        <color theme="1"/>
        <rFont val="Arial Narrow"/>
        <family val="2"/>
      </rPr>
      <t xml:space="preserve">5. Profundizar capacitación a los contratistas que se encuentran en las regionales. </t>
    </r>
    <r>
      <rPr>
        <sz val="8"/>
        <color theme="1"/>
        <rFont val="Arial Narrow"/>
        <family val="2"/>
      </rPr>
      <t xml:space="preserve">
En el informe del Plan Operativo Institucional 2016 (Diciembre) se tiene: Linea de Acción Promover la gestión del conocimiento (capacitación y entrenamiento) 75% de cumplimiento: En el informe PEI Diciembre 2016 Meta  Fortalecer los conocimientos de los servidores publicos de la SPT que realizan la supervision, cumplimiento 25%.
Actividad 50%.
</t>
    </r>
    <r>
      <rPr>
        <b/>
        <sz val="8"/>
        <color theme="1"/>
        <rFont val="Arial Narrow"/>
        <family val="2"/>
      </rPr>
      <t xml:space="preserve">6. Estandarizar y normalizar procedimientos </t>
    </r>
    <r>
      <rPr>
        <sz val="8"/>
        <color theme="1"/>
        <rFont val="Arial Narrow"/>
        <family val="2"/>
      </rPr>
      <t xml:space="preserve">
En el Architec se observa caracterización del proceso Inspección (objetivo, alcance y responsable) y el procedimiento Realizar visita de inspección. 
Actividad 100%
</t>
    </r>
    <r>
      <rPr>
        <b/>
        <sz val="8"/>
        <color theme="1"/>
        <rFont val="Arial Narrow"/>
        <family val="2"/>
      </rPr>
      <t>7. Solicitar oportunamente los recursos de comisión a Financiera o en su defecto variar programación.</t>
    </r>
    <r>
      <rPr>
        <sz val="8"/>
        <color theme="1"/>
        <rFont val="Arial Narrow"/>
        <family val="2"/>
      </rPr>
      <t xml:space="preserve">
No se cuenta con información precisa sobre comisiones solicitadas frente a comisioens autorizadas. En el reporte del PEI (Diciembre 2016) se relacionan los siguientes resultados sobre ejecución del PGS y visitas: Puertos 100% (620 visitas), Concesiones 70,49% (203 visitas) y Tránsito 99% (3499 visitas).
Actividad 50%</t>
    </r>
  </si>
  <si>
    <r>
      <rPr>
        <b/>
        <sz val="8"/>
        <color theme="1"/>
        <rFont val="Arial Narrow"/>
        <family val="2"/>
      </rPr>
      <t>SEGUIMIENTO OCI DICIEMBRE 2016</t>
    </r>
    <r>
      <rPr>
        <sz val="8"/>
        <color theme="1"/>
        <rFont val="Arial Narrow"/>
        <family val="2"/>
      </rPr>
      <t xml:space="preserve">
</t>
    </r>
    <r>
      <rPr>
        <b/>
        <sz val="8"/>
        <color theme="1"/>
        <rFont val="Arial Narrow"/>
        <family val="2"/>
      </rPr>
      <t xml:space="preserve">1. Revisar detalladamente los informes de visita presentados por funcionarios y contratistas (supervisor) </t>
    </r>
    <r>
      <rPr>
        <sz val="8"/>
        <color theme="1"/>
        <rFont val="Arial Narrow"/>
        <family val="2"/>
      </rPr>
      <t xml:space="preserve">
De acuerdo con el informe de gestión de las dependencias, se tienen los siguientes resultados: Delegada de Tránsito 3,360 visitas en 2016; Delegada de Concesiones 382 visitas en 2016; Delegada de Puertos 589 visitas en 2016.  En el reporte del PEI (Diciembre 2016) se relacionan los siguientes resultados sobre ejecución del PGS: Puertos 100% (620 visitas), Concesiones 70,49% (203 visitas) y Tránsito 99% (3499 visitas)
No se reporta información sobre elaboración de actas o informes de visita.
Actividad 80%
</t>
    </r>
    <r>
      <rPr>
        <b/>
        <sz val="8"/>
        <color theme="1"/>
        <rFont val="Arial Narrow"/>
        <family val="2"/>
      </rPr>
      <t>2. Adoptar decisión frente a las acciones a seguir con las características del informe y del vigilado, de acuerdo a los resultados de la situación o situaciones presentadas.</t>
    </r>
    <r>
      <rPr>
        <sz val="8"/>
        <color theme="1"/>
        <rFont val="Arial Narrow"/>
        <family val="2"/>
      </rPr>
      <t xml:space="preserve">
</t>
    </r>
    <r>
      <rPr>
        <b/>
        <sz val="8"/>
        <color theme="1"/>
        <rFont val="Arial Narrow"/>
        <family val="2"/>
      </rPr>
      <t>Política de supervisión:</t>
    </r>
    <r>
      <rPr>
        <sz val="8"/>
        <color theme="1"/>
        <rFont val="Arial Narrow"/>
        <family val="2"/>
      </rPr>
      <t xml:space="preserve"> , la Delegada de Tránsito informa (informe de gestión 2016) que se han adelantado las siguientes acciones: Se han asistido a tres capacitaciones grupales con otras entidades de control sobre el tema de supervisión y actualmente se asiste a un observatorio de trabajo de la evaluación nacional del riesgo de lavado de activos y financiación del terrorismo. La Delegada de Concesiones informa la realización de 27 mesas de trabajo. En el reporte del PEI (Diciembre 2016) se reporta un cumplimiento del 99,6%
No se establecen evidencias sobre acciones ejecutadas a partir de los resultados de los informes de vigilancia e inspección.
Actividad 80%</t>
    </r>
  </si>
  <si>
    <r>
      <rPr>
        <b/>
        <sz val="8"/>
        <color theme="1"/>
        <rFont val="Arial Narrow"/>
        <family val="2"/>
      </rPr>
      <t>SEGUIMIENTO OCI DICIEMBRE 2016</t>
    </r>
    <r>
      <rPr>
        <sz val="8"/>
        <color theme="1"/>
        <rFont val="Arial Narrow"/>
        <family val="2"/>
      </rPr>
      <t xml:space="preserve">
</t>
    </r>
    <r>
      <rPr>
        <b/>
        <sz val="8"/>
        <color theme="1"/>
        <rFont val="Arial Narrow"/>
        <family val="2"/>
      </rPr>
      <t>1. Rotación en el personal.</t>
    </r>
    <r>
      <rPr>
        <sz val="8"/>
        <color theme="1"/>
        <rFont val="Arial Narrow"/>
        <family val="2"/>
      </rPr>
      <t xml:space="preserve">
No se cuenta con informaciópn al respecto. En el PEI se establece la meta de Fortalecer los conocimientos de los servidores publicos de la SPTque realizan la supervision; para 2016 se cumple en un 25%.
Actividad 50%
</t>
    </r>
    <r>
      <rPr>
        <b/>
        <sz val="8"/>
        <color theme="1"/>
        <rFont val="Arial Narrow"/>
        <family val="2"/>
      </rPr>
      <t>2. Documentación de Criterios y riesgos de Supervisión.</t>
    </r>
    <r>
      <rPr>
        <sz val="8"/>
        <color theme="1"/>
        <rFont val="Arial Narrow"/>
        <family val="2"/>
      </rPr>
      <t xml:space="preserve">
Se cuenta con la caracterización del proceso Gestión De Criterios Y Riesgos De Supervisión¨objetivos, alcance, procedimientos (Definición y gestión de políticas de supervisión; y Gestión de Riesgos de supervisión), mapa de riesgos, normograma.  Pendiente políticas de operación e Indicadores.
Actividad 100%.
</t>
    </r>
    <r>
      <rPr>
        <b/>
        <sz val="8"/>
        <color theme="1"/>
        <rFont val="Arial Narrow"/>
        <family val="2"/>
      </rPr>
      <t>3. Consulta permanente a la Oficina Jurídica para interpretación normativa, con el objeto de adoptar política al respecto.</t>
    </r>
    <r>
      <rPr>
        <sz val="8"/>
        <color theme="1"/>
        <rFont val="Arial Narrow"/>
        <family val="2"/>
      </rPr>
      <t xml:space="preserve">
En el punto N°3 del memorando remitido a la Oficina Asesora de Planeación, radicado con el N°20168000110363 el día 05 de septiembre de 2016, la Delegada solicita impartir metodología para concertar y formular con las tres Delegadas las políticas de supervisión.
El porcentaje de cumplimiento de ésta acción es del 10%</t>
    </r>
  </si>
  <si>
    <r>
      <rPr>
        <b/>
        <sz val="8"/>
        <color theme="1"/>
        <rFont val="Arial Narrow"/>
        <family val="2"/>
      </rPr>
      <t xml:space="preserve">SEGUIMIENTO OCI DICIEMBRE 2016
1. Estandarizar y Normalizar procedimientos
</t>
    </r>
    <r>
      <rPr>
        <sz val="8"/>
        <color theme="1"/>
        <rFont val="Arial Narrow"/>
        <family val="2"/>
      </rPr>
      <t>Pendientes documentos internos, documentos de referencia externos e Indicadores.
Cumplimiento de laactividad  60%</t>
    </r>
    <r>
      <rPr>
        <b/>
        <sz val="8"/>
        <color theme="1"/>
        <rFont val="Arial Narrow"/>
        <family val="2"/>
      </rPr>
      <t xml:space="preserve">
2. Solicitar concepto a la Oficina Jurídica
</t>
    </r>
    <r>
      <rPr>
        <sz val="8"/>
        <color theme="1"/>
        <rFont val="Arial Narrow"/>
        <family val="2"/>
      </rPr>
      <t xml:space="preserve">No se evidencia de cumplimiento de la asolicitud de concepto a la Oficina Jurídica.Se solicitó acompañamiento a la Oficina de Planeación para la definición de la </t>
    </r>
    <r>
      <rPr>
        <b/>
        <sz val="8"/>
        <color theme="1"/>
        <rFont val="Arial Narrow"/>
        <family val="2"/>
      </rPr>
      <t>la política de supervisión los criterios y riesgos aplicables al proceso.</t>
    </r>
    <r>
      <rPr>
        <sz val="8"/>
        <color theme="1"/>
        <rFont val="Arial Narrow"/>
        <family val="2"/>
      </rPr>
      <t xml:space="preserve">
Se evidencia la respuesta de la Oficina Asesora de Planeación,a la solicitud de las Delegadas bajo (radicado20168000110363 el día 05 de septiembre de 2016) precisando que las políticas de supervisión deben ser contruidas de manera conjunta entre las tres Delegadas (Radicado 20164000113463 del 12/09/2016).
En el reporte de ejecución del PEI 2016, la OAP reporta cumplimiento del 100% para las siguientes actividades sobre la estrategia Socializar e impulsar la politica de supervisión para la formalizacion del Sector:
1. Ejecutar reuniones con las autoridades  
2. Fortalecer el conocimiento en normas vigentes al  100% de los sujetos 
3. Fortalecer los conocimientos de los servidores públicos de la SPT que realizan la supervisión.
4. Realizar por lo menos 400 Mesas de Trabajo con los supervisados, agremiaciones y autoridades que interactúan con la SPT para identificar oportunidades de mejora
Cumplimiento de laactividad 70%
</t>
    </r>
    <r>
      <rPr>
        <b/>
        <sz val="8"/>
        <color theme="1"/>
        <rFont val="Arial Narrow"/>
        <family val="2"/>
      </rPr>
      <t>3. Proyecto de reestructuración de la entidad.</t>
    </r>
    <r>
      <rPr>
        <sz val="8"/>
        <color theme="1"/>
        <rFont val="Arial Narrow"/>
        <family val="2"/>
      </rPr>
      <t xml:space="preserve">
Finaliza el contrato interadministrativo 253 de 2016 celebrado con la Universidad Nacional. Se observa análisis positivo del proceso Gestión de Criterios y eriesgos de Supervisión.El esrudio pasa a revisión del DAFP, MIntransporte y MInHacienda.
Cumplimiento de laactividad  (control existente) 80%</t>
    </r>
  </si>
  <si>
    <r>
      <rPr>
        <b/>
        <sz val="8"/>
        <color rgb="FF000000"/>
        <rFont val="Arial Narrow"/>
        <family val="2"/>
      </rPr>
      <t>SEGUIMIENTO OCI DICIEMBRE 2016</t>
    </r>
    <r>
      <rPr>
        <sz val="8"/>
        <color rgb="FF000000"/>
        <rFont val="Arial Narrow"/>
        <family val="2"/>
      </rPr>
      <t xml:space="preserve">
</t>
    </r>
    <r>
      <rPr>
        <b/>
        <sz val="8"/>
        <color rgb="FF000000"/>
        <rFont val="Arial Narrow"/>
        <family val="2"/>
      </rPr>
      <t>1. Mejorar encuesta de percepción, implementarla y emitir los resultados, conclusiones y recomendaciones:</t>
    </r>
    <r>
      <rPr>
        <sz val="8"/>
        <color rgb="FF000000"/>
        <rFont val="Arial Narrow"/>
        <family val="2"/>
      </rPr>
      <t xml:space="preserve">
Durante el 2016 el grupo Atención al Ciudadano realizó dos encuestas de satisfacción dirigidas a usuarios de la Entidad. La primera encuesta se realizó en el mes de agosto con una muestra de 52 encuestas diligenciadas, su aplicación fue a través de formulario físico. Consta de 5 preguntas de calificación y una sexta para observaciones. Los temas indagados hacen referencia a tiempo  de espera, tiempo de atención, conocimiento del funcionario, actitud y trato del funcionario y antecedente de radicación anterior. La segunda encuesta se aplicó en el mes de noviembre de 2016 con una muestra de 86 encuestas aplicadas en medio físico, con las mismas preguntas.   Sobre la encuesta aplicadas la Oficina de Control Interno presentó informe del acompañamiento realizado a la apertura de la urna mediante memorando 20162000188733 del 22/12/2016 y presentó observaciones relacionadas con la metodología, los instrumentos de aplicación, tamaño de la muestra y tiempos de aplicación, pero principalmente sobre su objetivo y alcance.
Cumplimiento de actividad: 70%
</t>
    </r>
    <r>
      <rPr>
        <b/>
        <sz val="8"/>
        <color rgb="FF000000"/>
        <rFont val="Arial Narrow"/>
        <family val="2"/>
      </rPr>
      <t xml:space="preserve">2. Capacitación en normatividad aplicable a funcionarios y contratistas de atención al ciudadano 
</t>
    </r>
    <r>
      <rPr>
        <sz val="8"/>
        <color rgb="FF000000"/>
        <rFont val="Arial Narrow"/>
        <family val="2"/>
      </rPr>
      <t>De acuerdo con el informe de auditoría al Plan Estratégio de Recursos Humanos 2016, la Coordinación de Talentio Humano reportó que el Grupo Atención al Ciudadano no envío información sobre necesidades de capacitación.</t>
    </r>
    <r>
      <rPr>
        <b/>
        <sz val="8"/>
        <color rgb="FF000000"/>
        <rFont val="Arial Narrow"/>
        <family val="2"/>
      </rPr>
      <t xml:space="preserve"> </t>
    </r>
    <r>
      <rPr>
        <sz val="8"/>
        <color rgb="FF000000"/>
        <rFont val="Arial Narrow"/>
        <family val="2"/>
      </rPr>
      <t>No obstante, según la base de datos del Talento Humnao, en 2016tres funcionarios de Atención al Ciudadano participaron en las capacitaciones sobre - Actualización en Normas de transporte y  - Derecho Cobnstitucional.
Actividad 100%</t>
    </r>
    <r>
      <rPr>
        <b/>
        <sz val="8"/>
        <color rgb="FF000000"/>
        <rFont val="Arial Narrow"/>
        <family val="2"/>
      </rPr>
      <t xml:space="preserve">
3. Reorganizar el grupo con los técnicos de mas conocimientos de las misionales  o en su defecto, cuando el tema sea específico, este será  atendido por el funcionario y la delegatura competente. 
</t>
    </r>
    <r>
      <rPr>
        <sz val="8"/>
        <color rgb="FF000000"/>
        <rFont val="Arial Narrow"/>
        <family val="2"/>
      </rPr>
      <t>El grupo Talento Humano reporta el cumplimiento de esta actividad en 100%. No es claro como de dio el cumplimiento.</t>
    </r>
    <r>
      <rPr>
        <b/>
        <sz val="8"/>
        <color rgb="FF000000"/>
        <rFont val="Arial Narrow"/>
        <family val="2"/>
      </rPr>
      <t xml:space="preserve">
4. Mejorar implementación de canales de comunicación con las áreas misionales.
E</t>
    </r>
    <r>
      <rPr>
        <sz val="8"/>
        <color rgb="FF000000"/>
        <rFont val="Arial Narrow"/>
        <family val="2"/>
      </rPr>
      <t>n   julio de 2016 entra en funcionamiento el aplicativo  que resuelve en línea las  consultas  por Estados de Cuenta  de  los vehículos  que tuvieran infracciones al transporte, atendido por la Delegada de Tránsito. Con BPM Consulting se gestiona el call center y la línea 018000 de la Supertransporte. De acuerdo con la información del Grupo, al cerrar 2016, fueron cerradas el 69% de las consultas presenciales y el 31% restante  fueron trasladas a otras dependencias. 
Actividad al 100%.</t>
    </r>
    <r>
      <rPr>
        <b/>
        <sz val="8"/>
        <color rgb="FF000000"/>
        <rFont val="Arial Narrow"/>
        <family val="2"/>
      </rPr>
      <t xml:space="preserve">
5. Continuidad en la prioridad que se le asignan a las incidencias que se capturar en la Oficina de Atención al Ciudadano a través al GLPI
</t>
    </r>
    <r>
      <rPr>
        <sz val="8"/>
        <color rgb="FF000000"/>
        <rFont val="Arial Narrow"/>
        <family val="2"/>
      </rPr>
      <t>El grupo Talento Humano reporta el cumplimiento de esta actividad en 100%. En el informe de gestión solo se menciona "se registró en GLPI  cada uno de los casos (taendidos por calla center). Todas las incidencias  quedaron cerradas  en cuanto el objetivo principal  de la  atención telefónica es el suministro de información.</t>
    </r>
  </si>
  <si>
    <r>
      <t xml:space="preserve">SEGUIMIENTO OCI DICIEMBRE 2016
1. Brindar efectividad en orientación y consulta
</t>
    </r>
    <r>
      <rPr>
        <sz val="8"/>
        <color theme="1"/>
        <rFont val="Arial Narrow"/>
        <family val="2"/>
      </rPr>
      <t xml:space="preserve">En su informe de gestión 2016, el Grupo de Atención al Ciudadano   reporta que atendió  27471 casos en lo corrido de 2016  al integrar los canales de  atención habilitados (telefònico, atención presencial, correo electrónico y consulta web de estados de cuenta dentro del CIAC).
De acuerdo con la información del Grupo, al cerrar 2016, fueron cerradas el 69% de las consultas presenciales y el 31% restante  fueron trasladas a otras dependencias. 
No se establece claridad en el cierre de los requerimientos allegados por el canal telefónico.
Actividad 90%
</t>
    </r>
    <r>
      <rPr>
        <b/>
        <sz val="8"/>
        <color theme="1"/>
        <rFont val="Arial Narrow"/>
        <family val="2"/>
      </rPr>
      <t xml:space="preserve">2. Requerir el personal idóneo para dar respuesta efectiva a peticiones, quejas y reclamos presenciales.
</t>
    </r>
    <r>
      <rPr>
        <sz val="8"/>
        <color theme="1"/>
        <rFont val="Arial Narrow"/>
        <family val="2"/>
      </rPr>
      <t>En el mes de febrero la Atención al Ciudadano se centralizó en el CIAC, Centro Integral de Atención al Ciudadano de la SPT, ubicado en el barrio "La Soledad" en la Ciudad de Bogotá, donde se encuentra la Ventanilla de Radicación. Capacitaciones en temas de actualziación de normas de transporte y Derecho constitucional.
Actividad 100%</t>
    </r>
    <r>
      <rPr>
        <b/>
        <sz val="8"/>
        <color theme="1"/>
        <rFont val="Arial Narrow"/>
        <family val="2"/>
      </rPr>
      <t xml:space="preserve">
3. Revisar y actualizar procedimiento 
</t>
    </r>
    <r>
      <rPr>
        <sz val="8"/>
        <color theme="1"/>
        <rFont val="Arial Narrow"/>
        <family val="2"/>
      </rPr>
      <t>En el aplicativo Architec (Nueva cadena de valor) se encuentran documentados los procedimientos Gestión de Peticiones, Queja sy Reclamos; y Atención al Ciudadano, en el proceso Atención al Ciudadano y Notificaciones. Falta por documentar: documentos de referencia internos y externos y políticas de operación.
Actividad 80%</t>
    </r>
    <r>
      <rPr>
        <b/>
        <sz val="8"/>
        <color theme="1"/>
        <rFont val="Arial Narrow"/>
        <family val="2"/>
      </rPr>
      <t xml:space="preserve">
4. Elaborar informe cualitativo y cuantitativo de seguimiento y control de PQRs para generar Tablero de control 
</t>
    </r>
    <r>
      <rPr>
        <sz val="8"/>
        <color theme="1"/>
        <rFont val="Arial Narrow"/>
        <family val="2"/>
      </rPr>
      <t>No se observa tablero de control. En 2016 no se publica en la web el informe de Estadísticas y Consolidados de Seguimiento a Canales de Atención al Ciudadano.
Actividad 0%</t>
    </r>
    <r>
      <rPr>
        <b/>
        <sz val="8"/>
        <color theme="1"/>
        <rFont val="Arial Narrow"/>
        <family val="2"/>
      </rPr>
      <t xml:space="preserve">
5.  Requerir por escrito al Grupo de Informática y Estadística, la necesidad de unificar el registro de las PQRs recibidas con los radicados preexistentes en Gestión Documental que genere alertas de manera automática.
</t>
    </r>
    <r>
      <rPr>
        <sz val="8"/>
        <color theme="1"/>
        <rFont val="Arial Narrow"/>
        <family val="2"/>
      </rPr>
      <t>No se evidencia.
Actividad 0%</t>
    </r>
  </si>
  <si>
    <r>
      <t xml:space="preserve">SEGUIMIENTO OCI DICIEMBRE 2016
1. Solicitar concepto a la Oficina Jurídica 
</t>
    </r>
    <r>
      <rPr>
        <sz val="8"/>
        <rFont val="Arial Narrow"/>
        <family val="2"/>
      </rPr>
      <t>Cumplido 100% según reporte de agosto de 2016</t>
    </r>
    <r>
      <rPr>
        <b/>
        <sz val="8"/>
        <rFont val="Arial Narrow"/>
        <family val="2"/>
      </rPr>
      <t xml:space="preserve">
2. Requerir a las Delegadas para que realicen control de calidad a las bases de datos enviadas al Grupo de notificaciones
</t>
    </r>
    <r>
      <rPr>
        <sz val="8"/>
        <rFont val="Arial Narrow"/>
        <family val="2"/>
      </rPr>
      <t>En el año 2016 se llevó a cabo reunión en el mes de marzo, en la que se modificó el procedimiento de notificaciones para la expedición de constancias de ejecutoria, lo cual facilitó la proyección de las mismas. también se incrementa elpersonal del grupo. Por lo mencionado anteriormente, para el año 2016 se aumentó  la revisión y proyección de constancias de ejecutoria en un 246% en comparación con el año 2015. (Informe de Gestión 2016 - Grupo Notificaciones)
Actividad 100%</t>
    </r>
  </si>
  <si>
    <r>
      <rPr>
        <b/>
        <sz val="8"/>
        <color theme="1"/>
        <rFont val="Arial Narrow"/>
        <family val="2"/>
      </rPr>
      <t>SEGUIMIENTO OCI DICIEMBRE 2016
1. Desarrollar en la política de supervisión los criterios y riesgos aplicables al proceso.</t>
    </r>
    <r>
      <rPr>
        <sz val="8"/>
        <color theme="1"/>
        <rFont val="Arial Narrow"/>
        <family val="2"/>
      </rPr>
      <t xml:space="preserve">
Se evidencia la respuesta de la Oficina Asesora de Planeación,a la solicitud de las Delegadas bajo (radicado20168000110363 el día 05 de septiembre de 2016) precisando que las políticas de supervisión deben ser contruidas de manera conjunta entre las tres Delegadas (Radicado 20164000113463 del 12/09/2016).
En el reporte de ejecución del PEI 2016, la OAP reporta cumplimiento del 100% para las siguientes actividades sobre la estrategia Socializar e impulsar la politica de supervisión para la formalizacion del Sector:
1. Ejecutar reuniones con las autoridades  
2. Fortalecer el conocimiento en normas vigentes al  100% de los sujetos 
3. Fortalecer los conocimientos de los servidores públicos de la SPT que realizan la supervisión.
4. Realizar por lo menos 400 Mesas de Trabajo con los supervisados, agremiaciones y autoridades que interactúan con la SPT para identificar oportunidades de mejora
No se evidencia de cumplimiento de la acción de mejroa referida a Solicitar concepto a la Oficina Jurídica
Cumplimiento de laa ctividad 70%</t>
    </r>
    <r>
      <rPr>
        <b/>
        <sz val="8"/>
        <color theme="1"/>
        <rFont val="Arial Narrow"/>
        <family val="2"/>
      </rPr>
      <t xml:space="preserve">
2. Estandarizar y Normalizar procedimientos</t>
    </r>
    <r>
      <rPr>
        <sz val="8"/>
        <color theme="1"/>
        <rFont val="Arial Narrow"/>
        <family val="2"/>
      </rPr>
      <t xml:space="preserve">
Pendientes documentos internos, documentos de referencia externos e Indicadores.
Cumplimiento de laactividad  60%
</t>
    </r>
    <r>
      <rPr>
        <b/>
        <sz val="8"/>
        <color theme="1"/>
        <rFont val="Arial Narrow"/>
        <family val="2"/>
      </rPr>
      <t>3. Proyecto de reestructuración de la entidad.</t>
    </r>
    <r>
      <rPr>
        <sz val="8"/>
        <color theme="1"/>
        <rFont val="Arial Narrow"/>
        <family val="2"/>
      </rPr>
      <t xml:space="preserve">
Finaliza el contrato interadministrativo 253 de 2016 celebrado con la Universidad Nacional. Se observa análisis positivo del proceso Gestión de Criterios y eriesgos de Supervisión.El esrudio pasa a revisión del DAFP, MIntransporte y MInHacienda.
Cumplimiento de laactividad  (control existente) 80%
</t>
    </r>
    <r>
      <rPr>
        <b/>
        <sz val="8"/>
        <color theme="1"/>
        <rFont val="Arial Narrow"/>
        <family val="2"/>
      </rPr>
      <t xml:space="preserve">
Gestión de investigacioens 2016:</t>
    </r>
    <r>
      <rPr>
        <sz val="8"/>
        <color theme="1"/>
        <rFont val="Arial Narrow"/>
        <family val="2"/>
      </rPr>
      <t xml:space="preserve"> según el reporte OCI de Evaluación de Dependencias 2016 e informes de gestión:
Delegada de Tránsito: 1766 aperturas - 1452 fallos - 522 recursos resueltos (2% incremento de aperturas frentea 2015)
Delegada de Concesiones: 208 aperturas - 88 fallos
Delegada de Puertos: 2344 aperturas - 144 fallos (751% incremento de aperturas frentea 2015)</t>
    </r>
  </si>
  <si>
    <r>
      <rPr>
        <b/>
        <sz val="8"/>
        <color theme="1"/>
        <rFont val="Arial Narrow"/>
        <family val="2"/>
      </rPr>
      <t>SEGUIMIENTO OCI DICIEMBRE 2016
1. Efectuar capacitación y actualización respecto a las normas de contratación estatal cada vez que se produzca un cambio.</t>
    </r>
    <r>
      <rPr>
        <sz val="8"/>
        <color theme="1"/>
        <rFont val="Arial Narrow"/>
        <family val="2"/>
      </rPr>
      <t xml:space="preserve">       
Asistencia a capacitaciones programadas por la Agencia Nacional de Contratación Pública-Colombia Compra Eficiente CCE, sobre el SECOP II. Los servidores Kevis Sireck Diaz Chávez, John Peralta Lozano y Silvia Helena Ramírez Saavedra, recibieron capacitación de Colombia Compra Eficiente sobre el SECOPII y Acuerdo Marco los días 5, 12 y 26 de mayo de 2016 por parte de la Función Publica. Capacitaciones internas: Actualización en Código Contencioso Administrativo y actualizacion en contratacion publica y sistema de compra publica.
Actividad 100%
</t>
    </r>
    <r>
      <rPr>
        <b/>
        <sz val="8"/>
        <color theme="1"/>
        <rFont val="Arial Narrow"/>
        <family val="2"/>
      </rPr>
      <t xml:space="preserve">2. Elaborar manual de contratación como guía a las partes que antevienen en el proceso de contratación, con instructivos claros y registros que faciliten y sirvan de control del proceso. </t>
    </r>
    <r>
      <rPr>
        <sz val="8"/>
        <color theme="1"/>
        <rFont val="Arial Narrow"/>
        <family val="2"/>
      </rPr>
      <t xml:space="preserve">
El manual de contratación se compiló el Decreto No. 1082 de 2015. Por otra parte, la Secretaria General divulga el memorando No. 20165300095073 con asunto trámite procedimental presuntos incumplimientos en el marco de los contratos objetos de supervisión.
Actividad 100%                                                                           
</t>
    </r>
    <r>
      <rPr>
        <b/>
        <sz val="8"/>
        <color theme="1"/>
        <rFont val="Arial Narrow"/>
        <family val="2"/>
      </rPr>
      <t xml:space="preserve">3. Efectuar auditoria de seguimiento y verificación
</t>
    </r>
    <r>
      <rPr>
        <sz val="8"/>
        <color theme="1"/>
        <rFont val="Arial Narrow"/>
        <family val="2"/>
      </rPr>
      <t>Se realiza auditoría interna 2016 al proceso Gestión Administrativa, que incluye el subproceso Gestionar contratos y convneios y el procedimiento Gestionar contratos. Se evaluan 47 procesos contractuales y se establecen 6 No Conformidades:
- Incumplimiento articulo 19 Decreto 1510 de 2013, publicación en el SECOP
- Incumplimiento a la Ley 1150 de 2007, en concordancia con el Decreto 1082 de 2015, al artículo 1 de la Tabla de perfiles y honorarios, de la Resolución 28469 del 18 de diciembre de 2015, modificado por la Resolución 2488 de enero de 2016. 
- Incumplimiento al artículo 41 de Ley 80 de 1993, modificado por el artículo 23 de la Ley 1150 de 2007, perfeccionamiento de la adición del contrato.
- No existe uniformidad en el uso del documento que se usa como “check list” de verificación de idoneidad y experiencia proceso de contratación directa prestación de servicios personales indirectos 
- Asignar honorarios notoriamente diferentes frente a las mismas obligaciones contractuales, como es el caso de los contratos, 28 y 29, 39 y 40, 50 y 182, 84 y 86, 280 y 286 de la vigencia 2016
- 36 contratos de 47 revisados, no se encuentra actualizado el proceso archivístico de los expedientes contractuales
Actividad 100%</t>
    </r>
  </si>
  <si>
    <r>
      <rPr>
        <b/>
        <sz val="8"/>
        <color theme="1"/>
        <rFont val="Arial Narrow"/>
        <family val="2"/>
      </rPr>
      <t>SEGUIMIENTO OCI DICIEMBRE 2016</t>
    </r>
    <r>
      <rPr>
        <sz val="8"/>
        <color theme="1"/>
        <rFont val="Arial Narrow"/>
        <family val="2"/>
      </rPr>
      <t xml:space="preserve">
Acciones de mejora reportadas como cumplidas al 100% en el seguimiento con corte a Agosto de 2016</t>
    </r>
  </si>
  <si>
    <t>Acciones de mejora reportadas como cumplidas al 100% en el seguimiento con corte a Agosto de 2016</t>
  </si>
  <si>
    <r>
      <rPr>
        <b/>
        <sz val="8"/>
        <rFont val="Arial Narrow"/>
        <family val="2"/>
      </rPr>
      <t>SEGUIMIENTO OCI DICIEMBRE 2016
1. Constituir póliza de seguros.</t>
    </r>
    <r>
      <rPr>
        <sz val="8"/>
        <rFont val="Arial Narrow"/>
        <family val="2"/>
      </rPr>
      <t xml:space="preserve">
Se constituye póliza de seguros con QBE Seguros, la cual cubre los amparos, daños materiales, RC servidores públicos, Responsabilidad civil extracontractual, Manejo global, automóviles y Transporte de valores con vigencia de 23/032016 y 07/02/2016. 
Actividad 100%
</t>
    </r>
    <r>
      <rPr>
        <b/>
        <sz val="8"/>
        <rFont val="Arial Narrow"/>
        <family val="2"/>
      </rPr>
      <t xml:space="preserve"> 2. Actualizar panorama de riesgos de instalaciones locativas.</t>
    </r>
    <r>
      <rPr>
        <sz val="8"/>
        <rFont val="Arial Narrow"/>
        <family val="2"/>
      </rPr>
      <t xml:space="preserve">
En el marco de la implemenatción del Sistema de Seguridad y Salud en el Trabajo se adopta el Instructivo para la continua identificación de peligros, valoración de riesgos y determinación de controles y s eelabora la  Matriz de Peligros.
Actividad 100%
</t>
    </r>
    <r>
      <rPr>
        <b/>
        <sz val="8"/>
        <rFont val="Arial Narrow"/>
        <family val="2"/>
      </rPr>
      <t>3. Contar con programa de mantenimiento y reparaciones locativas actualizado</t>
    </r>
    <r>
      <rPr>
        <sz val="8"/>
        <color theme="1"/>
        <rFont val="Arial Narrow"/>
        <family val="2"/>
      </rPr>
      <t xml:space="preserve">
No se ha definido un programa anual de mantenimiento (correctivo y preventivo) para las instalaciones de la entidad. Según informe de auditoría 2016, a Julio se habpian atendido 115 d e116 solicitudes de mantenimiento (99%) -  Se evidencia la suscripción de 8  contratos de mantenimiento a diciembre 2016. 
Actividad 50%</t>
    </r>
  </si>
  <si>
    <r>
      <t xml:space="preserve">SEGUIMIENTO OCI DICIEMBRE 2016
1. Constituir póliza de seguros. 
</t>
    </r>
    <r>
      <rPr>
        <sz val="8"/>
        <color rgb="FF000000"/>
        <rFont val="Arial Narrow"/>
        <family val="2"/>
      </rPr>
      <t>Se suscribe la póliza de seguros con la firma QBE seguros.
Actividad 100%</t>
    </r>
    <r>
      <rPr>
        <b/>
        <sz val="8"/>
        <color rgb="FF000000"/>
        <rFont val="Arial Narrow"/>
        <family val="2"/>
      </rPr>
      <t xml:space="preserve">
2. Realizar programa de inspección física de bienes.   
</t>
    </r>
    <r>
      <rPr>
        <sz val="8"/>
        <color rgb="FF000000"/>
        <rFont val="Arial Narrow"/>
        <family val="2"/>
      </rPr>
      <t>No se evidenciala formulación del programa. En diciembre de 2016 se inicia la toma física de muestras y verificación de equipos informáticos.
Actividad 50%</t>
    </r>
    <r>
      <rPr>
        <b/>
        <sz val="8"/>
        <color rgb="FF000000"/>
        <rFont val="Arial Narrow"/>
        <family val="2"/>
      </rPr>
      <t xml:space="preserve">
3. Suscribir actas de entrega de bienes y servicios
</t>
    </r>
    <r>
      <rPr>
        <sz val="8"/>
        <color rgb="FF000000"/>
        <rFont val="Arial Narrow"/>
        <family val="2"/>
      </rPr>
      <t>Del informe de auditoría 2016 a Inventarios, se deriva: Se evidencia debilidades en el procedimiento Administración de Bienes por loqmue se formulan 4 No Conformidades:
- Ingreso de elementos que no se ha realizado en el inventario
- No se han registrado las bajas de los  elementos por hurto o pérdida en la entidad, evento reportado en acta de marzo 01 de 2016.
- Activos que están asignados al servidor y/o contratista diferente al del inventario registrado del sistema
- Activos entregados c por la firma contratista XM  Compañía de Expertos en Mercados S.A. E.S.P. a la Supervisión del Contrato que no se han ingresado en el inventario de la entidad 
Actividad 50%</t>
    </r>
  </si>
  <si>
    <r>
      <rPr>
        <b/>
        <sz val="8"/>
        <color theme="1"/>
        <rFont val="Arial Narrow"/>
        <family val="2"/>
      </rPr>
      <t xml:space="preserve">SEGUIMIENTO OCI DICIEMBRE 2016
1. Involucrar a mas de 3 proponentes en los concursos 
</t>
    </r>
    <r>
      <rPr>
        <sz val="8"/>
        <color theme="1"/>
        <rFont val="Arial Narrow"/>
        <family val="2"/>
      </rPr>
      <t>Se revisa las propuestas 2016, en las cuales se convocan en los procesos a mínimo cuatro proponentes, por ej.,: en la subasta de la compra de la ups de 20kva se recibieron ocho (8) propuestas; en la compra de los servidores  llegaron ocho (8) propuestas, en la compra de mínima cuantía del mantenimiento de aires acondicionaos se reciben cuatro (4) propuestas y en la adquisición de nueve (9) impresoras se presentan cinco (5) propuestas.
Actividad 100%</t>
    </r>
    <r>
      <rPr>
        <b/>
        <sz val="8"/>
        <color theme="1"/>
        <rFont val="Arial Narrow"/>
        <family val="2"/>
      </rPr>
      <t xml:space="preserve">
2. Efectuar revisión exhaustiva de las propuestas presentadas</t>
    </r>
    <r>
      <rPr>
        <sz val="8"/>
        <color theme="1"/>
        <rFont val="Arial Narrow"/>
        <family val="2"/>
      </rPr>
      <t xml:space="preserve"> 
Para la suscripción de los 582 contratos se ha realizado la verificación de cada uno de los requerimientos previstos en los estudios de conveniencia y oportunidad (estudios previos) y  la documentación requerida en las diferentes etapas de los procesos de selección , para el caso de la contratación directa de prestación de servicios profesionales y de apoyo a la gestión se verifican cada uno de los requisitos previstos para la suscripción de este tipo de contratos. Actualmente se reciben tres cuadernillos (técnico, jurídico y financiero) por propuesta en el grupo administrativa-contratos y se entregan a los servidores especializados para emitir el concepto, con el fin de minimizar reclamaciones y eliminar la generación el archivo y custodia de copias adicionales.
Actividad 100%
</t>
    </r>
    <r>
      <rPr>
        <b/>
        <sz val="8"/>
        <color theme="1"/>
        <rFont val="Arial Narrow"/>
        <family val="2"/>
      </rPr>
      <t xml:space="preserve">3, Registros e instructivos como complemento al procedimiento. </t>
    </r>
    <r>
      <rPr>
        <sz val="8"/>
        <color theme="1"/>
        <rFont val="Arial Narrow"/>
        <family val="2"/>
      </rPr>
      <t xml:space="preserve"> 
El  Grupo Administrativa-Contratos sugiere que se proyecte una resolución, en la cual se aclare que al citar en el manual de contratación el Decreto No. 1510 de 2013 se hace alusión al norma actual y vigente que se compilo el Decreto No. 1082 de 2015. Por otra parte, la Secretaria General divulga el memorando No. 20165300095073 con asunto trámite procedimental presuntos incumplimientos en el marco de los contratos objetos de supervisión.
Actividad 100%</t>
    </r>
  </si>
  <si>
    <r>
      <rPr>
        <b/>
        <sz val="8"/>
        <color theme="1"/>
        <rFont val="Arial Narrow"/>
        <family val="2"/>
      </rPr>
      <t>SEGUIMIENTO OCI DICIEMBRE 2016
1. Revisar, verificar y aprobar estudios previos</t>
    </r>
    <r>
      <rPr>
        <sz val="8"/>
        <color theme="1"/>
        <rFont val="Arial Narrow"/>
        <family val="2"/>
      </rPr>
      <t xml:space="preserve">
Se identifica la revisión a través de las devoluciones a las dependencias solicitantes por la formulación errada y/o incompleta y asesoría de contratos a las procesos involucrados en las directrices para realizar modificaciones de caso.
Actividad 100%
</t>
    </r>
    <r>
      <rPr>
        <b/>
        <sz val="8"/>
        <color theme="1"/>
        <rFont val="Arial Narrow"/>
        <family val="2"/>
      </rPr>
      <t xml:space="preserve">2. Efectuar seguimiento e interventoría a los contratos celebrados.
</t>
    </r>
    <r>
      <rPr>
        <sz val="8"/>
        <color theme="1"/>
        <rFont val="Arial Narrow"/>
        <family val="2"/>
      </rPr>
      <t xml:space="preserve">En la auditoría 2016, la Secretaría General señaló que  adelanta un "Plan de Contingencia, para la incorporación de informes de supervisión, Gestión Documental - Actualización FUID  y demás documentos generados durante la ejecución de los contratos adelantados por la Entidad". No se obtienen evidencias de los resultados presentados.
Actividad 50%
</t>
    </r>
    <r>
      <rPr>
        <b/>
        <sz val="8"/>
        <color theme="1"/>
        <rFont val="Arial Narrow"/>
        <family val="2"/>
      </rPr>
      <t xml:space="preserve">3. Efectuar auditorias de seguimiento al proceso.
</t>
    </r>
    <r>
      <rPr>
        <sz val="8"/>
        <color theme="1"/>
        <rFont val="Arial Narrow"/>
        <family val="2"/>
      </rPr>
      <t>Se realiza auditoría interna 2016 al proceso Gestión Administrativa, que incluye el subproceso Gestionar contratos y convenios y el procedimiento Gestionar contratos. Se evaluan 47 procesos contractuales y se establecen 6 No Conformidades:
- Incumplimiento articulo 19 Decreto 1510 de 2013, publicación en el SECOP
- Incumplimiento a la Ley 1150 de 2007, en concordancia con el Decreto 1082 de 2015, al artículo 1 de la Tabla de perfiles y honorarios, de la Resolución 28469 del 18 de diciembre de 2015, modificado por la Resolución 2488 de enero de 2016. 
- Incumplimiento al artículo 41 de Ley 80 de 1993, modificado por el artículo 23 de la Ley 1150 de 2007, perfeccionamiento de la adición del contrato.
- No existe uniformidad en el uso del documento que se usa como “check list” de verificación de idoneidad y experiencia proceso de contratación directa prestación de servicios personales indirectos 
- Asignar honorarios notoriamente diferentes frente a las mismas obligaciones contractuales, como es el caso de los contratos, 28 y 29, 39 y 40, 50 y 182, 84 y 86, 280 y 286 de la vigencia 2016
- 36 contratos de 47 revisados, no se encuentra actualizado el proceso archivístico de los expedientes contractuales
uales
Actividad 100%</t>
    </r>
  </si>
  <si>
    <r>
      <rPr>
        <b/>
        <sz val="8"/>
        <color theme="1"/>
        <rFont val="Arial Narrow"/>
        <family val="2"/>
      </rPr>
      <t>SEGUIMIENTO OCI DICIEMBRE 2016</t>
    </r>
    <r>
      <rPr>
        <sz val="8"/>
        <color theme="1"/>
        <rFont val="Arial Narrow"/>
        <family val="2"/>
      </rPr>
      <t xml:space="preserve">
</t>
    </r>
    <r>
      <rPr>
        <b/>
        <sz val="8"/>
        <color theme="1"/>
        <rFont val="Arial Narrow"/>
        <family val="2"/>
      </rPr>
      <t>1. Modelar procedimiento en la nueva cadena de valo</t>
    </r>
    <r>
      <rPr>
        <sz val="8"/>
        <color theme="1"/>
        <rFont val="Arial Narrow"/>
        <family val="2"/>
      </rPr>
      <t xml:space="preserve">r 
Se aprecia en el aplicativo Archite la documnetación del proceso Gestión Administrativa, subproceso Gestionar Contratos, que desarrolla las etapas de Planeación, Precontractual, Contractual y Postcontractual
Actividad 100%
</t>
    </r>
    <r>
      <rPr>
        <b/>
        <sz val="8"/>
        <color theme="1"/>
        <rFont val="Arial Narrow"/>
        <family val="2"/>
      </rPr>
      <t xml:space="preserve">2. Definir requisitos de contratación. </t>
    </r>
    <r>
      <rPr>
        <sz val="8"/>
        <color theme="1"/>
        <rFont val="Arial Narrow"/>
        <family val="2"/>
      </rPr>
      <t xml:space="preserve">
Los requisitos de contratación se encuentran en el manual de contratación y la Secretaria General divulga el memorando No. 20165300095073 con asunto trámite procedimental presuntos incumplimientos en el marco de los contratos objetos de supervisión. En la etapa de Planificación del subproceso Gestionar Contratos se establecen las Características y especificaciones técnicas
* Ficha o Anexo Técnico
* Estudio de Mercado
* Cotizaciones 
* Análisis del Riesgo
* Estudios previos
Actividad 100%
3. E</t>
    </r>
    <r>
      <rPr>
        <b/>
        <sz val="8"/>
        <color theme="1"/>
        <rFont val="Arial Narrow"/>
        <family val="2"/>
      </rPr>
      <t xml:space="preserve">laborar registros soporte de verificación de requisitos contractuales. </t>
    </r>
    <r>
      <rPr>
        <sz val="8"/>
        <color theme="1"/>
        <rFont val="Arial Narrow"/>
        <family val="2"/>
      </rPr>
      <t xml:space="preserve">
Se verifica para los documentos de los contratos de prestación de servicios la lista de requisitos.
Ver siguiente punto de resulatdos de auditoría 2016 que ecvidencia debilidades en la verificación de requisitos contractuales.
Actividad 50%
</t>
    </r>
    <r>
      <rPr>
        <b/>
        <sz val="8"/>
        <color theme="1"/>
        <rFont val="Arial Narrow"/>
        <family val="2"/>
      </rPr>
      <t>4. Realizar auditoria de seguimiento a la gestión contractual</t>
    </r>
    <r>
      <rPr>
        <sz val="8"/>
        <color theme="1"/>
        <rFont val="Arial Narrow"/>
        <family val="2"/>
      </rPr>
      <t xml:space="preserve">
Resultados auditoría 2016: e evaluan 47 procesos contractuales y se establecen 6 No Conformidades:
- Incumplimiento articulo 19 Decreto 1510 de 2013, publicación en el SECOP
- Incumplimiento a la Ley 1150 de 2007, en concordancia con el Decreto 1082 de 2015, al artículo 1 de la Tabla de perfiles y honorarios, de la Resolución 28469 del 18 de diciembre de 2015, modificado por la Resolución 2488 de enero de 2016. 
- Incumplimiento al artículo 41 de Ley 80 de 1993, modificado por el artículo 23 de la Ley 1150 de 2007, perfeccionamiento de la adición del contrato.
- No existe uniformidad en el uso del documento que se usa como “check list” de verificación de idoneidad y experiencia proceso de contratación directa prestación de servicios personales indirectos 
Actividad 100%</t>
    </r>
  </si>
  <si>
    <r>
      <rPr>
        <b/>
        <sz val="8"/>
        <color theme="1"/>
        <rFont val="Arial Narrow"/>
        <family val="2"/>
      </rPr>
      <t>SEGUIMIENTO OCI DICIEMBRE 2016</t>
    </r>
    <r>
      <rPr>
        <sz val="8"/>
        <color theme="1"/>
        <rFont val="Arial Narrow"/>
        <family val="2"/>
      </rPr>
      <t xml:space="preserve">
1. Revisión puntual de los documentos allegados con sus correspondientes especificaciones y valores
2. Almacenista dedicado solo a esta labor, el cual es debidamente informado sobre los bienes a recibir 3.</t>
    </r>
  </si>
  <si>
    <t xml:space="preserve">SEGUIMIENTO OCI DICIEMBRE 2016
Del resultado presentado para la mitigación de este riesgo se evidencian 2 expedientes relacionados con quejas por corrupción, los cuales se encuentran en trámite de acuerdo a la ley aplicable.  
Se realizó una campaña de proceso preventivo mediante  un boletín a todo el personal de la entidad sobre Ley 734 de 2002 Deberes, prohibiciones, sanciones para el ejercicio de la función pública .
con fecha 30 de junio de 2016 se actualizó el Normograma del Grupo Control Interno Disciplinario.
</t>
  </si>
  <si>
    <r>
      <rPr>
        <b/>
        <sz val="8"/>
        <color theme="1"/>
        <rFont val="Arial Narrow"/>
        <family val="2"/>
      </rPr>
      <t>SEGUIMIENTO OCI DICIEMBRE 2016</t>
    </r>
    <r>
      <rPr>
        <sz val="8"/>
        <color theme="1"/>
        <rFont val="Arial Narrow"/>
        <family val="2"/>
      </rPr>
      <t xml:space="preserve">
Del informe de auditoría 2016 al proceso Gestión Administrativa (Inventario) se deriva: - Hallazgo 2 Incumplimiento del procedimiento Administración de Bienes GA-PTC-4, Versión 1.0 (Kawak) en la condición de la actividad No. 5 El movimiento de elementos debe estar actualizado
Se recomienda, establecer el comportamiento mensual de entrega por cada dependencia para disponer de evidencias de la mitigación del riesgo. De igual manera, se sugiere ajustar la fórmula de medición del riesgo en el denominador  con la palabra aprobadas.</t>
    </r>
  </si>
  <si>
    <r>
      <rPr>
        <b/>
        <sz val="8"/>
        <color theme="1"/>
        <rFont val="Arial Narrow"/>
        <family val="2"/>
      </rPr>
      <t>SEGUIMIENTO OCI DICIEMBRE 2016</t>
    </r>
    <r>
      <rPr>
        <sz val="8"/>
        <color theme="1"/>
        <rFont val="Arial Narrow"/>
        <family val="2"/>
      </rPr>
      <t xml:space="preserve">
1. Solicitudes de requerimiento del desarrollo del software por medio escrito
El Grupo de Informática y Estadística esta analizando el Sistema de Activos Fijos - SAF, con el fin de proponer un ERP para la entidad, el cual seria diseñado por servidores del Grupo.
2. Mesas de trabajo quincenales para seguimiento de avance
3. SI transcurridos 5 meses no se ha generado e implementado el nuevo sistema, se realizará nueva contratación del sistema actual
Acciones sin evidencias
Se recomienda, reformular el riesgo toda vez que no se han definido acciones para las diferentes fases antes de implementación de nuevo software.</t>
    </r>
  </si>
  <si>
    <r>
      <rPr>
        <b/>
        <sz val="8"/>
        <color theme="1"/>
        <rFont val="Arial Narrow"/>
        <family val="2"/>
      </rPr>
      <t>SEGUIMIENTO OCI DICIEMBRE 2016</t>
    </r>
    <r>
      <rPr>
        <sz val="8"/>
        <color theme="1"/>
        <rFont val="Arial Narrow"/>
        <family val="2"/>
      </rPr>
      <t xml:space="preserve">
En las entregas al Almacén relacionadas con bienes de tecnología se reciben en presencia de un servidor del Grupo de Informática y Estadística, conocedor de las características especificas solicitadas en la compra y como medida de control y seguimiento se ingresa únicamente al Almacén las facturas que se han recibido a satisfacción.</t>
    </r>
  </si>
  <si>
    <r>
      <rPr>
        <b/>
        <sz val="8"/>
        <color theme="1"/>
        <rFont val="Arial Narrow"/>
        <family val="2"/>
      </rPr>
      <t>SEGUIMIENTO OCI DICIEMBRE 2016</t>
    </r>
    <r>
      <rPr>
        <sz val="8"/>
        <color theme="1"/>
        <rFont val="Arial Narrow"/>
        <family val="2"/>
      </rPr>
      <t xml:space="preserve">
1.Revisión conceptos técnicos y financieros 
 No se han tramitado baja de bienes en la vigencia 2016, se recomienda agilizar el Comité de bajas programado para el mes de septiembre del 2016 para tramitar las bajas sugeridas en los informes “Revisión periódica o prueba selectiva del inventario de activos fijos seleccionados” (tabletas, televisores y portátiles),  de marzo 29 de 2016, entregado con el memorando No. 20162000039823 de abril 07 2016 y en el memorando No. 20152000087603 "Resultado de la prueba selectiva y sorpresiva de inventario en almacén 2015", de septiembre  21 de 2015 a la Secretaria General.</t>
    </r>
  </si>
  <si>
    <r>
      <rPr>
        <b/>
        <sz val="8"/>
        <color theme="1"/>
        <rFont val="Arial Narrow"/>
        <family val="2"/>
      </rPr>
      <t>SEGUIMIENTO OCI DICIEMBRE 2016</t>
    </r>
    <r>
      <rPr>
        <sz val="8"/>
        <color theme="1"/>
        <rFont val="Arial Narrow"/>
        <family val="2"/>
      </rPr>
      <t xml:space="preserve">
1. Se entrega constancia de denuncia por extravió de elementos (un computador portátil y una table) ante la Policía Nacional en el memorando No. 20166200040023 de abril 08 de 2016 al Grupo Administrativa del servidor Luz Marina Varón Mancera de la Delegada de Puertos, rol del sindicato. 
Como medidas de seguridad se han instalado guayas para los nuevos computadores, cuyo registro se actualiza en el mantenimiento realizado por el Grupo de Informática y Estadística, para evitar la pérdida y/o hurto.
2.  No se reportan.
3. Se suscribe póliza con la firma QBE Seguros.
4. La entidad suscribe contrato No. 654 de 2016 con la empresa de vigilancia Granadina de Vigilancia Ltda., con objeto es suministrar el Servicio Integral de Vigilancia y Seguridad Privada en las modalidades que se requiera, usuarios, bienes muebles e inmuebles, en las sedes de la Superintendencia de Puertos y Transporte y en las que llegare a ser responsable la Entidad, valor $266'620.062 y duración de 10 meses.
Del informe de auditoría 2016 al proceso Gestión Administrativa (Inventario) se deriva: Observación No. 5: Se evidencia que no existe un mecanismo de seguridad para que los portátiles presenten guayas u otro dispositivo para evitar riesgo de robo y/o pérdida</t>
    </r>
  </si>
  <si>
    <r>
      <rPr>
        <b/>
        <sz val="8"/>
        <color theme="1"/>
        <rFont val="Arial Narrow"/>
        <family val="2"/>
      </rPr>
      <t>SEGUIMIENTO OCI DICIEMBRE 2016</t>
    </r>
    <r>
      <rPr>
        <sz val="8"/>
        <color theme="1"/>
        <rFont val="Arial Narrow"/>
        <family val="2"/>
      </rPr>
      <t xml:space="preserve">
1. Monitorear  y Analizar permanentemente las cuentas contables asignadas
Verificación de saldos por terceros.
2. Implementación de políticas y procedimientos contables,  
Se adopta el Manual de Políticas Contables (versión 1 , 18-07-2016)
3.Actualización constante de las normas y reglamentación relacionada  con el proceso contable, 
Actualización del Normograma del proceso Gestión Financiera el 27/05/2016
4. Capacitaciones  
Inicio de las capacitaciones en Normas Internacionales NIIF
</t>
    </r>
  </si>
  <si>
    <r>
      <rPr>
        <b/>
        <sz val="8"/>
        <color rgb="FF000000"/>
        <rFont val="Arial Narrow"/>
        <family val="2"/>
      </rPr>
      <t>SEGUIMIENTO OCI DICIEMBRE 2016</t>
    </r>
    <r>
      <rPr>
        <sz val="8"/>
        <color rgb="FF000000"/>
        <rFont val="Arial Narrow"/>
        <family val="2"/>
      </rPr>
      <t xml:space="preserve">
1. A los procesos complejos o relevantes designar a funcionarios expertos e idóneos, 
2. Mesas de trabajo interdisciplinarias para el discernimiento de la interpretación y aplicación de normas
3. Continuidad en la realización de cuadros de control 
Se hacen  informes de gestión mensualmente a partir del cambio de coordinación y se encuentran en los memorandos 20163000068373, 20163000080633 y 20163000099463.
4. Investigar bienes, 
5. Decretar y practicar medidas cautelares. 
6. Celebrar convenios de información para la practica de embargos
7. Solicitar al Grupo de Informática y Estadística la implementación de una base de datos fidedigna.
Acciones de mejora reportadas por fuera del tiempo de seguimiento establecido y sin evidencias</t>
    </r>
  </si>
  <si>
    <r>
      <rPr>
        <b/>
        <sz val="8"/>
        <color rgb="FF000000"/>
        <rFont val="Arial Narrow"/>
        <family val="2"/>
      </rPr>
      <t>SEGUIMIENTO OCI DICIEMBRE 2016</t>
    </r>
    <r>
      <rPr>
        <sz val="8"/>
        <color rgb="FF000000"/>
        <rFont val="Arial Narrow"/>
        <family val="2"/>
      </rPr>
      <t xml:space="preserve">
1. Documentar cadena de valor
Se avanza en la construcción de la caracterización del proceso y la definición de tres procedimientos, sin documentar: Defensa Judicial, Análisis y Asesoría Jurídica, Conciliaciones
2. Participar en la elaboración del Normograma y garantizar su permanente  actualización.
Normograma actualizado el 27/05/2016
3.  Desarrollar capacitación en normalización y estandarización de normas de acuerdo a la demanda. 
Sin evidencias</t>
    </r>
  </si>
  <si>
    <r>
      <rPr>
        <b/>
        <sz val="8"/>
        <color theme="1"/>
        <rFont val="Arial Narrow"/>
        <family val="2"/>
      </rPr>
      <t>SEGUIMIENTO OCI DICIEMBRE 2016</t>
    </r>
    <r>
      <rPr>
        <sz val="8"/>
        <color theme="1"/>
        <rFont val="Arial Narrow"/>
        <family val="2"/>
      </rPr>
      <t xml:space="preserve">
Se finalizó el contrato  253 de 2016, adelantado con la Universidad nacional, para el estudio de cargas de trabajo, con el cual se obtuvo una propuesta de cambio de la estructura de organizacional costo cero con el propósito de hacer más ágil la operación de los procesos. 
Es preciso presentar el estudio al DAFP para su aval Técnico, Ministerio de Hacienda para aval Financiero y Ministerio de Transporte para aval Político</t>
    </r>
  </si>
  <si>
    <r>
      <rPr>
        <b/>
        <sz val="8"/>
        <color rgb="FF000000"/>
        <rFont val="Arial Narrow"/>
        <family val="2"/>
      </rPr>
      <t>SEGUIMIENTO OCI DICIEMBRE 2016</t>
    </r>
    <r>
      <rPr>
        <sz val="8"/>
        <color rgb="FF000000"/>
        <rFont val="Arial Narrow"/>
        <family val="2"/>
      </rPr>
      <t xml:space="preserve">
De acuerdo a revisión de Orfeo se evidencia respuesta a solicitudes y derechos de petición . 
En los expedientes de las historias laborales, se pudo evidenciar en la auditoría que no se esta archivando una copia de la incapacidad, que soporte los actos administrativos respectivos, se establece como una no conformidad en la auditoría de la vigencia 2016.</t>
    </r>
  </si>
  <si>
    <r>
      <rPr>
        <b/>
        <sz val="8"/>
        <color theme="1"/>
        <rFont val="Arial Narrow"/>
        <family val="2"/>
      </rPr>
      <t>SEGUIMIENTO OCI DICIEMBRE 2016</t>
    </r>
    <r>
      <rPr>
        <sz val="8"/>
        <color theme="1"/>
        <rFont val="Arial Narrow"/>
        <family val="2"/>
      </rPr>
      <t xml:space="preserve">
Se evidencia participación tanto in situ (Entidad)  como en espacios externos frente a las actividades de bienestar, como son Campeonatos de futbol, jornada de vacunación, día de la mujer y del hombre, cumpleaños con una torta para el homenajeado, día de la secretaría, día del conductor, día del Servidor Público, vacaciones recreativas para los hijos de los funcionarios y en cuanto a las capacitaciones, se han realizado seminario normativo entidades del estado, curso policía judicial.
No se evidencia la evaluación del grado de efectividad de la capacitación ni la realización de jornadas de inducción y reinducción.</t>
    </r>
  </si>
  <si>
    <r>
      <rPr>
        <b/>
        <sz val="8"/>
        <color theme="1"/>
        <rFont val="Arial Narrow"/>
        <family val="2"/>
      </rPr>
      <t>SEGUIMIENTO OCI DICIEMBRE 2016</t>
    </r>
    <r>
      <rPr>
        <sz val="8"/>
        <color theme="1"/>
        <rFont val="Arial Narrow"/>
        <family val="2"/>
      </rPr>
      <t xml:space="preserve">
1. Con la adecuación de las oficinas en la sede de conciliaciones, ahora Centro Integral de Atención al Ciudadano - C.I.A.C.se crean espacios restringidos de acceso y custodia  para los Grupos Gestión Documental y Notificaciones. No obstante, no es posible el cierre del riesgo toda vez que el Grupo Gestión Documental de la sede principal no dispone de un espacio restringido por la limitante de espacio  y presupuesto.
2. Las solicitudes del Grupo se dirigen a los coordinadores de las áreas.
3. El Grupo Gestión Documental esta proyectando el acta de solicitud de mecanismos de seguridad y mantenimiento de instalaciones al Grupo Administrativa y los requerimientos se efectuaron verbalmente.</t>
    </r>
  </si>
  <si>
    <r>
      <rPr>
        <b/>
        <sz val="8"/>
        <color theme="1"/>
        <rFont val="Arial Narrow"/>
        <family val="2"/>
      </rPr>
      <t>SEGUIMIENTO OCI DICIEMBRE 2016</t>
    </r>
    <r>
      <rPr>
        <sz val="8"/>
        <color theme="1"/>
        <rFont val="Arial Narrow"/>
        <family val="2"/>
      </rPr>
      <t xml:space="preserve">
1. No se ha realizado la actualización de la resolución de No. 1909 de 2012 de políticas de seguridad informática, se podrá actualizar la resolución y minimizar el riesgo con el acompañamiento del Contrato Interadministrativo No. 399 de 2016 suscrito con INFOTIC S.A. en junio 30 de 2016, cuyo contrato generará el entregable “Implementación de la cultura de seguridad de la información” y documento de mejores prácticas.
2. No se ha actualizado el procedimiento del proceso Gestión TIC´s/Subproceso Gestión de Seguridad y continuidad del negocio,   se podrá actualizar  con el acompañamiento del Contrato Interadministrativo No. 399 de 2016 suscrito con INFOTIC S.A. en junio 30 de 2016.
3. Se inicia la ejecución de acciones para implementar medidas de seguridad informática, como: Las sesiones de capacitación para los servidores de la entidad sobre "Ciberseguridad"  en septiembre 07 de 2016, la instalación en los computadores de las licencias de PCSECURE (restricción a acceso no autorizados por la entidad) y kaspersky (antivirus) en los computadores de la entidad durante la programación de mantenimiento de preventivo. 
</t>
    </r>
  </si>
  <si>
    <r>
      <rPr>
        <b/>
        <sz val="8"/>
        <color theme="1"/>
        <rFont val="Arial Narrow"/>
        <family val="2"/>
      </rPr>
      <t>SEGUIMIENTO OCI DICIEMBRE 2016</t>
    </r>
    <r>
      <rPr>
        <sz val="8"/>
        <color theme="1"/>
        <rFont val="Arial Narrow"/>
        <family val="2"/>
      </rPr>
      <t xml:space="preserve">
1. Se identifica la actualización y publicación en la cadena de valor de los indicadores, mapa de riegos y nomograma del proceso Gestión de TIC´s. No obstante, la actualización del proceso Gestión TIC´s/Subproceso Gestión de Seguridad y continuidad del negocio,  se podrá documentar con el acompañamiento del Contrato Interadministrativo No. 399 de 2016 suscrito con INFOTIC S.A. en junio 30 de 2016 y la Oficina Asesora de Planeación y se los demás subprocesos se han demorado por el cambio de los lideres de SIGI del Grupo Estadística e Informática.
2. El supervisor del contrato No. 367 de 2015 Sistema Vigía, QUIPUX S.A.S  remitió la matriz consolidada de entrega de los módulos con  cumplimiento de 100% y algunas aclaraciones y agrega que en la liquidación del contrato se incluirán las mejoras que hasta la fecha se han observado  y que no fueron contempladas en la primera fase, sin perjuicio de que puedan evidencias otras. Se recomienda definir un cronograma para la migración de datos e implementación de los módulos, cuyas evidencias están las actas de cierre.
</t>
    </r>
  </si>
  <si>
    <r>
      <rPr>
        <b/>
        <sz val="8"/>
        <color theme="1"/>
        <rFont val="Arial Narrow"/>
        <family val="2"/>
      </rPr>
      <t>SEGUIMIENTO OCI DICIEMBRE 2016</t>
    </r>
    <r>
      <rPr>
        <sz val="8"/>
        <color theme="1"/>
        <rFont val="Arial Narrow"/>
        <family val="2"/>
      </rPr>
      <t xml:space="preserve">
1. No se ha realizado la actualización de la Resolución de No. 1909 de 2012 de políticas de seguridad informática, se podrá actualizar con el acompañamiento del Contrato Interadministrativo No. 399 de 2016 suscrito con INFOTIC S.A. en junio 30 de 2016.
2. No se ha actualizado el procedimiento del proceso Gestión TIC´s/Subproceso Gestión de Seguridad y continuidad del negocio,   se podrá actualizar  con el acompañamiento del Contrato Interadministrativo No. 399 de 2016 suscrito con Infotic en junio 30 de 2016.</t>
    </r>
  </si>
  <si>
    <r>
      <rPr>
        <b/>
        <sz val="8"/>
        <color theme="1"/>
        <rFont val="Arial Narrow"/>
        <family val="2"/>
      </rPr>
      <t>SEGUIMIENTO OCI DICIEMBRE 2016</t>
    </r>
    <r>
      <rPr>
        <sz val="8"/>
        <color theme="1"/>
        <rFont val="Arial Narrow"/>
        <family val="2"/>
      </rPr>
      <t xml:space="preserve">
1. Se identifica la actualización y publicación en la cadena de valor de los indicadores, mapa de riegos y nomograma del proceso Gestión de TIC´s. No obstante, la actualización del proceso Gestión TIC´s/Subproceso Administración de sistemas,  no se ha realizado y  se podrá documentar con el acompañamiento la Oficina Asesora de Planeación.
2. Se contratan cinco (5) servidores orientados a la infraestructura cuya finalización de contrato a diciembre 30 2016.
 Se realiza mantenimiento preventivo de los computadores de la entidad y se deja evidencia en el aplicativo Scriptcase.
3. Igual al numeral anterior.
</t>
    </r>
  </si>
  <si>
    <r>
      <rPr>
        <b/>
        <sz val="8"/>
        <color theme="1"/>
        <rFont val="Arial Narrow"/>
        <family val="2"/>
      </rPr>
      <t>SEGUIMIENTO OCI DICIEMBRE 2016</t>
    </r>
    <r>
      <rPr>
        <sz val="8"/>
        <color theme="1"/>
        <rFont val="Arial Narrow"/>
        <family val="2"/>
      </rPr>
      <t xml:space="preserve">
Mediante correo electrónico se generan alertas como medio de control al seguimiento a solicitudes de usuarios tanto internos como externos.
El riesgo se debe mantener y la ejecución de las acciones de mejora.</t>
    </r>
  </si>
  <si>
    <r>
      <rPr>
        <b/>
        <sz val="8"/>
        <color theme="1"/>
        <rFont val="Arial Narrow"/>
        <family val="2"/>
      </rPr>
      <t>SEGUIMIENTO OCI DICIEMBRE 2016</t>
    </r>
    <r>
      <rPr>
        <sz val="8"/>
        <color theme="1"/>
        <rFont val="Arial Narrow"/>
        <family val="2"/>
      </rPr>
      <t xml:space="preserve">
Se recibe mediante correo electrónico por parte de la coordinadora del grupo de Control Interno Disciplinario corrección al indicador del presente riesgo aclarando que la cifra No.24 corresponde a procesos que han terminado la etapa de instrucción y no procesos con términos vencidos. por lo anterior se recomienda replantear la acción de mejora y la fórmula.
El riesgo se debe mantener y la ejecución de las acciones de mejora.</t>
    </r>
  </si>
  <si>
    <r>
      <rPr>
        <b/>
        <sz val="8"/>
        <color theme="1"/>
        <rFont val="Arial Narrow"/>
        <family val="2"/>
      </rPr>
      <t>SEGUIMIENTO OCI DICIEMBRE 2016</t>
    </r>
    <r>
      <rPr>
        <sz val="8"/>
        <color theme="1"/>
        <rFont val="Arial Narrow"/>
        <family val="2"/>
      </rPr>
      <t xml:space="preserve">
Se evidencian ocho (8) actas de reuniones del grupo Control Interno Disciplinario con periodicidad mensual  (enero - agosto) con los siguientes temas tratados: control y seguimiento al manejo, archivo y trámite de los procesos disciplinarios; verificación de sistemas de seguridad, para la correspondiente custodia de los procesos disciplinarios; revisión de estadísticas y cotejo físico de existencia de procesos disciplinarios. Se recomienda que dentro del acta quede consignado el número de expedientes disciplinarios que hacen parte del inventario físico del Grupo, como medio de control.
El riesgo se debe mantener y la ejecución de las acciones de mejora.</t>
    </r>
  </si>
  <si>
    <r>
      <rPr>
        <b/>
        <sz val="8"/>
        <color theme="1"/>
        <rFont val="Arial Narrow"/>
        <family val="2"/>
      </rPr>
      <t>SEGUIMIENTO OCI DICIEMBRE 2016</t>
    </r>
    <r>
      <rPr>
        <sz val="8"/>
        <color theme="1"/>
        <rFont val="Arial Narrow"/>
        <family val="2"/>
      </rPr>
      <t xml:space="preserve">
Se realiza seguimiento a lo indicadores de procesos con corte a junio y agosto de 2016, por parte de la OAP.
No se ha presentado a la Alta Dirección, un reporte de análisis sobre la medición de los indicadores de procesos.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</si>
</sst>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240A]d&quot; de &quot;mmmm&quot; de &quot;yyyy;@"/>
    <numFmt numFmtId="165" formatCode="dd/mm/yy;@"/>
  </numFmts>
  <fonts count="36" x14ac:knownFonts="1">
    <font>
      <sz val="11"/>
      <color theme="1"/>
      <name val="Calibri"/>
      <family val="2"/>
      <scheme val="minor"/>
    </font>
    <font>
      <sz val="10"/>
      <name val="Arial"/>
      <family val="2"/>
    </font>
    <font>
      <sz val="11"/>
      <color theme="1"/>
      <name val="Arial Narrow"/>
      <family val="2"/>
    </font>
    <font>
      <b/>
      <sz val="11"/>
      <color theme="1"/>
      <name val="Arial Narrow"/>
      <family val="2"/>
    </font>
    <font>
      <b/>
      <sz val="11"/>
      <color theme="0"/>
      <name val="Arial Narrow"/>
      <family val="2"/>
    </font>
    <font>
      <sz val="11"/>
      <name val="Arial Narrow"/>
      <family val="2"/>
    </font>
    <font>
      <sz val="11"/>
      <color theme="0"/>
      <name val="Arial Narrow"/>
      <family val="2"/>
    </font>
    <font>
      <b/>
      <sz val="26"/>
      <color theme="1"/>
      <name val="Arial Narrow"/>
      <family val="2"/>
    </font>
    <font>
      <sz val="9"/>
      <color indexed="81"/>
      <name val="Tahoma"/>
      <family val="2"/>
    </font>
    <font>
      <sz val="9"/>
      <color theme="1"/>
      <name val="Arial Narrow"/>
      <family val="2"/>
    </font>
    <font>
      <sz val="11"/>
      <color theme="1"/>
      <name val="Calibri"/>
      <family val="2"/>
      <scheme val="minor"/>
    </font>
    <font>
      <b/>
      <sz val="10"/>
      <color theme="1"/>
      <name val="Arial Narrow"/>
      <family val="2"/>
    </font>
    <font>
      <b/>
      <sz val="7"/>
      <color theme="1"/>
      <name val="Arial Narrow"/>
      <family val="2"/>
    </font>
    <font>
      <sz val="11"/>
      <color rgb="FF000000"/>
      <name val="Calibri"/>
      <family val="2"/>
      <charset val="1"/>
    </font>
    <font>
      <u/>
      <sz val="11"/>
      <color theme="1"/>
      <name val="Arial Narrow"/>
      <family val="2"/>
    </font>
    <font>
      <sz val="10"/>
      <color theme="1"/>
      <name val="Arial Narrow"/>
      <family val="2"/>
    </font>
    <font>
      <b/>
      <sz val="10"/>
      <color indexed="10"/>
      <name val="Arial Narrow"/>
      <family val="2"/>
    </font>
    <font>
      <sz val="8"/>
      <color theme="1"/>
      <name val="Arial Narrow"/>
      <family val="2"/>
    </font>
    <font>
      <b/>
      <sz val="10"/>
      <color theme="0"/>
      <name val="Arial Narrow"/>
      <family val="2"/>
    </font>
    <font>
      <b/>
      <sz val="11"/>
      <color rgb="FF000000"/>
      <name val="Arial Narrow"/>
      <family val="2"/>
    </font>
    <font>
      <b/>
      <sz val="9"/>
      <color theme="1"/>
      <name val="Arial Narrow"/>
      <family val="2"/>
    </font>
    <font>
      <sz val="11"/>
      <color rgb="FF000000"/>
      <name val="Arial Narrow"/>
      <family val="2"/>
    </font>
    <font>
      <b/>
      <sz val="9"/>
      <color theme="0"/>
      <name val="Arial Narrow"/>
      <family val="2"/>
    </font>
    <font>
      <sz val="9"/>
      <color rgb="FF000000"/>
      <name val="Arial Narrow"/>
      <family val="2"/>
    </font>
    <font>
      <b/>
      <sz val="9"/>
      <color rgb="FF000000"/>
      <name val="Arial Narrow"/>
      <family val="2"/>
    </font>
    <font>
      <sz val="9"/>
      <name val="Arial Narrow"/>
      <family val="2"/>
    </font>
    <font>
      <b/>
      <sz val="9"/>
      <name val="Arial Narrow"/>
      <family val="2"/>
    </font>
    <font>
      <sz val="9"/>
      <color rgb="FFFF0000"/>
      <name val="Arial Narrow"/>
      <family val="2"/>
    </font>
    <font>
      <b/>
      <sz val="9"/>
      <color rgb="FFFF0000"/>
      <name val="Arial Narrow"/>
      <family val="2"/>
    </font>
    <font>
      <b/>
      <sz val="8"/>
      <color rgb="FF000000"/>
      <name val="Arial Narrow"/>
      <family val="2"/>
    </font>
    <font>
      <sz val="8"/>
      <color rgb="FF000000"/>
      <name val="Arial Narrow"/>
      <family val="2"/>
    </font>
    <font>
      <sz val="11"/>
      <color rgb="FFFFFFFF"/>
      <name val="Arial Narrow"/>
      <family val="2"/>
    </font>
    <font>
      <b/>
      <sz val="8"/>
      <color theme="1"/>
      <name val="Arial Narrow"/>
      <family val="2"/>
    </font>
    <font>
      <strike/>
      <sz val="11"/>
      <color rgb="FF000000"/>
      <name val="Arial Narrow"/>
      <family val="2"/>
    </font>
    <font>
      <sz val="8"/>
      <name val="Arial Narrow"/>
      <family val="2"/>
    </font>
    <font>
      <b/>
      <sz val="8"/>
      <name val="Arial Narrow"/>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000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auto="1"/>
      </left>
      <right style="medium">
        <color auto="1"/>
      </right>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auto="1"/>
      </top>
      <bottom style="medium">
        <color auto="1"/>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ck">
        <color indexed="64"/>
      </right>
      <top style="medium">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medium">
        <color indexed="64"/>
      </bottom>
      <diagonal/>
    </border>
    <border>
      <left/>
      <right style="thick">
        <color indexed="64"/>
      </right>
      <top style="medium">
        <color indexed="64"/>
      </top>
      <bottom style="thin">
        <color indexed="64"/>
      </bottom>
      <diagonal/>
    </border>
  </borders>
  <cellStyleXfs count="5">
    <xf numFmtId="0" fontId="0" fillId="0" borderId="0"/>
    <xf numFmtId="0" fontId="1" fillId="0" borderId="0"/>
    <xf numFmtId="0" fontId="13" fillId="0" borderId="0"/>
    <xf numFmtId="0" fontId="10" fillId="0" borderId="0"/>
    <xf numFmtId="9" fontId="10" fillId="0" borderId="0" applyFont="0" applyFill="0" applyBorder="0" applyAlignment="0" applyProtection="0"/>
  </cellStyleXfs>
  <cellXfs count="390">
    <xf numFmtId="0" fontId="0" fillId="0" borderId="0" xfId="0"/>
    <xf numFmtId="0" fontId="5" fillId="0" borderId="7" xfId="0" applyFont="1" applyBorder="1" applyAlignment="1">
      <alignment vertical="center" wrapText="1"/>
    </xf>
    <xf numFmtId="0" fontId="3" fillId="3" borderId="0" xfId="0" applyFont="1" applyFill="1" applyBorder="1" applyAlignment="1">
      <alignment vertical="center" wrapText="1"/>
    </xf>
    <xf numFmtId="0" fontId="3" fillId="3" borderId="0" xfId="0" applyFont="1" applyFill="1" applyBorder="1" applyAlignment="1">
      <alignment horizontal="left" vertical="center" wrapText="1"/>
    </xf>
    <xf numFmtId="0" fontId="3" fillId="3" borderId="0" xfId="0" applyFont="1" applyFill="1" applyBorder="1" applyAlignment="1">
      <alignment horizontal="center" vertical="center" wrapText="1"/>
    </xf>
    <xf numFmtId="0" fontId="2" fillId="0" borderId="7" xfId="0" applyFont="1" applyBorder="1" applyAlignment="1">
      <alignment horizontal="center" vertical="center" wrapText="1"/>
    </xf>
    <xf numFmtId="0" fontId="3" fillId="3" borderId="9" xfId="0" applyFont="1" applyFill="1" applyBorder="1" applyAlignment="1">
      <alignment horizontal="left" vertical="center" wrapText="1"/>
    </xf>
    <xf numFmtId="0" fontId="2" fillId="0" borderId="0" xfId="0" applyFont="1" applyAlignment="1">
      <alignment wrapText="1"/>
    </xf>
    <xf numFmtId="0" fontId="2" fillId="0" borderId="0" xfId="0" applyFont="1" applyAlignment="1">
      <alignment vertical="center" wrapText="1"/>
    </xf>
    <xf numFmtId="0" fontId="5" fillId="0" borderId="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2" fillId="0" borderId="3" xfId="0" applyFont="1" applyFill="1" applyBorder="1" applyAlignment="1">
      <alignment horizontal="left" vertical="top" wrapText="1"/>
    </xf>
    <xf numFmtId="14" fontId="2" fillId="0" borderId="3" xfId="0" applyNumberFormat="1" applyFont="1" applyFill="1" applyBorder="1" applyAlignment="1">
      <alignment horizontal="center" vertical="center" wrapText="1"/>
    </xf>
    <xf numFmtId="0" fontId="5" fillId="0" borderId="3" xfId="0" applyFont="1" applyBorder="1" applyAlignment="1">
      <alignment vertical="center" wrapText="1"/>
    </xf>
    <xf numFmtId="0" fontId="2" fillId="3" borderId="3" xfId="0" applyFont="1" applyFill="1" applyBorder="1" applyAlignment="1">
      <alignment vertical="center" wrapText="1"/>
    </xf>
    <xf numFmtId="0" fontId="2" fillId="0" borderId="7" xfId="2" applyFont="1" applyBorder="1" applyAlignment="1">
      <alignment horizontal="center" vertical="center" wrapText="1"/>
    </xf>
    <xf numFmtId="0" fontId="5" fillId="0" borderId="3" xfId="2" applyFont="1" applyBorder="1" applyAlignment="1">
      <alignment vertical="center" wrapText="1"/>
    </xf>
    <xf numFmtId="0" fontId="2" fillId="0" borderId="3" xfId="2" applyFont="1" applyBorder="1" applyAlignment="1">
      <alignment vertical="center" wrapText="1"/>
    </xf>
    <xf numFmtId="0" fontId="2" fillId="0" borderId="3" xfId="2" applyFont="1" applyBorder="1" applyAlignment="1">
      <alignment horizontal="center" vertical="center" wrapText="1"/>
    </xf>
    <xf numFmtId="0" fontId="2" fillId="0" borderId="16" xfId="0" applyFont="1" applyBorder="1" applyAlignment="1">
      <alignment vertical="top" wrapText="1"/>
    </xf>
    <xf numFmtId="0" fontId="2" fillId="0" borderId="3" xfId="0" applyFont="1" applyBorder="1" applyAlignment="1">
      <alignment vertical="top" wrapText="1"/>
    </xf>
    <xf numFmtId="14" fontId="2" fillId="0" borderId="3" xfId="0" applyNumberFormat="1" applyFont="1" applyBorder="1" applyAlignment="1">
      <alignment horizontal="center" vertical="center" wrapText="1"/>
    </xf>
    <xf numFmtId="0" fontId="2" fillId="0" borderId="7" xfId="0" applyFont="1" applyBorder="1" applyAlignment="1">
      <alignment vertical="center" wrapText="1"/>
    </xf>
    <xf numFmtId="0" fontId="15" fillId="0" borderId="7" xfId="0" applyFont="1" applyBorder="1" applyAlignment="1">
      <alignment vertical="center" wrapText="1"/>
    </xf>
    <xf numFmtId="0" fontId="9" fillId="0" borderId="7" xfId="0" applyFont="1" applyBorder="1" applyAlignment="1">
      <alignment vertical="center" wrapText="1"/>
    </xf>
    <xf numFmtId="0" fontId="15" fillId="0" borderId="7" xfId="0" applyFont="1" applyBorder="1" applyAlignment="1">
      <alignment horizontal="center" vertical="center" wrapText="1"/>
    </xf>
    <xf numFmtId="0" fontId="9" fillId="0" borderId="3" xfId="0" applyFont="1" applyBorder="1" applyAlignment="1">
      <alignment vertical="center" wrapText="1"/>
    </xf>
    <xf numFmtId="0" fontId="9" fillId="0" borderId="7" xfId="0" applyFont="1" applyBorder="1" applyAlignment="1">
      <alignment horizontal="center" vertical="center" wrapText="1"/>
    </xf>
    <xf numFmtId="0" fontId="2" fillId="3" borderId="3" xfId="0" applyFont="1" applyFill="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164" fontId="2" fillId="0" borderId="13" xfId="0" applyNumberFormat="1" applyFont="1" applyBorder="1" applyAlignment="1">
      <alignment horizontal="center" vertical="center" wrapText="1"/>
    </xf>
    <xf numFmtId="0" fontId="2" fillId="0" borderId="7" xfId="0" applyFont="1" applyFill="1" applyBorder="1" applyAlignment="1">
      <alignment horizontal="center" vertical="center" wrapText="1"/>
    </xf>
    <xf numFmtId="0" fontId="2" fillId="0" borderId="3" xfId="0" applyFont="1" applyFill="1" applyBorder="1" applyAlignment="1">
      <alignment vertical="center" wrapText="1"/>
    </xf>
    <xf numFmtId="0" fontId="5" fillId="0" borderId="3" xfId="0" applyFont="1" applyFill="1" applyBorder="1" applyAlignment="1">
      <alignment vertical="center" wrapText="1"/>
    </xf>
    <xf numFmtId="0" fontId="2" fillId="0" borderId="3" xfId="0" applyFont="1" applyFill="1" applyBorder="1" applyAlignment="1">
      <alignment horizontal="center" vertical="center" wrapText="1"/>
    </xf>
    <xf numFmtId="164" fontId="2" fillId="0" borderId="3" xfId="0" applyNumberFormat="1"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vertical="center" wrapText="1"/>
    </xf>
    <xf numFmtId="0" fontId="2" fillId="0" borderId="7" xfId="0" applyFont="1" applyFill="1" applyBorder="1" applyAlignment="1">
      <alignment vertical="center" wrapText="1"/>
    </xf>
    <xf numFmtId="0" fontId="2" fillId="3" borderId="7" xfId="0" applyFont="1" applyFill="1" applyBorder="1" applyAlignment="1">
      <alignment horizontal="center" vertical="center" wrapText="1"/>
    </xf>
    <xf numFmtId="0" fontId="5" fillId="3" borderId="3" xfId="0" applyFont="1" applyFill="1" applyBorder="1" applyAlignment="1">
      <alignment vertical="center" wrapText="1"/>
    </xf>
    <xf numFmtId="164" fontId="2" fillId="0" borderId="3" xfId="0" applyNumberFormat="1" applyFont="1" applyFill="1" applyBorder="1" applyAlignment="1">
      <alignment horizontal="center" vertical="center" wrapText="1"/>
    </xf>
    <xf numFmtId="0" fontId="2" fillId="3" borderId="13" xfId="0" applyFont="1" applyFill="1" applyBorder="1" applyAlignment="1">
      <alignment vertical="center" wrapText="1"/>
    </xf>
    <xf numFmtId="0" fontId="2" fillId="0" borderId="7" xfId="0" applyFont="1" applyBorder="1" applyAlignment="1">
      <alignment horizontal="justify" vertical="center" wrapText="1"/>
    </xf>
    <xf numFmtId="0" fontId="2" fillId="0" borderId="0" xfId="0" applyFont="1" applyAlignment="1">
      <alignment horizontal="justify" vertical="center" wrapText="1"/>
    </xf>
    <xf numFmtId="0" fontId="5" fillId="0" borderId="3"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0" xfId="0" applyFont="1" applyFill="1" applyAlignment="1">
      <alignment wrapText="1"/>
    </xf>
    <xf numFmtId="0" fontId="2" fillId="0" borderId="6" xfId="0" applyFont="1" applyBorder="1" applyAlignment="1">
      <alignment horizontal="center" vertical="center" wrapText="1"/>
    </xf>
    <xf numFmtId="0" fontId="2" fillId="0" borderId="3" xfId="2" applyFont="1" applyFill="1" applyBorder="1" applyAlignment="1">
      <alignment horizontal="center" vertical="center" wrapText="1"/>
    </xf>
    <xf numFmtId="0" fontId="2" fillId="0" borderId="15" xfId="0" applyFont="1" applyBorder="1" applyAlignment="1">
      <alignment horizontal="center" vertical="top" wrapText="1"/>
    </xf>
    <xf numFmtId="0" fontId="2" fillId="0" borderId="3" xfId="0" applyFont="1" applyFill="1" applyBorder="1" applyAlignment="1">
      <alignment horizontal="center" vertical="top" wrapText="1"/>
    </xf>
    <xf numFmtId="0" fontId="2" fillId="0" borderId="17" xfId="0" applyFont="1" applyBorder="1" applyAlignment="1">
      <alignment horizontal="center" vertical="top" wrapText="1"/>
    </xf>
    <xf numFmtId="0" fontId="6" fillId="3" borderId="3"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 xfId="0" applyFont="1" applyFill="1" applyBorder="1" applyAlignment="1">
      <alignment horizontal="center" vertical="center"/>
    </xf>
    <xf numFmtId="0" fontId="6" fillId="0" borderId="3" xfId="0" applyFont="1" applyBorder="1" applyAlignment="1">
      <alignment horizontal="center" vertical="center"/>
    </xf>
    <xf numFmtId="0" fontId="6" fillId="4" borderId="3" xfId="0" applyFont="1" applyFill="1" applyBorder="1" applyAlignment="1">
      <alignment horizontal="center" vertical="center"/>
    </xf>
    <xf numFmtId="0" fontId="2" fillId="3" borderId="3"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center" vertical="top" wrapText="1"/>
    </xf>
    <xf numFmtId="0" fontId="5" fillId="0" borderId="3" xfId="0" applyFont="1" applyBorder="1" applyAlignment="1">
      <alignment horizontal="center" vertical="center"/>
    </xf>
    <xf numFmtId="0" fontId="2" fillId="0" borderId="7" xfId="0" applyFont="1" applyFill="1" applyBorder="1" applyAlignment="1">
      <alignment horizontal="center" vertical="center"/>
    </xf>
    <xf numFmtId="0" fontId="2" fillId="0" borderId="3" xfId="0" applyFont="1" applyFill="1" applyBorder="1" applyAlignment="1">
      <alignment vertical="center"/>
    </xf>
    <xf numFmtId="0" fontId="2" fillId="0" borderId="20" xfId="0" applyFont="1" applyBorder="1" applyAlignment="1">
      <alignment horizontal="center" vertical="center"/>
    </xf>
    <xf numFmtId="0" fontId="2" fillId="0" borderId="13" xfId="0" applyFont="1" applyFill="1" applyBorder="1" applyAlignment="1">
      <alignment horizontal="center" vertical="center"/>
    </xf>
    <xf numFmtId="0" fontId="2" fillId="0" borderId="13" xfId="0" applyFont="1" applyBorder="1" applyAlignment="1">
      <alignment horizontal="center" vertical="center"/>
    </xf>
    <xf numFmtId="0" fontId="11" fillId="0" borderId="0" xfId="0" applyFont="1" applyAlignment="1">
      <alignment horizontal="center" vertical="center" wrapText="1"/>
    </xf>
    <xf numFmtId="0" fontId="2" fillId="0" borderId="13" xfId="0" applyFont="1" applyBorder="1" applyAlignment="1">
      <alignment horizontal="justify" vertical="center" wrapText="1"/>
    </xf>
    <xf numFmtId="0" fontId="2" fillId="0" borderId="3" xfId="0" applyFont="1" applyFill="1" applyBorder="1" applyAlignment="1">
      <alignment horizontal="justify" vertical="center" wrapText="1"/>
    </xf>
    <xf numFmtId="0" fontId="2" fillId="0" borderId="3" xfId="2" applyFont="1" applyBorder="1" applyAlignment="1">
      <alignment horizontal="justify" vertical="center" wrapText="1"/>
    </xf>
    <xf numFmtId="0" fontId="2" fillId="0" borderId="16" xfId="0" applyFont="1" applyBorder="1" applyAlignment="1">
      <alignment horizontal="justify" vertical="center" wrapText="1"/>
    </xf>
    <xf numFmtId="0" fontId="17" fillId="0" borderId="7" xfId="0" applyFont="1" applyBorder="1" applyAlignment="1">
      <alignment horizontal="justify" vertical="center" wrapText="1"/>
    </xf>
    <xf numFmtId="0" fontId="2" fillId="0" borderId="7" xfId="0" applyFont="1" applyFill="1" applyBorder="1" applyAlignment="1">
      <alignment horizontal="justify" vertical="center" wrapText="1"/>
    </xf>
    <xf numFmtId="0" fontId="2" fillId="3" borderId="3" xfId="0" applyFont="1" applyFill="1" applyBorder="1" applyAlignment="1">
      <alignment horizontal="justify" vertical="center" wrapText="1"/>
    </xf>
    <xf numFmtId="0" fontId="18" fillId="2" borderId="13" xfId="0" applyFont="1" applyFill="1" applyBorder="1" applyAlignment="1">
      <alignment horizontal="center" vertical="center" wrapText="1"/>
    </xf>
    <xf numFmtId="0" fontId="2" fillId="3" borderId="7" xfId="0" applyFont="1" applyFill="1" applyBorder="1" applyAlignment="1">
      <alignment vertical="center" wrapText="1"/>
    </xf>
    <xf numFmtId="0" fontId="2" fillId="3" borderId="3" xfId="2" applyFont="1" applyFill="1" applyBorder="1" applyAlignment="1">
      <alignment vertical="center" wrapText="1"/>
    </xf>
    <xf numFmtId="0" fontId="2" fillId="3" borderId="16" xfId="0" applyFont="1" applyFill="1" applyBorder="1" applyAlignment="1">
      <alignment vertical="top" wrapText="1"/>
    </xf>
    <xf numFmtId="0" fontId="2" fillId="3" borderId="3" xfId="0" applyFont="1" applyFill="1" applyBorder="1" applyAlignment="1">
      <alignment vertical="top" wrapText="1"/>
    </xf>
    <xf numFmtId="0" fontId="2" fillId="0" borderId="0" xfId="0" applyFont="1" applyAlignment="1">
      <alignment horizontal="center" wrapText="1"/>
    </xf>
    <xf numFmtId="0" fontId="7" fillId="0" borderId="0" xfId="0" applyFont="1" applyBorder="1" applyAlignment="1">
      <alignment horizontal="center" vertical="center" wrapText="1"/>
    </xf>
    <xf numFmtId="0" fontId="18" fillId="2" borderId="11" xfId="0" applyFont="1" applyFill="1" applyBorder="1" applyAlignment="1">
      <alignment horizontal="center" vertical="center" wrapText="1"/>
    </xf>
    <xf numFmtId="0" fontId="2" fillId="0" borderId="3" xfId="0" applyFont="1" applyFill="1" applyBorder="1"/>
    <xf numFmtId="0" fontId="2" fillId="0" borderId="31"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31" xfId="0" applyFont="1" applyBorder="1" applyAlignment="1">
      <alignment horizontal="center" vertical="center" wrapText="1"/>
    </xf>
    <xf numFmtId="0" fontId="14" fillId="0" borderId="3" xfId="0" applyFont="1" applyBorder="1" applyAlignment="1">
      <alignment horizontal="center" vertical="center" wrapText="1"/>
    </xf>
    <xf numFmtId="0" fontId="2" fillId="0" borderId="26" xfId="0" applyFont="1" applyBorder="1" applyAlignment="1">
      <alignment vertical="center" wrapText="1"/>
    </xf>
    <xf numFmtId="0" fontId="11" fillId="0" borderId="24" xfId="0" applyFont="1" applyBorder="1" applyAlignment="1">
      <alignment horizontal="center" vertical="center" wrapText="1"/>
    </xf>
    <xf numFmtId="0" fontId="11"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0" fontId="2" fillId="3" borderId="16" xfId="0" applyFont="1" applyFill="1" applyBorder="1" applyAlignment="1">
      <alignment vertical="center" wrapText="1"/>
    </xf>
    <xf numFmtId="0" fontId="5" fillId="0" borderId="16" xfId="0" applyFont="1" applyBorder="1" applyAlignment="1">
      <alignment horizontal="justify" vertical="center" wrapText="1"/>
    </xf>
    <xf numFmtId="0" fontId="2" fillId="0" borderId="16" xfId="0" applyFont="1" applyFill="1" applyBorder="1" applyAlignment="1">
      <alignment horizontal="center" vertical="center" wrapText="1"/>
    </xf>
    <xf numFmtId="0" fontId="6" fillId="0" borderId="16" xfId="0" applyFont="1" applyBorder="1" applyAlignment="1">
      <alignment horizontal="center" vertical="center" wrapText="1"/>
    </xf>
    <xf numFmtId="0" fontId="2" fillId="0" borderId="0" xfId="0" applyFont="1" applyBorder="1" applyAlignment="1">
      <alignment horizontal="justify" vertical="center" wrapText="1"/>
    </xf>
    <xf numFmtId="0" fontId="2" fillId="0" borderId="18" xfId="0" applyFont="1" applyBorder="1" applyAlignment="1">
      <alignment horizontal="center" vertical="center" wrapText="1"/>
    </xf>
    <xf numFmtId="0" fontId="2" fillId="0" borderId="19" xfId="0" applyFont="1" applyBorder="1" applyAlignment="1">
      <alignment vertical="center" wrapText="1"/>
    </xf>
    <xf numFmtId="0" fontId="2" fillId="0" borderId="19" xfId="0" applyFont="1" applyFill="1" applyBorder="1" applyAlignment="1">
      <alignment horizontal="center" vertical="center" wrapText="1"/>
    </xf>
    <xf numFmtId="0" fontId="2" fillId="3" borderId="19" xfId="0" applyFont="1" applyFill="1" applyBorder="1" applyAlignment="1">
      <alignment vertical="center" wrapText="1"/>
    </xf>
    <xf numFmtId="0" fontId="2" fillId="0" borderId="19" xfId="0" applyFont="1" applyFill="1" applyBorder="1" applyAlignment="1">
      <alignment vertical="center" wrapText="1"/>
    </xf>
    <xf numFmtId="0" fontId="5" fillId="0" borderId="19" xfId="0" applyFont="1" applyFill="1" applyBorder="1" applyAlignment="1">
      <alignment vertical="center" wrapText="1"/>
    </xf>
    <xf numFmtId="0" fontId="6" fillId="0" borderId="19" xfId="0" applyFont="1" applyFill="1" applyBorder="1" applyAlignment="1">
      <alignment horizontal="center" vertical="center" wrapText="1"/>
    </xf>
    <xf numFmtId="0" fontId="2" fillId="0" borderId="19" xfId="0" applyFont="1" applyFill="1" applyBorder="1" applyAlignment="1">
      <alignment horizontal="justify" vertical="center" wrapText="1"/>
    </xf>
    <xf numFmtId="0" fontId="11" fillId="0" borderId="36"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37" xfId="0" applyFont="1" applyBorder="1" applyAlignment="1">
      <alignment horizontal="center" vertical="center" wrapText="1"/>
    </xf>
    <xf numFmtId="0" fontId="3" fillId="0" borderId="0" xfId="0" applyFont="1" applyBorder="1" applyAlignment="1">
      <alignment horizontal="center" vertical="center" wrapText="1"/>
    </xf>
    <xf numFmtId="0" fontId="4" fillId="3" borderId="0" xfId="0" applyFont="1" applyFill="1" applyBorder="1" applyAlignment="1">
      <alignment horizontal="center" vertical="center" wrapText="1"/>
    </xf>
    <xf numFmtId="164" fontId="2" fillId="0" borderId="17" xfId="0" applyNumberFormat="1" applyFont="1" applyBorder="1" applyAlignment="1">
      <alignment horizontal="center" vertical="center" wrapText="1"/>
    </xf>
    <xf numFmtId="164" fontId="2" fillId="0" borderId="18" xfId="0" applyNumberFormat="1" applyFont="1" applyFill="1" applyBorder="1" applyAlignment="1">
      <alignment horizontal="center" vertical="center" wrapText="1"/>
    </xf>
    <xf numFmtId="164" fontId="2" fillId="0" borderId="24" xfId="0" applyNumberFormat="1" applyFont="1" applyBorder="1" applyAlignment="1">
      <alignment horizontal="center" vertical="center" wrapText="1"/>
    </xf>
    <xf numFmtId="164" fontId="2" fillId="0" borderId="22" xfId="0" applyNumberFormat="1" applyFont="1" applyBorder="1" applyAlignment="1">
      <alignment horizontal="center" vertical="center" wrapText="1"/>
    </xf>
    <xf numFmtId="0" fontId="21" fillId="0" borderId="3" xfId="0" applyFont="1" applyBorder="1" applyAlignment="1">
      <alignment horizontal="justify" vertical="center" wrapText="1"/>
    </xf>
    <xf numFmtId="0" fontId="9" fillId="0" borderId="5" xfId="0" applyFont="1" applyFill="1" applyBorder="1" applyAlignment="1">
      <alignment vertical="center" wrapText="1"/>
    </xf>
    <xf numFmtId="0" fontId="9" fillId="0" borderId="1" xfId="0" applyFont="1" applyFill="1" applyBorder="1" applyAlignment="1">
      <alignment vertical="center" wrapText="1"/>
    </xf>
    <xf numFmtId="0" fontId="9" fillId="0" borderId="10" xfId="0" applyFont="1" applyFill="1" applyBorder="1" applyAlignment="1">
      <alignment vertical="center" wrapText="1"/>
    </xf>
    <xf numFmtId="0" fontId="9" fillId="0" borderId="1" xfId="0" applyFont="1" applyBorder="1" applyAlignment="1">
      <alignment horizontal="left" vertical="center" wrapText="1"/>
    </xf>
    <xf numFmtId="0" fontId="2" fillId="0" borderId="30" xfId="0" applyFont="1" applyBorder="1" applyAlignment="1">
      <alignment horizontal="center" vertical="center" wrapText="1"/>
    </xf>
    <xf numFmtId="9" fontId="2" fillId="0" borderId="3" xfId="0" applyNumberFormat="1" applyFont="1" applyBorder="1" applyAlignment="1">
      <alignment horizontal="center" vertical="center" wrapText="1"/>
    </xf>
    <xf numFmtId="0" fontId="2" fillId="0" borderId="33" xfId="0" applyFont="1" applyBorder="1" applyAlignment="1">
      <alignment vertical="center" wrapText="1"/>
    </xf>
    <xf numFmtId="0" fontId="2" fillId="3" borderId="0" xfId="0" applyFont="1" applyFill="1" applyBorder="1" applyAlignment="1">
      <alignment horizontal="center" vertical="center" wrapText="1"/>
    </xf>
    <xf numFmtId="0" fontId="9" fillId="0" borderId="0" xfId="0" applyFont="1" applyAlignment="1">
      <alignment horizontal="justify" vertical="center" wrapText="1"/>
    </xf>
    <xf numFmtId="2" fontId="9" fillId="0" borderId="3" xfId="0" applyNumberFormat="1" applyFont="1" applyBorder="1" applyAlignment="1">
      <alignment vertical="center" wrapText="1"/>
    </xf>
    <xf numFmtId="0" fontId="23" fillId="0" borderId="3" xfId="0" applyFont="1" applyBorder="1" applyAlignment="1">
      <alignment horizontal="justify" vertical="center" wrapText="1"/>
    </xf>
    <xf numFmtId="0" fontId="4" fillId="2" borderId="29" xfId="0" applyFont="1" applyFill="1" applyBorder="1" applyAlignment="1">
      <alignment horizontal="center" vertical="center" wrapText="1"/>
    </xf>
    <xf numFmtId="0" fontId="2" fillId="0" borderId="3" xfId="0" applyFont="1" applyFill="1" applyBorder="1" applyAlignment="1">
      <alignment horizontal="left" vertical="center" wrapText="1"/>
    </xf>
    <xf numFmtId="9" fontId="2" fillId="0" borderId="3" xfId="0" applyNumberFormat="1" applyFont="1" applyFill="1" applyBorder="1" applyAlignment="1">
      <alignment horizontal="center" vertical="center" wrapText="1"/>
    </xf>
    <xf numFmtId="9" fontId="7" fillId="0" borderId="0" xfId="4" applyFont="1" applyBorder="1" applyAlignment="1">
      <alignment horizontal="center" vertical="center" wrapText="1"/>
    </xf>
    <xf numFmtId="9" fontId="3" fillId="0" borderId="0" xfId="4" applyFont="1" applyBorder="1" applyAlignment="1">
      <alignment horizontal="center" vertical="center" wrapText="1"/>
    </xf>
    <xf numFmtId="9" fontId="3" fillId="3" borderId="0" xfId="4" applyFont="1" applyFill="1" applyBorder="1" applyAlignment="1">
      <alignment horizontal="center" vertical="center" wrapText="1"/>
    </xf>
    <xf numFmtId="9" fontId="2" fillId="0" borderId="0" xfId="4" applyFont="1" applyAlignment="1">
      <alignment horizontal="center" vertical="center" wrapText="1"/>
    </xf>
    <xf numFmtId="9" fontId="4" fillId="3" borderId="0" xfId="4" applyFont="1" applyFill="1" applyBorder="1" applyAlignment="1">
      <alignment horizontal="center" vertical="center" wrapText="1"/>
    </xf>
    <xf numFmtId="9" fontId="2" fillId="3" borderId="0" xfId="4" applyFont="1" applyFill="1" applyBorder="1" applyAlignment="1">
      <alignment horizontal="center" vertical="center" wrapText="1"/>
    </xf>
    <xf numFmtId="9" fontId="2" fillId="0" borderId="3" xfId="4" applyFont="1" applyBorder="1" applyAlignment="1">
      <alignment horizontal="center" vertical="center" wrapText="1"/>
    </xf>
    <xf numFmtId="9" fontId="2" fillId="0" borderId="3" xfId="4" applyFont="1" applyFill="1" applyBorder="1" applyAlignment="1">
      <alignment horizontal="center" vertical="center" wrapText="1"/>
    </xf>
    <xf numFmtId="9" fontId="2" fillId="0" borderId="3" xfId="4" applyFont="1" applyBorder="1" applyAlignment="1">
      <alignment horizontal="center" vertical="center"/>
    </xf>
    <xf numFmtId="0" fontId="3" fillId="0" borderId="41" xfId="0" applyFont="1" applyBorder="1" applyAlignment="1">
      <alignment horizontal="center" vertical="center" wrapText="1"/>
    </xf>
    <xf numFmtId="0" fontId="3" fillId="0" borderId="3" xfId="0" applyFont="1" applyFill="1" applyBorder="1" applyAlignment="1">
      <alignment horizontal="center" vertical="center" wrapText="1"/>
    </xf>
    <xf numFmtId="0" fontId="19" fillId="0" borderId="3" xfId="0" applyFont="1" applyBorder="1" applyAlignment="1">
      <alignment horizontal="center" vertical="center" wrapText="1"/>
    </xf>
    <xf numFmtId="0" fontId="19" fillId="0" borderId="3" xfId="0" applyFont="1" applyFill="1" applyBorder="1" applyAlignment="1">
      <alignment horizontal="center" vertical="center" wrapText="1"/>
    </xf>
    <xf numFmtId="0" fontId="19" fillId="0" borderId="3" xfId="2" applyFont="1" applyBorder="1" applyAlignment="1">
      <alignment horizontal="center" vertical="center" wrapText="1"/>
    </xf>
    <xf numFmtId="0" fontId="3" fillId="0" borderId="3" xfId="2" applyFont="1" applyBorder="1" applyAlignment="1">
      <alignment horizontal="center" vertical="center" wrapText="1"/>
    </xf>
    <xf numFmtId="0" fontId="3" fillId="0" borderId="3" xfId="0" applyFont="1" applyBorder="1" applyAlignment="1">
      <alignment horizontal="center" vertical="center"/>
    </xf>
    <xf numFmtId="0" fontId="19" fillId="0" borderId="3" xfId="0" applyFont="1" applyBorder="1" applyAlignment="1">
      <alignment horizontal="center" vertical="center"/>
    </xf>
    <xf numFmtId="0" fontId="3" fillId="3" borderId="3" xfId="0" applyFont="1" applyFill="1" applyBorder="1" applyAlignment="1">
      <alignment horizontal="center" vertical="center" wrapText="1"/>
    </xf>
    <xf numFmtId="0" fontId="1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2" fillId="0" borderId="0" xfId="2" applyFont="1" applyBorder="1" applyAlignment="1">
      <alignment horizontal="center" wrapText="1"/>
    </xf>
    <xf numFmtId="0" fontId="2" fillId="0" borderId="0" xfId="0" applyFont="1" applyBorder="1" applyAlignment="1">
      <alignment horizontal="center"/>
    </xf>
    <xf numFmtId="0" fontId="2" fillId="0" borderId="0" xfId="0" applyFont="1" applyBorder="1" applyAlignment="1">
      <alignment horizontal="center" vertical="top" wrapText="1"/>
    </xf>
    <xf numFmtId="0" fontId="18" fillId="2" borderId="15" xfId="0" applyFont="1" applyFill="1" applyBorder="1" applyAlignment="1">
      <alignment horizontal="center" vertical="center" wrapText="1"/>
    </xf>
    <xf numFmtId="9" fontId="3" fillId="5" borderId="16" xfId="4" applyFont="1" applyFill="1" applyBorder="1" applyAlignment="1">
      <alignment horizontal="center" vertical="center" wrapText="1"/>
    </xf>
    <xf numFmtId="9" fontId="3" fillId="5" borderId="30" xfId="4" applyFont="1" applyFill="1" applyBorder="1" applyAlignment="1">
      <alignment horizontal="center" vertical="center" wrapText="1"/>
    </xf>
    <xf numFmtId="0" fontId="3" fillId="0" borderId="17" xfId="0" applyFont="1" applyBorder="1" applyAlignment="1">
      <alignment horizontal="center" vertical="center" wrapText="1"/>
    </xf>
    <xf numFmtId="9" fontId="2" fillId="0" borderId="31" xfId="4" applyFont="1" applyBorder="1" applyAlignment="1">
      <alignment horizontal="center" vertical="center" wrapText="1"/>
    </xf>
    <xf numFmtId="0" fontId="3" fillId="0" borderId="17" xfId="0" applyFont="1" applyFill="1" applyBorder="1" applyAlignment="1">
      <alignment horizontal="center" vertical="center" wrapText="1"/>
    </xf>
    <xf numFmtId="0" fontId="19" fillId="0" borderId="17" xfId="0" applyFont="1" applyBorder="1" applyAlignment="1">
      <alignment horizontal="center" vertical="center" wrapText="1"/>
    </xf>
    <xf numFmtId="0" fontId="19" fillId="0" borderId="17" xfId="0" applyFont="1" applyFill="1" applyBorder="1" applyAlignment="1">
      <alignment horizontal="center" vertical="center" wrapText="1"/>
    </xf>
    <xf numFmtId="0" fontId="19" fillId="0" borderId="17" xfId="2" applyFont="1" applyBorder="1" applyAlignment="1">
      <alignment horizontal="center" vertical="center" wrapText="1"/>
    </xf>
    <xf numFmtId="0" fontId="3" fillId="0" borderId="17" xfId="2" applyFont="1" applyBorder="1" applyAlignment="1">
      <alignment horizontal="center" vertical="center" wrapText="1"/>
    </xf>
    <xf numFmtId="0" fontId="3" fillId="0" borderId="17" xfId="0" applyFont="1" applyBorder="1" applyAlignment="1">
      <alignment horizontal="center" vertical="center"/>
    </xf>
    <xf numFmtId="0" fontId="19" fillId="0" borderId="17" xfId="0" applyFont="1" applyBorder="1" applyAlignment="1">
      <alignment horizontal="center" vertical="center"/>
    </xf>
    <xf numFmtId="0" fontId="3" fillId="3"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9" fontId="2" fillId="0" borderId="29" xfId="4" applyFont="1" applyBorder="1" applyAlignment="1">
      <alignment horizontal="center" vertical="center" wrapText="1"/>
    </xf>
    <xf numFmtId="9" fontId="2" fillId="0" borderId="21" xfId="4" applyFont="1" applyBorder="1" applyAlignment="1">
      <alignment horizontal="center" vertical="center" wrapText="1"/>
    </xf>
    <xf numFmtId="0" fontId="9" fillId="0" borderId="7" xfId="0" applyFont="1" applyBorder="1" applyAlignment="1">
      <alignment horizontal="justify" vertical="center" wrapText="1"/>
    </xf>
    <xf numFmtId="0" fontId="9" fillId="0" borderId="1" xfId="0" applyFont="1" applyBorder="1" applyAlignment="1">
      <alignment vertical="center" wrapText="1"/>
    </xf>
    <xf numFmtId="0" fontId="9" fillId="0" borderId="3" xfId="0" applyFont="1" applyFill="1" applyBorder="1" applyAlignment="1">
      <alignment horizontal="justify" vertical="center" wrapText="1"/>
    </xf>
    <xf numFmtId="9" fontId="9" fillId="0" borderId="3" xfId="0" applyNumberFormat="1" applyFont="1" applyFill="1" applyBorder="1" applyAlignment="1">
      <alignment horizontal="justify" vertical="top" wrapText="1"/>
    </xf>
    <xf numFmtId="0" fontId="9" fillId="0" borderId="1" xfId="0" applyFont="1" applyBorder="1" applyAlignment="1">
      <alignment horizontal="center" vertical="center" wrapText="1"/>
    </xf>
    <xf numFmtId="2" fontId="9" fillId="0" borderId="3" xfId="0" applyNumberFormat="1" applyFont="1" applyBorder="1" applyAlignment="1">
      <alignment wrapText="1"/>
    </xf>
    <xf numFmtId="0" fontId="25" fillId="0" borderId="3" xfId="0" applyFont="1" applyFill="1" applyBorder="1" applyAlignment="1">
      <alignment horizontal="justify" vertical="center" wrapText="1"/>
    </xf>
    <xf numFmtId="0" fontId="23" fillId="0" borderId="1" xfId="0" applyFont="1" applyBorder="1" applyAlignment="1">
      <alignment horizontal="justify" vertical="center" wrapText="1"/>
    </xf>
    <xf numFmtId="0" fontId="9" fillId="0" borderId="38" xfId="0" applyFont="1" applyBorder="1" applyAlignment="1">
      <alignment horizontal="justify" vertical="center" wrapText="1"/>
    </xf>
    <xf numFmtId="0" fontId="9" fillId="0" borderId="40" xfId="0" applyFont="1" applyBorder="1" applyAlignment="1">
      <alignment horizontal="justify" vertical="center" wrapText="1"/>
    </xf>
    <xf numFmtId="10" fontId="23" fillId="0" borderId="31" xfId="4" applyNumberFormat="1" applyFont="1" applyBorder="1" applyAlignment="1">
      <alignment horizontal="justify" vertical="center" wrapText="1"/>
    </xf>
    <xf numFmtId="0" fontId="9" fillId="0" borderId="1" xfId="0" applyFont="1" applyBorder="1" applyAlignment="1">
      <alignment horizontal="justify" vertical="top" wrapText="1"/>
    </xf>
    <xf numFmtId="0" fontId="9" fillId="0" borderId="1" xfId="0" applyFont="1" applyFill="1" applyBorder="1" applyAlignment="1">
      <alignment horizontal="justify" vertical="top" wrapText="1"/>
    </xf>
    <xf numFmtId="9" fontId="25" fillId="0" borderId="1" xfId="4" applyFont="1" applyBorder="1" applyAlignment="1">
      <alignment horizontal="justify" vertical="top" wrapText="1"/>
    </xf>
    <xf numFmtId="0" fontId="23" fillId="0" borderId="1" xfId="0" applyFont="1" applyBorder="1" applyAlignment="1">
      <alignment horizontal="justify" vertical="top" wrapText="1"/>
    </xf>
    <xf numFmtId="0" fontId="25" fillId="0" borderId="25" xfId="0" applyFont="1" applyFill="1" applyBorder="1" applyAlignment="1">
      <alignment vertical="center" wrapText="1"/>
    </xf>
    <xf numFmtId="0" fontId="9" fillId="0" borderId="3" xfId="0" applyFont="1" applyFill="1" applyBorder="1" applyAlignment="1">
      <alignment vertical="center" wrapText="1"/>
    </xf>
    <xf numFmtId="0" fontId="9" fillId="0" borderId="19" xfId="0" applyFont="1" applyBorder="1" applyAlignment="1">
      <alignment vertical="center" wrapText="1"/>
    </xf>
    <xf numFmtId="0" fontId="2" fillId="0" borderId="0" xfId="0" applyFont="1" applyAlignment="1">
      <alignment horizontal="left" wrapText="1"/>
    </xf>
    <xf numFmtId="0" fontId="2" fillId="0" borderId="16" xfId="0" applyFont="1" applyBorder="1" applyAlignment="1">
      <alignment horizontal="left" vertical="center" wrapText="1"/>
    </xf>
    <xf numFmtId="0" fontId="2" fillId="0" borderId="13" xfId="0" applyFont="1" applyBorder="1" applyAlignment="1">
      <alignment horizontal="left" vertical="center" wrapText="1"/>
    </xf>
    <xf numFmtId="0" fontId="2" fillId="0" borderId="3" xfId="2" applyFont="1" applyBorder="1" applyAlignment="1">
      <alignment horizontal="left" vertical="center" wrapText="1"/>
    </xf>
    <xf numFmtId="0" fontId="5" fillId="0" borderId="3" xfId="0" applyFont="1" applyBorder="1" applyAlignment="1">
      <alignment horizontal="left" vertical="center" wrapText="1"/>
    </xf>
    <xf numFmtId="0" fontId="2" fillId="0" borderId="16" xfId="0" applyFont="1" applyBorder="1" applyAlignment="1">
      <alignment horizontal="left" vertical="top" wrapText="1"/>
    </xf>
    <xf numFmtId="0" fontId="9" fillId="0" borderId="7" xfId="0" applyFont="1" applyBorder="1" applyAlignment="1">
      <alignment horizontal="left" vertical="center" wrapText="1"/>
    </xf>
    <xf numFmtId="0" fontId="2" fillId="0" borderId="3" xfId="0" applyNumberFormat="1" applyFont="1" applyBorder="1" applyAlignment="1">
      <alignment horizontal="left" vertical="center" wrapText="1"/>
    </xf>
    <xf numFmtId="0" fontId="2" fillId="0" borderId="7"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19" xfId="0" applyFont="1" applyFill="1" applyBorder="1" applyAlignment="1">
      <alignment horizontal="left" vertical="center" wrapText="1"/>
    </xf>
    <xf numFmtId="0" fontId="9" fillId="0" borderId="1" xfId="0" applyFont="1" applyBorder="1" applyAlignment="1">
      <alignment horizontal="justify" vertical="center" wrapText="1"/>
    </xf>
    <xf numFmtId="0" fontId="2" fillId="0" borderId="39" xfId="0" applyFont="1" applyFill="1" applyBorder="1" applyAlignment="1">
      <alignment horizontal="center" vertical="center" wrapText="1"/>
    </xf>
    <xf numFmtId="9" fontId="2" fillId="0" borderId="7" xfId="0" applyNumberFormat="1" applyFont="1" applyFill="1" applyBorder="1" applyAlignment="1">
      <alignment horizontal="center" vertical="center" wrapText="1"/>
    </xf>
    <xf numFmtId="0" fontId="2" fillId="0" borderId="29" xfId="2" applyFont="1" applyBorder="1" applyAlignment="1">
      <alignment horizontal="center" vertical="center" wrapText="1"/>
    </xf>
    <xf numFmtId="0" fontId="2" fillId="0" borderId="31" xfId="0" applyFont="1" applyBorder="1" applyAlignment="1">
      <alignment horizontal="center" vertical="center"/>
    </xf>
    <xf numFmtId="0" fontId="2" fillId="0" borderId="32" xfId="0" applyFont="1" applyFill="1" applyBorder="1" applyAlignment="1">
      <alignment horizontal="center" vertical="center" wrapText="1"/>
    </xf>
    <xf numFmtId="0" fontId="20" fillId="0" borderId="3" xfId="0" applyFont="1" applyFill="1" applyBorder="1" applyAlignment="1">
      <alignment vertical="center" wrapText="1"/>
    </xf>
    <xf numFmtId="0" fontId="2" fillId="0" borderId="22" xfId="0" applyFont="1" applyBorder="1" applyAlignment="1">
      <alignment horizontal="center" vertical="center" wrapText="1"/>
    </xf>
    <xf numFmtId="0" fontId="9" fillId="3" borderId="20" xfId="3" applyFont="1" applyFill="1" applyBorder="1" applyAlignment="1">
      <alignment vertical="center" wrapText="1"/>
    </xf>
    <xf numFmtId="0" fontId="2" fillId="0" borderId="7" xfId="0" applyFont="1" applyBorder="1" applyAlignment="1">
      <alignment horizontal="center" vertical="top" wrapText="1"/>
    </xf>
    <xf numFmtId="9" fontId="2" fillId="0" borderId="7" xfId="0" applyNumberFormat="1" applyFont="1" applyBorder="1" applyAlignment="1">
      <alignment horizontal="center" vertical="center" wrapText="1"/>
    </xf>
    <xf numFmtId="0" fontId="2" fillId="0" borderId="3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7" xfId="0" applyFont="1" applyBorder="1" applyAlignment="1">
      <alignment horizontal="center" vertical="center" wrapText="1"/>
    </xf>
    <xf numFmtId="9" fontId="2" fillId="0" borderId="39" xfId="4" applyFont="1" applyBorder="1" applyAlignment="1">
      <alignment horizontal="center" vertical="center" wrapText="1"/>
    </xf>
    <xf numFmtId="0" fontId="2" fillId="0" borderId="4" xfId="0" applyFont="1" applyBorder="1" applyAlignment="1">
      <alignment horizontal="center" vertical="top" wrapText="1"/>
    </xf>
    <xf numFmtId="0" fontId="2" fillId="0" borderId="6" xfId="0" applyFont="1" applyBorder="1" applyAlignment="1">
      <alignment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top" wrapText="1"/>
    </xf>
    <xf numFmtId="0" fontId="2" fillId="0" borderId="3" xfId="0" applyFont="1" applyBorder="1" applyAlignment="1">
      <alignment horizontal="left" vertical="center" wrapText="1"/>
    </xf>
    <xf numFmtId="0" fontId="2" fillId="0" borderId="3" xfId="0" applyFont="1" applyBorder="1" applyAlignment="1">
      <alignment horizontal="left" vertical="top" wrapText="1"/>
    </xf>
    <xf numFmtId="0" fontId="9" fillId="0" borderId="3" xfId="0" applyFont="1" applyBorder="1" applyAlignment="1">
      <alignment horizontal="justify" vertical="center" wrapText="1"/>
    </xf>
    <xf numFmtId="0" fontId="2" fillId="3" borderId="3" xfId="0" applyFont="1" applyFill="1" applyBorder="1" applyAlignment="1">
      <alignment horizontal="left" vertical="center" wrapText="1"/>
    </xf>
    <xf numFmtId="0" fontId="21" fillId="0" borderId="3" xfId="0" applyFont="1" applyBorder="1" applyAlignment="1">
      <alignment horizontal="center" vertical="center"/>
    </xf>
    <xf numFmtId="0" fontId="21" fillId="0" borderId="3" xfId="0" applyFont="1" applyBorder="1" applyAlignment="1">
      <alignment vertical="center" wrapText="1"/>
    </xf>
    <xf numFmtId="0" fontId="21" fillId="0" borderId="3" xfId="0" applyFont="1" applyBorder="1" applyAlignment="1">
      <alignment horizontal="left" vertical="center" wrapText="1"/>
    </xf>
    <xf numFmtId="0" fontId="21" fillId="0" borderId="3" xfId="0" applyFont="1" applyBorder="1" applyAlignment="1">
      <alignment horizontal="center" vertical="center" wrapText="1"/>
    </xf>
    <xf numFmtId="0" fontId="31" fillId="0" borderId="3" xfId="0" applyFont="1" applyBorder="1" applyAlignment="1">
      <alignment horizontal="center" vertical="center"/>
    </xf>
    <xf numFmtId="9" fontId="21" fillId="0" borderId="3" xfId="0" applyNumberFormat="1" applyFont="1" applyBorder="1" applyAlignment="1">
      <alignment horizontal="center" vertical="center"/>
    </xf>
    <xf numFmtId="164" fontId="21" fillId="0" borderId="3" xfId="0" applyNumberFormat="1" applyFont="1" applyBorder="1" applyAlignment="1">
      <alignment horizontal="center" vertical="center" wrapText="1"/>
    </xf>
    <xf numFmtId="0" fontId="21" fillId="0" borderId="3" xfId="0" applyFont="1" applyFill="1" applyBorder="1" applyAlignment="1">
      <alignment horizontal="center" vertical="center"/>
    </xf>
    <xf numFmtId="0" fontId="21" fillId="0" borderId="3" xfId="0" applyFont="1" applyFill="1" applyBorder="1" applyAlignment="1">
      <alignment horizontal="center" vertical="center" wrapText="1"/>
    </xf>
    <xf numFmtId="0" fontId="21" fillId="0" borderId="3" xfId="0" applyFont="1" applyFill="1" applyBorder="1" applyAlignment="1">
      <alignment vertical="center" wrapText="1"/>
    </xf>
    <xf numFmtId="0" fontId="31" fillId="0" borderId="3" xfId="0" applyFont="1" applyFill="1" applyBorder="1" applyAlignment="1">
      <alignment horizontal="center" vertical="center"/>
    </xf>
    <xf numFmtId="0" fontId="21" fillId="0" borderId="3" xfId="0" applyFont="1" applyFill="1" applyBorder="1" applyAlignment="1">
      <alignment horizontal="justify" vertical="center" wrapText="1"/>
    </xf>
    <xf numFmtId="0" fontId="21" fillId="3" borderId="3" xfId="0" applyFont="1" applyFill="1" applyBorder="1" applyAlignment="1">
      <alignment vertical="center" wrapText="1"/>
    </xf>
    <xf numFmtId="0" fontId="21" fillId="0" borderId="0" xfId="0" applyFont="1" applyAlignment="1">
      <alignment wrapText="1"/>
    </xf>
    <xf numFmtId="9" fontId="2" fillId="0" borderId="3" xfId="0" applyNumberFormat="1" applyFont="1" applyFill="1" applyBorder="1" applyAlignment="1">
      <alignment horizontal="center" vertical="center"/>
    </xf>
    <xf numFmtId="9" fontId="2" fillId="0" borderId="3" xfId="0" applyNumberFormat="1" applyFont="1" applyBorder="1" applyAlignment="1">
      <alignment horizontal="center" vertical="center"/>
    </xf>
    <xf numFmtId="0" fontId="2" fillId="0" borderId="0" xfId="0" applyFont="1" applyAlignment="1">
      <alignment vertical="top" wrapText="1"/>
    </xf>
    <xf numFmtId="9" fontId="2" fillId="0" borderId="16" xfId="0" applyNumberFormat="1" applyFont="1" applyBorder="1" applyAlignment="1">
      <alignment horizontal="center" vertical="center" wrapText="1"/>
    </xf>
    <xf numFmtId="164" fontId="2" fillId="0" borderId="27"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1" fillId="0" borderId="6" xfId="0" applyFont="1" applyBorder="1" applyAlignment="1">
      <alignment horizontal="center" vertical="center" wrapText="1"/>
    </xf>
    <xf numFmtId="0" fontId="31" fillId="0" borderId="3" xfId="0" applyFont="1" applyBorder="1" applyAlignment="1">
      <alignment horizontal="center" vertical="center" wrapText="1"/>
    </xf>
    <xf numFmtId="9" fontId="21" fillId="0" borderId="3" xfId="0" applyNumberFormat="1" applyFont="1" applyBorder="1" applyAlignment="1">
      <alignment horizontal="center" vertical="center" wrapText="1"/>
    </xf>
    <xf numFmtId="0" fontId="21" fillId="0" borderId="3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0" xfId="0" applyFont="1" applyAlignment="1">
      <alignment vertical="center" wrapText="1"/>
    </xf>
    <xf numFmtId="0" fontId="21" fillId="0" borderId="31" xfId="0" applyFont="1" applyBorder="1" applyAlignment="1">
      <alignment horizontal="center" vertical="center"/>
    </xf>
    <xf numFmtId="0" fontId="33" fillId="0" borderId="0" xfId="0" applyFont="1" applyBorder="1" applyAlignment="1">
      <alignment horizontal="center"/>
    </xf>
    <xf numFmtId="0" fontId="21" fillId="3" borderId="0" xfId="0" applyFont="1" applyFill="1" applyBorder="1" applyAlignment="1">
      <alignment vertical="center" wrapText="1"/>
    </xf>
    <xf numFmtId="0" fontId="21" fillId="0" borderId="3" xfId="0" applyFont="1" applyFill="1" applyBorder="1" applyAlignment="1">
      <alignment horizontal="left" vertical="center" wrapText="1"/>
    </xf>
    <xf numFmtId="0" fontId="21" fillId="0" borderId="31"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3" xfId="2" applyFont="1" applyBorder="1" applyAlignment="1">
      <alignment horizontal="center" vertical="center" wrapText="1"/>
    </xf>
    <xf numFmtId="0" fontId="21" fillId="3" borderId="3" xfId="2" applyFont="1" applyFill="1" applyBorder="1" applyAlignment="1">
      <alignment vertical="center" wrapText="1"/>
    </xf>
    <xf numFmtId="0" fontId="21" fillId="0" borderId="3" xfId="2" applyFont="1" applyBorder="1" applyAlignment="1">
      <alignment vertical="center" wrapText="1"/>
    </xf>
    <xf numFmtId="0" fontId="21" fillId="0" borderId="3" xfId="2" applyFont="1" applyBorder="1" applyAlignment="1">
      <alignment horizontal="left" vertical="center" wrapText="1"/>
    </xf>
    <xf numFmtId="0" fontId="21" fillId="0" borderId="3" xfId="2" applyFont="1" applyBorder="1" applyAlignment="1">
      <alignment horizontal="justify" vertical="center" wrapText="1"/>
    </xf>
    <xf numFmtId="0" fontId="21" fillId="0" borderId="31" xfId="2" applyFont="1" applyBorder="1" applyAlignment="1">
      <alignment horizontal="center" vertical="center" wrapText="1"/>
    </xf>
    <xf numFmtId="0" fontId="21" fillId="0" borderId="0" xfId="2" applyFont="1" applyBorder="1" applyAlignment="1">
      <alignment horizontal="center" vertical="center" wrapText="1"/>
    </xf>
    <xf numFmtId="165" fontId="21" fillId="0" borderId="17" xfId="4" applyNumberFormat="1" applyFont="1" applyBorder="1" applyAlignment="1">
      <alignment horizontal="center" vertical="center" wrapText="1"/>
    </xf>
    <xf numFmtId="0" fontId="21" fillId="0" borderId="0" xfId="0" applyFont="1" applyBorder="1" applyAlignment="1">
      <alignment horizontal="center"/>
    </xf>
    <xf numFmtId="0" fontId="33" fillId="0" borderId="0" xfId="0" applyFont="1" applyBorder="1" applyAlignment="1">
      <alignment horizontal="center" wrapText="1"/>
    </xf>
    <xf numFmtId="0" fontId="15" fillId="0" borderId="3" xfId="0" applyFont="1" applyBorder="1" applyAlignment="1">
      <alignment horizontal="justify" vertical="center" wrapText="1"/>
    </xf>
    <xf numFmtId="0" fontId="15" fillId="0" borderId="3" xfId="0" applyFont="1" applyBorder="1" applyAlignment="1">
      <alignment horizontal="center" vertical="top" wrapText="1"/>
    </xf>
    <xf numFmtId="164" fontId="21" fillId="0" borderId="3" xfId="2" applyNumberFormat="1" applyFont="1" applyBorder="1" applyAlignment="1">
      <alignment horizontal="center" vertical="center" wrapText="1"/>
    </xf>
    <xf numFmtId="164" fontId="2" fillId="0" borderId="3" xfId="2" applyNumberFormat="1" applyFont="1" applyBorder="1" applyAlignment="1">
      <alignment horizontal="center" vertical="center" wrapText="1"/>
    </xf>
    <xf numFmtId="164" fontId="2" fillId="0" borderId="7" xfId="0" applyNumberFormat="1" applyFont="1" applyBorder="1" applyAlignment="1">
      <alignment horizontal="center" vertical="center" wrapText="1"/>
    </xf>
    <xf numFmtId="164" fontId="2" fillId="0" borderId="42" xfId="3" applyNumberFormat="1" applyFont="1" applyBorder="1" applyAlignment="1">
      <alignment horizontal="center" vertical="center" wrapText="1"/>
    </xf>
    <xf numFmtId="164" fontId="2" fillId="0" borderId="3" xfId="3" applyNumberFormat="1" applyFont="1" applyBorder="1" applyAlignment="1">
      <alignment horizontal="center" vertical="center" wrapText="1"/>
    </xf>
    <xf numFmtId="164" fontId="21" fillId="0" borderId="13" xfId="0" applyNumberFormat="1" applyFont="1" applyBorder="1" applyAlignment="1">
      <alignment horizontal="center" vertical="center" wrapText="1"/>
    </xf>
    <xf numFmtId="0" fontId="2" fillId="0" borderId="34"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11" xfId="0" applyFont="1" applyBorder="1" applyAlignment="1">
      <alignment horizontal="center" vertical="center" wrapText="1"/>
    </xf>
    <xf numFmtId="14" fontId="2" fillId="0" borderId="6" xfId="0" applyNumberFormat="1"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6" xfId="2" applyFont="1" applyBorder="1" applyAlignment="1">
      <alignment horizontal="center" vertical="center" wrapText="1"/>
    </xf>
    <xf numFmtId="0" fontId="2" fillId="0" borderId="6" xfId="0" applyFont="1" applyFill="1" applyBorder="1" applyAlignment="1">
      <alignment vertical="center" wrapText="1"/>
    </xf>
    <xf numFmtId="0" fontId="6" fillId="0" borderId="6" xfId="0" applyFont="1" applyBorder="1"/>
    <xf numFmtId="0" fontId="2" fillId="0" borderId="34" xfId="0" applyFont="1" applyBorder="1" applyAlignment="1">
      <alignment vertical="top" wrapText="1"/>
    </xf>
    <xf numFmtId="0" fontId="2" fillId="0" borderId="6" xfId="0" applyFont="1" applyBorder="1" applyAlignment="1">
      <alignment vertical="top" wrapText="1"/>
    </xf>
    <xf numFmtId="0" fontId="9" fillId="0" borderId="12" xfId="0" applyFont="1" applyBorder="1" applyAlignment="1">
      <alignment vertical="center" wrapText="1"/>
    </xf>
    <xf numFmtId="0" fontId="2" fillId="0" borderId="12" xfId="0" applyFont="1" applyFill="1" applyBorder="1" applyAlignment="1">
      <alignment vertical="center" wrapText="1"/>
    </xf>
    <xf numFmtId="0" fontId="2" fillId="0" borderId="11" xfId="0" applyFont="1" applyBorder="1" applyAlignment="1">
      <alignment vertical="center" wrapText="1"/>
    </xf>
    <xf numFmtId="14" fontId="2" fillId="0" borderId="12" xfId="0" applyNumberFormat="1" applyFont="1" applyBorder="1" applyAlignment="1">
      <alignment horizontal="center" vertical="center" wrapText="1"/>
    </xf>
    <xf numFmtId="0" fontId="2" fillId="3" borderId="6" xfId="0" applyFont="1" applyFill="1" applyBorder="1" applyAlignment="1">
      <alignment vertical="center" wrapText="1"/>
    </xf>
    <xf numFmtId="14" fontId="2" fillId="0" borderId="35" xfId="0" applyNumberFormat="1" applyFont="1" applyFill="1" applyBorder="1" applyAlignment="1">
      <alignment horizontal="center" vertical="center" wrapText="1"/>
    </xf>
    <xf numFmtId="164" fontId="2" fillId="0" borderId="45" xfId="3" applyNumberFormat="1" applyFont="1" applyBorder="1" applyAlignment="1">
      <alignment horizontal="center" vertical="center" wrapText="1"/>
    </xf>
    <xf numFmtId="164" fontId="2" fillId="0" borderId="46" xfId="3" applyNumberFormat="1" applyFont="1" applyBorder="1" applyAlignment="1">
      <alignment horizontal="center" vertical="center" wrapText="1"/>
    </xf>
    <xf numFmtId="164" fontId="2" fillId="0" borderId="47" xfId="0" applyNumberFormat="1" applyFont="1" applyBorder="1" applyAlignment="1">
      <alignment horizontal="center" vertical="center" wrapText="1"/>
    </xf>
    <xf numFmtId="164" fontId="21" fillId="0" borderId="46" xfId="0" applyNumberFormat="1" applyFont="1" applyBorder="1" applyAlignment="1">
      <alignment horizontal="center" vertical="center" wrapText="1"/>
    </xf>
    <xf numFmtId="164" fontId="2" fillId="0" borderId="46" xfId="0" applyNumberFormat="1" applyFont="1" applyBorder="1" applyAlignment="1">
      <alignment horizontal="center" vertical="center" wrapText="1"/>
    </xf>
    <xf numFmtId="164" fontId="2" fillId="0" borderId="46" xfId="2" applyNumberFormat="1" applyFont="1" applyBorder="1" applyAlignment="1">
      <alignment horizontal="center" vertical="center" wrapText="1"/>
    </xf>
    <xf numFmtId="164" fontId="21" fillId="0" borderId="46" xfId="2" applyNumberFormat="1" applyFont="1" applyBorder="1" applyAlignment="1">
      <alignment horizontal="center" vertical="center" wrapText="1"/>
    </xf>
    <xf numFmtId="164" fontId="2" fillId="0" borderId="46" xfId="0" applyNumberFormat="1" applyFont="1" applyFill="1" applyBorder="1" applyAlignment="1">
      <alignment horizontal="center" vertical="center" wrapText="1"/>
    </xf>
    <xf numFmtId="164" fontId="21" fillId="0" borderId="47" xfId="0" applyNumberFormat="1" applyFont="1" applyBorder="1" applyAlignment="1">
      <alignment horizontal="center" vertical="center" wrapText="1"/>
    </xf>
    <xf numFmtId="0" fontId="18" fillId="2" borderId="19" xfId="0" applyFont="1" applyFill="1" applyBorder="1" applyAlignment="1">
      <alignment horizontal="center" vertical="center" wrapText="1"/>
    </xf>
    <xf numFmtId="0" fontId="18" fillId="2" borderId="49" xfId="0" applyFont="1" applyFill="1" applyBorder="1" applyAlignment="1">
      <alignment horizontal="center" vertical="center" wrapText="1"/>
    </xf>
    <xf numFmtId="164" fontId="2" fillId="0" borderId="48" xfId="0" applyNumberFormat="1" applyFont="1" applyBorder="1" applyAlignment="1">
      <alignment horizontal="center" vertical="center" wrapText="1"/>
    </xf>
    <xf numFmtId="164" fontId="15" fillId="0" borderId="7" xfId="0" applyNumberFormat="1" applyFont="1" applyBorder="1" applyAlignment="1">
      <alignment horizontal="center" vertical="center" wrapText="1"/>
    </xf>
    <xf numFmtId="164" fontId="15" fillId="0" borderId="48" xfId="0" applyNumberFormat="1" applyFont="1" applyBorder="1" applyAlignment="1">
      <alignment horizontal="center" vertical="center" wrapText="1"/>
    </xf>
    <xf numFmtId="164" fontId="2" fillId="0" borderId="19" xfId="0" applyNumberFormat="1" applyFont="1" applyBorder="1" applyAlignment="1">
      <alignment horizontal="center" vertical="center" wrapText="1"/>
    </xf>
    <xf numFmtId="164" fontId="2" fillId="0" borderId="49" xfId="0" applyNumberFormat="1" applyFont="1" applyBorder="1" applyAlignment="1">
      <alignment horizontal="center" vertical="center" wrapText="1"/>
    </xf>
    <xf numFmtId="9" fontId="3" fillId="0" borderId="0" xfId="4" applyFont="1" applyAlignment="1">
      <alignment horizontal="center" wrapText="1"/>
    </xf>
    <xf numFmtId="0" fontId="7" fillId="0" borderId="0" xfId="0" applyFont="1" applyBorder="1" applyAlignment="1">
      <alignment horizontal="justify" vertical="top" wrapText="1"/>
    </xf>
    <xf numFmtId="0" fontId="3" fillId="0" borderId="0" xfId="0" applyFont="1" applyBorder="1" applyAlignment="1">
      <alignment horizontal="justify" vertical="top" wrapText="1"/>
    </xf>
    <xf numFmtId="0" fontId="3" fillId="3" borderId="0" xfId="0" applyFont="1" applyFill="1" applyBorder="1" applyAlignment="1">
      <alignment horizontal="justify" vertical="top" wrapText="1"/>
    </xf>
    <xf numFmtId="0" fontId="2" fillId="0" borderId="0" xfId="0" applyFont="1" applyAlignment="1">
      <alignment horizontal="justify" vertical="top" wrapText="1"/>
    </xf>
    <xf numFmtId="0" fontId="4" fillId="3" borderId="0" xfId="0" applyFont="1" applyFill="1" applyBorder="1" applyAlignment="1">
      <alignment horizontal="justify" vertical="top" wrapText="1"/>
    </xf>
    <xf numFmtId="0" fontId="2" fillId="3" borderId="0" xfId="0" applyFont="1" applyFill="1" applyBorder="1" applyAlignment="1">
      <alignment horizontal="justify" vertical="top" wrapText="1"/>
    </xf>
    <xf numFmtId="0" fontId="17" fillId="3" borderId="3" xfId="0" applyFont="1" applyFill="1" applyBorder="1" applyAlignment="1">
      <alignment horizontal="justify" vertical="top" wrapText="1"/>
    </xf>
    <xf numFmtId="0" fontId="30" fillId="3" borderId="3" xfId="0" applyFont="1" applyFill="1" applyBorder="1" applyAlignment="1">
      <alignment horizontal="justify" vertical="top" wrapText="1"/>
    </xf>
    <xf numFmtId="0" fontId="30" fillId="3" borderId="3" xfId="2" applyFont="1" applyFill="1" applyBorder="1" applyAlignment="1">
      <alignment horizontal="justify" vertical="top" wrapText="1"/>
    </xf>
    <xf numFmtId="0" fontId="29" fillId="3" borderId="3" xfId="0" applyFont="1" applyFill="1" applyBorder="1" applyAlignment="1">
      <alignment horizontal="justify" vertical="top" wrapText="1"/>
    </xf>
    <xf numFmtId="0" fontId="17" fillId="3" borderId="22" xfId="0" applyFont="1" applyFill="1" applyBorder="1" applyAlignment="1">
      <alignment horizontal="justify" vertical="top" wrapText="1"/>
    </xf>
    <xf numFmtId="0" fontId="17" fillId="3" borderId="7" xfId="0" applyFont="1" applyFill="1" applyBorder="1" applyAlignment="1">
      <alignment horizontal="justify" vertical="top" wrapText="1"/>
    </xf>
    <xf numFmtId="0" fontId="17" fillId="3" borderId="19" xfId="0" applyFont="1" applyFill="1" applyBorder="1" applyAlignment="1">
      <alignment horizontal="justify" vertical="top" wrapText="1"/>
    </xf>
    <xf numFmtId="0" fontId="17" fillId="3" borderId="3" xfId="0" applyFont="1" applyFill="1" applyBorder="1" applyAlignment="1">
      <alignment vertical="top" wrapText="1"/>
    </xf>
    <xf numFmtId="0" fontId="17" fillId="3" borderId="0" xfId="0" applyFont="1" applyFill="1" applyAlignment="1">
      <alignment vertical="top" wrapText="1"/>
    </xf>
    <xf numFmtId="0" fontId="17" fillId="3" borderId="13" xfId="0" applyFont="1" applyFill="1" applyBorder="1" applyAlignment="1">
      <alignment vertical="top" wrapText="1"/>
    </xf>
    <xf numFmtId="0" fontId="17" fillId="3" borderId="13" xfId="0" applyFont="1" applyFill="1" applyBorder="1" applyAlignment="1">
      <alignment horizontal="justify" vertical="top" wrapText="1"/>
    </xf>
    <xf numFmtId="0" fontId="32" fillId="3" borderId="3" xfId="0" applyFont="1" applyFill="1" applyBorder="1" applyAlignment="1">
      <alignment horizontal="justify" vertical="top" wrapText="1"/>
    </xf>
    <xf numFmtId="9" fontId="21" fillId="6" borderId="3" xfId="2" applyNumberFormat="1" applyFont="1" applyFill="1" applyBorder="1" applyAlignment="1">
      <alignment horizontal="center" vertical="center" wrapText="1"/>
    </xf>
    <xf numFmtId="9" fontId="2" fillId="6" borderId="13" xfId="2" applyNumberFormat="1" applyFont="1" applyFill="1" applyBorder="1" applyAlignment="1">
      <alignment horizontal="center" vertical="center" wrapText="1"/>
    </xf>
    <xf numFmtId="9" fontId="2" fillId="6" borderId="3" xfId="4" applyNumberFormat="1" applyFont="1" applyFill="1" applyBorder="1" applyAlignment="1">
      <alignment horizontal="center" vertical="center" wrapText="1"/>
    </xf>
    <xf numFmtId="9" fontId="2" fillId="6" borderId="3" xfId="0" applyNumberFormat="1" applyFont="1" applyFill="1" applyBorder="1" applyAlignment="1">
      <alignment horizontal="center" vertical="center" wrapText="1"/>
    </xf>
    <xf numFmtId="9" fontId="2" fillId="6" borderId="3" xfId="0" applyNumberFormat="1" applyFont="1" applyFill="1" applyBorder="1" applyAlignment="1">
      <alignment horizontal="center" vertical="center"/>
    </xf>
    <xf numFmtId="9" fontId="21" fillId="6" borderId="3" xfId="0" applyNumberFormat="1" applyFont="1" applyFill="1" applyBorder="1" applyAlignment="1">
      <alignment horizontal="center" vertical="center"/>
    </xf>
    <xf numFmtId="9" fontId="2" fillId="6" borderId="3" xfId="4" applyFont="1" applyFill="1" applyBorder="1" applyAlignment="1">
      <alignment horizontal="center" vertical="center"/>
    </xf>
    <xf numFmtId="9" fontId="2" fillId="6" borderId="7" xfId="0" applyNumberFormat="1" applyFont="1" applyFill="1" applyBorder="1" applyAlignment="1">
      <alignment horizontal="center" vertical="center"/>
    </xf>
    <xf numFmtId="9" fontId="21" fillId="6" borderId="3" xfId="0" applyNumberFormat="1" applyFont="1" applyFill="1" applyBorder="1" applyAlignment="1">
      <alignment horizontal="center" vertical="center" wrapText="1"/>
    </xf>
    <xf numFmtId="9" fontId="2" fillId="6" borderId="19" xfId="0" applyNumberFormat="1" applyFont="1" applyFill="1" applyBorder="1" applyAlignment="1">
      <alignment horizontal="center" vertical="center" wrapText="1"/>
    </xf>
    <xf numFmtId="0" fontId="2" fillId="7" borderId="31" xfId="0" applyFont="1" applyFill="1" applyBorder="1" applyAlignment="1">
      <alignment horizontal="center" vertical="center" wrapText="1"/>
    </xf>
    <xf numFmtId="0" fontId="2" fillId="7" borderId="39" xfId="0" applyFont="1" applyFill="1" applyBorder="1" applyAlignment="1">
      <alignment horizontal="center" vertical="center"/>
    </xf>
    <xf numFmtId="0" fontId="2" fillId="7" borderId="31" xfId="0" applyFont="1" applyFill="1" applyBorder="1" applyAlignment="1">
      <alignment horizontal="center" vertical="center"/>
    </xf>
    <xf numFmtId="0" fontId="11" fillId="0" borderId="6" xfId="0" applyFont="1" applyBorder="1" applyAlignment="1">
      <alignment horizontal="center" vertical="center" wrapText="1"/>
    </xf>
    <xf numFmtId="0" fontId="32" fillId="3" borderId="13" xfId="2" applyFont="1" applyFill="1" applyBorder="1" applyAlignment="1">
      <alignment horizontal="justify" vertical="top" wrapText="1"/>
    </xf>
    <xf numFmtId="0" fontId="35" fillId="3" borderId="6" xfId="0" applyFont="1" applyFill="1" applyBorder="1" applyAlignment="1">
      <alignment horizontal="justify" vertical="top" wrapText="1"/>
    </xf>
    <xf numFmtId="0" fontId="3" fillId="0" borderId="4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0" fillId="0" borderId="6" xfId="0" applyFont="1" applyBorder="1" applyAlignment="1">
      <alignment horizontal="justify" vertical="center" wrapText="1"/>
    </xf>
    <xf numFmtId="0" fontId="11" fillId="0" borderId="3" xfId="0" applyFont="1" applyBorder="1" applyAlignment="1">
      <alignment horizontal="left" vertical="center" wrapText="1"/>
    </xf>
    <xf numFmtId="0" fontId="12" fillId="3" borderId="1"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3" fillId="0" borderId="3" xfId="0" applyFont="1" applyBorder="1" applyAlignment="1">
      <alignment horizontal="center" vertical="center" wrapText="1"/>
    </xf>
    <xf numFmtId="0" fontId="4" fillId="2" borderId="23"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23" xfId="0" applyFont="1" applyFill="1" applyBorder="1" applyAlignment="1">
      <alignment vertical="center" wrapText="1"/>
    </xf>
    <xf numFmtId="0" fontId="4" fillId="2" borderId="28" xfId="0" applyFont="1" applyFill="1" applyBorder="1" applyAlignment="1">
      <alignment vertical="center" wrapText="1"/>
    </xf>
    <xf numFmtId="0" fontId="4" fillId="2" borderId="50" xfId="0" applyFont="1" applyFill="1" applyBorder="1" applyAlignment="1">
      <alignment vertical="center" wrapText="1"/>
    </xf>
    <xf numFmtId="0" fontId="4" fillId="2" borderId="16" xfId="0" applyFont="1" applyFill="1" applyBorder="1" applyAlignment="1">
      <alignment horizontal="center" vertical="center" wrapText="1"/>
    </xf>
    <xf numFmtId="0" fontId="2" fillId="0" borderId="3" xfId="0" applyFont="1" applyBorder="1" applyAlignment="1">
      <alignment horizontal="center" vertical="top" wrapText="1"/>
    </xf>
    <xf numFmtId="0" fontId="3" fillId="3" borderId="3" xfId="0" applyFont="1" applyFill="1" applyBorder="1" applyAlignment="1">
      <alignment horizontal="left" vertical="center" wrapText="1"/>
    </xf>
    <xf numFmtId="0" fontId="20" fillId="3" borderId="3" xfId="0" applyFont="1" applyFill="1" applyBorder="1" applyAlignment="1">
      <alignment horizontal="justify"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justify" vertical="center" wrapText="1"/>
    </xf>
    <xf numFmtId="0" fontId="3" fillId="3" borderId="16"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22" fillId="2" borderId="30" xfId="0" applyFont="1" applyFill="1" applyBorder="1" applyAlignment="1">
      <alignment horizontal="justify" vertical="center" wrapText="1"/>
    </xf>
    <xf numFmtId="0" fontId="4" fillId="2" borderId="9" xfId="0" applyFont="1" applyFill="1" applyBorder="1" applyAlignment="1">
      <alignment horizontal="left" vertical="center" wrapText="1"/>
    </xf>
    <xf numFmtId="0" fontId="4" fillId="2" borderId="0" xfId="0" applyFont="1" applyFill="1" applyBorder="1" applyAlignment="1">
      <alignment horizontal="left" vertical="center" wrapText="1"/>
    </xf>
    <xf numFmtId="0" fontId="22" fillId="2" borderId="8" xfId="0" applyFont="1" applyFill="1" applyBorder="1" applyAlignment="1">
      <alignment horizontal="justify" vertical="center" wrapText="1"/>
    </xf>
    <xf numFmtId="0" fontId="2" fillId="0" borderId="3" xfId="0" applyFont="1" applyBorder="1" applyAlignment="1">
      <alignment horizontal="left" vertical="top" wrapText="1"/>
    </xf>
    <xf numFmtId="0" fontId="9" fillId="0" borderId="3" xfId="0" applyFont="1" applyBorder="1" applyAlignment="1">
      <alignment horizontal="justify"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4" xfId="0" applyFont="1" applyBorder="1" applyAlignment="1">
      <alignment horizontal="left" vertical="center" wrapText="1"/>
    </xf>
    <xf numFmtId="0" fontId="11" fillId="0" borderId="11" xfId="0" applyFont="1" applyBorder="1" applyAlignment="1">
      <alignment horizontal="left" vertical="center" wrapText="1"/>
    </xf>
    <xf numFmtId="0" fontId="11" fillId="0" borderId="4" xfId="0" applyFont="1" applyBorder="1" applyAlignment="1">
      <alignment horizontal="left" vertical="center" wrapText="1"/>
    </xf>
    <xf numFmtId="0" fontId="11" fillId="0" borderId="12" xfId="0" applyFont="1" applyBorder="1" applyAlignment="1">
      <alignment horizontal="left" vertical="center" wrapText="1"/>
    </xf>
    <xf numFmtId="0" fontId="3" fillId="0" borderId="2" xfId="0" applyFont="1" applyBorder="1" applyAlignment="1">
      <alignment horizontal="left" wrapText="1"/>
    </xf>
  </cellXfs>
  <cellStyles count="5">
    <cellStyle name="Normal" xfId="0" builtinId="0"/>
    <cellStyle name="Normal 2" xfId="1"/>
    <cellStyle name="Normal 3" xfId="2"/>
    <cellStyle name="Normal 3 2" xfId="3"/>
    <cellStyle name="Porcentaje" xfId="4" builtinId="5"/>
  </cellStyles>
  <dxfs count="264">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sz val="11"/>
        <color rgb="FFFF0000"/>
        <name val="Calibri"/>
      </font>
      <numFmt numFmtId="0" formatCode="General"/>
      <fill>
        <patternFill>
          <bgColor rgb="FFFF0000"/>
        </patternFill>
      </fill>
    </dxf>
    <dxf>
      <font>
        <sz val="11"/>
        <color rgb="FFF79646"/>
        <name val="Calibri"/>
      </font>
      <numFmt numFmtId="0" formatCode="General"/>
      <fill>
        <patternFill>
          <bgColor rgb="FFF79646"/>
        </patternFill>
      </fill>
    </dxf>
    <dxf>
      <font>
        <sz val="11"/>
        <color rgb="FFFFFF00"/>
        <name val="Calibri"/>
      </font>
      <numFmt numFmtId="0" formatCode="General"/>
      <fill>
        <patternFill>
          <bgColor rgb="FFFFFF00"/>
        </patternFill>
      </fill>
    </dxf>
    <dxf>
      <font>
        <sz val="11"/>
        <color rgb="FF00B050"/>
        <name val="Calibri"/>
      </font>
      <numFmt numFmtId="0" formatCode="General"/>
      <fill>
        <patternFill>
          <bgColor rgb="FF00B050"/>
        </patternFill>
      </fill>
    </dxf>
    <dxf>
      <font>
        <sz val="11"/>
        <color rgb="FFFF0000"/>
        <name val="Calibri"/>
      </font>
      <numFmt numFmtId="0" formatCode="General"/>
      <fill>
        <patternFill>
          <bgColor rgb="FFFF0000"/>
        </patternFill>
      </fill>
    </dxf>
    <dxf>
      <font>
        <sz val="11"/>
        <color rgb="FFF79646"/>
        <name val="Calibri"/>
      </font>
      <numFmt numFmtId="0" formatCode="General"/>
      <fill>
        <patternFill>
          <bgColor rgb="FFF79646"/>
        </patternFill>
      </fill>
    </dxf>
    <dxf>
      <font>
        <sz val="11"/>
        <color rgb="FFFFFF00"/>
        <name val="Calibri"/>
      </font>
      <numFmt numFmtId="0" formatCode="General"/>
      <fill>
        <patternFill>
          <bgColor rgb="FFFFFF00"/>
        </patternFill>
      </fill>
    </dxf>
    <dxf>
      <font>
        <sz val="11"/>
        <color rgb="FF00B050"/>
        <name val="Calibri"/>
      </font>
      <numFmt numFmtId="0" formatCode="General"/>
      <fill>
        <patternFill>
          <bgColor rgb="FF00B050"/>
        </patternFill>
      </fill>
    </dxf>
    <dxf>
      <font>
        <sz val="11"/>
        <color rgb="FFFF0000"/>
        <name val="Calibri"/>
      </font>
      <numFmt numFmtId="0" formatCode="General"/>
      <fill>
        <patternFill>
          <bgColor rgb="FFFF0000"/>
        </patternFill>
      </fill>
    </dxf>
    <dxf>
      <font>
        <sz val="11"/>
        <color rgb="FFF79646"/>
        <name val="Calibri"/>
      </font>
      <numFmt numFmtId="0" formatCode="General"/>
      <fill>
        <patternFill>
          <bgColor rgb="FFF79646"/>
        </patternFill>
      </fill>
    </dxf>
    <dxf>
      <font>
        <sz val="11"/>
        <color rgb="FFFFFF00"/>
        <name val="Calibri"/>
      </font>
      <numFmt numFmtId="0" formatCode="General"/>
      <fill>
        <patternFill>
          <bgColor rgb="FFFFFF00"/>
        </patternFill>
      </fill>
    </dxf>
    <dxf>
      <font>
        <sz val="11"/>
        <color rgb="FF00B050"/>
        <name val="Calibri"/>
      </font>
      <numFmt numFmtId="0" formatCode="General"/>
      <fill>
        <patternFill>
          <bgColor rgb="FF00B050"/>
        </patternFill>
      </fill>
    </dxf>
    <dxf>
      <font>
        <sz val="11"/>
        <color rgb="FFFF0000"/>
        <name val="Calibri"/>
      </font>
      <numFmt numFmtId="0" formatCode="General"/>
      <fill>
        <patternFill>
          <bgColor rgb="FFFF0000"/>
        </patternFill>
      </fill>
    </dxf>
    <dxf>
      <font>
        <sz val="11"/>
        <color rgb="FFF79646"/>
        <name val="Calibri"/>
      </font>
      <numFmt numFmtId="0" formatCode="General"/>
      <fill>
        <patternFill>
          <bgColor rgb="FFF79646"/>
        </patternFill>
      </fill>
    </dxf>
    <dxf>
      <font>
        <sz val="11"/>
        <color rgb="FFFFFF00"/>
        <name val="Calibri"/>
      </font>
      <numFmt numFmtId="0" formatCode="General"/>
      <fill>
        <patternFill>
          <bgColor rgb="FFFFFF00"/>
        </patternFill>
      </fill>
    </dxf>
    <dxf>
      <font>
        <sz val="11"/>
        <color rgb="FF00B050"/>
        <name val="Calibri"/>
      </font>
      <numFmt numFmtId="0" formatCode="General"/>
      <fill>
        <patternFill>
          <bgColor rgb="FF00B050"/>
        </patternFill>
      </fill>
    </dxf>
    <dxf>
      <font>
        <sz val="11"/>
        <color rgb="FFFF0000"/>
        <name val="Calibri"/>
      </font>
      <numFmt numFmtId="0" formatCode="General"/>
      <fill>
        <patternFill>
          <bgColor rgb="FFFF0000"/>
        </patternFill>
      </fill>
    </dxf>
    <dxf>
      <font>
        <sz val="11"/>
        <color rgb="FFF79646"/>
        <name val="Calibri"/>
      </font>
      <numFmt numFmtId="0" formatCode="General"/>
      <fill>
        <patternFill>
          <bgColor rgb="FFF79646"/>
        </patternFill>
      </fill>
    </dxf>
    <dxf>
      <font>
        <sz val="11"/>
        <color rgb="FFFFFF00"/>
        <name val="Calibri"/>
      </font>
      <numFmt numFmtId="0" formatCode="General"/>
      <fill>
        <patternFill>
          <bgColor rgb="FFFFFF00"/>
        </patternFill>
      </fill>
    </dxf>
    <dxf>
      <font>
        <sz val="11"/>
        <color rgb="FF00B050"/>
        <name val="Calibri"/>
      </font>
      <numFmt numFmtId="0" formatCode="General"/>
      <fill>
        <patternFill>
          <bgColor rgb="FF00B050"/>
        </patternFill>
      </fill>
    </dxf>
    <dxf>
      <font>
        <sz val="11"/>
        <color rgb="FFFF0000"/>
        <name val="Calibri"/>
      </font>
      <numFmt numFmtId="0" formatCode="General"/>
      <fill>
        <patternFill>
          <bgColor rgb="FFFF0000"/>
        </patternFill>
      </fill>
    </dxf>
    <dxf>
      <font>
        <sz val="11"/>
        <color rgb="FFF79646"/>
        <name val="Calibri"/>
      </font>
      <numFmt numFmtId="0" formatCode="General"/>
      <fill>
        <patternFill>
          <bgColor rgb="FFF79646"/>
        </patternFill>
      </fill>
    </dxf>
    <dxf>
      <font>
        <sz val="11"/>
        <color rgb="FFFFFF00"/>
        <name val="Calibri"/>
      </font>
      <numFmt numFmtId="0" formatCode="General"/>
      <fill>
        <patternFill>
          <bgColor rgb="FFFFFF00"/>
        </patternFill>
      </fill>
    </dxf>
    <dxf>
      <font>
        <sz val="11"/>
        <color rgb="FF00B050"/>
        <name val="Calibri"/>
      </font>
      <numFmt numFmtId="0" formatCode="General"/>
      <fill>
        <patternFill>
          <bgColor rgb="FF00B050"/>
        </patternFill>
      </fill>
    </dxf>
    <dxf>
      <font>
        <sz val="11"/>
        <color rgb="FFFF0000"/>
        <name val="Calibri"/>
      </font>
      <numFmt numFmtId="0" formatCode="General"/>
      <fill>
        <patternFill>
          <bgColor rgb="FFFF0000"/>
        </patternFill>
      </fill>
    </dxf>
    <dxf>
      <font>
        <sz val="11"/>
        <color rgb="FFF79646"/>
        <name val="Calibri"/>
      </font>
      <numFmt numFmtId="0" formatCode="General"/>
      <fill>
        <patternFill>
          <bgColor rgb="FFF79646"/>
        </patternFill>
      </fill>
    </dxf>
    <dxf>
      <font>
        <sz val="11"/>
        <color rgb="FFFFFF00"/>
        <name val="Calibri"/>
      </font>
      <numFmt numFmtId="0" formatCode="General"/>
      <fill>
        <patternFill>
          <bgColor rgb="FFFFFF00"/>
        </patternFill>
      </fill>
    </dxf>
    <dxf>
      <font>
        <sz val="11"/>
        <color rgb="FF00B050"/>
        <name val="Calibri"/>
      </font>
      <numFmt numFmtId="0" formatCode="General"/>
      <fill>
        <patternFill>
          <bgColor rgb="FF00B050"/>
        </patternFill>
      </fill>
    </dxf>
    <dxf>
      <font>
        <sz val="11"/>
        <color rgb="FFFF0000"/>
        <name val="Calibri"/>
      </font>
      <numFmt numFmtId="0" formatCode="General"/>
      <fill>
        <patternFill>
          <bgColor rgb="FFFF0000"/>
        </patternFill>
      </fill>
    </dxf>
    <dxf>
      <font>
        <sz val="11"/>
        <color rgb="FFF79646"/>
        <name val="Calibri"/>
      </font>
      <numFmt numFmtId="0" formatCode="General"/>
      <fill>
        <patternFill>
          <bgColor rgb="FFF79646"/>
        </patternFill>
      </fill>
    </dxf>
    <dxf>
      <font>
        <sz val="11"/>
        <color rgb="FFFFFF00"/>
        <name val="Calibri"/>
      </font>
      <numFmt numFmtId="0" formatCode="General"/>
      <fill>
        <patternFill>
          <bgColor rgb="FFFFFF00"/>
        </patternFill>
      </fill>
    </dxf>
    <dxf>
      <font>
        <sz val="11"/>
        <color rgb="FF00B050"/>
        <name val="Calibri"/>
      </font>
      <numFmt numFmtId="0" formatCode="General"/>
      <fill>
        <patternFill>
          <bgColor rgb="FF00B050"/>
        </patternFill>
      </fill>
    </dxf>
    <dxf>
      <font>
        <sz val="11"/>
        <color rgb="FFFF0000"/>
        <name val="Calibri"/>
      </font>
      <numFmt numFmtId="0" formatCode="General"/>
      <fill>
        <patternFill>
          <bgColor rgb="FFFF0000"/>
        </patternFill>
      </fill>
    </dxf>
    <dxf>
      <font>
        <sz val="11"/>
        <color rgb="FFF79646"/>
        <name val="Calibri"/>
      </font>
      <numFmt numFmtId="0" formatCode="General"/>
      <fill>
        <patternFill>
          <bgColor rgb="FFF79646"/>
        </patternFill>
      </fill>
    </dxf>
    <dxf>
      <font>
        <sz val="11"/>
        <color rgb="FFFFFF00"/>
        <name val="Calibri"/>
      </font>
      <numFmt numFmtId="0" formatCode="General"/>
      <fill>
        <patternFill>
          <bgColor rgb="FFFFFF00"/>
        </patternFill>
      </fill>
    </dxf>
    <dxf>
      <font>
        <sz val="11"/>
        <color rgb="FF00B050"/>
        <name val="Calibri"/>
      </font>
      <numFmt numFmtId="0" formatCode="General"/>
      <fill>
        <patternFill>
          <bgColor rgb="FF00B050"/>
        </patternFill>
      </fill>
    </dxf>
    <dxf>
      <font>
        <sz val="11"/>
        <color rgb="FFFF0000"/>
        <name val="Calibri"/>
      </font>
      <numFmt numFmtId="0" formatCode="General"/>
      <fill>
        <patternFill>
          <bgColor rgb="FFFF0000"/>
        </patternFill>
      </fill>
    </dxf>
    <dxf>
      <font>
        <sz val="11"/>
        <color rgb="FFF79646"/>
        <name val="Calibri"/>
      </font>
      <numFmt numFmtId="0" formatCode="General"/>
      <fill>
        <patternFill>
          <bgColor rgb="FFF79646"/>
        </patternFill>
      </fill>
    </dxf>
    <dxf>
      <font>
        <sz val="11"/>
        <color rgb="FFFFFF00"/>
        <name val="Calibri"/>
      </font>
      <numFmt numFmtId="0" formatCode="General"/>
      <fill>
        <patternFill>
          <bgColor rgb="FFFFFF00"/>
        </patternFill>
      </fill>
    </dxf>
    <dxf>
      <font>
        <sz val="11"/>
        <color rgb="FF00B050"/>
        <name val="Calibri"/>
      </font>
      <numFmt numFmtId="0" formatCode="General"/>
      <fill>
        <patternFill>
          <bgColor rgb="FF00B050"/>
        </patternFill>
      </fill>
    </dxf>
    <dxf>
      <font>
        <sz val="11"/>
        <color rgb="FFFF0000"/>
        <name val="Calibri"/>
      </font>
      <numFmt numFmtId="0" formatCode="General"/>
      <fill>
        <patternFill>
          <bgColor rgb="FFFF0000"/>
        </patternFill>
      </fill>
    </dxf>
    <dxf>
      <font>
        <sz val="11"/>
        <color rgb="FFF79646"/>
        <name val="Calibri"/>
      </font>
      <numFmt numFmtId="0" formatCode="General"/>
      <fill>
        <patternFill>
          <bgColor rgb="FFF79646"/>
        </patternFill>
      </fill>
    </dxf>
    <dxf>
      <font>
        <sz val="11"/>
        <color rgb="FFFFFF00"/>
        <name val="Calibri"/>
      </font>
      <numFmt numFmtId="0" formatCode="General"/>
      <fill>
        <patternFill>
          <bgColor rgb="FFFFFF00"/>
        </patternFill>
      </fill>
    </dxf>
    <dxf>
      <font>
        <sz val="11"/>
        <color rgb="FF00B050"/>
        <name val="Calibri"/>
      </font>
      <numFmt numFmtId="0" formatCode="General"/>
      <fill>
        <patternFill>
          <bgColor rgb="FF00B050"/>
        </patternFill>
      </fill>
    </dxf>
    <dxf>
      <font>
        <sz val="11"/>
        <color rgb="FFFF0000"/>
        <name val="Calibri"/>
      </font>
      <numFmt numFmtId="0" formatCode="General"/>
      <fill>
        <patternFill>
          <bgColor rgb="FFFF0000"/>
        </patternFill>
      </fill>
    </dxf>
    <dxf>
      <font>
        <sz val="11"/>
        <color rgb="FFF79646"/>
        <name val="Calibri"/>
      </font>
      <numFmt numFmtId="0" formatCode="General"/>
      <fill>
        <patternFill>
          <bgColor rgb="FFF79646"/>
        </patternFill>
      </fill>
    </dxf>
    <dxf>
      <font>
        <sz val="11"/>
        <color rgb="FFFFFF00"/>
        <name val="Calibri"/>
      </font>
      <numFmt numFmtId="0" formatCode="General"/>
      <fill>
        <patternFill>
          <bgColor rgb="FFFFFF00"/>
        </patternFill>
      </fill>
    </dxf>
    <dxf>
      <font>
        <sz val="11"/>
        <color rgb="FF00B050"/>
        <name val="Calibri"/>
      </font>
      <numFmt numFmtId="0" formatCode="General"/>
      <fill>
        <patternFill>
          <bgColor rgb="FF00B050"/>
        </patternFill>
      </fill>
    </dxf>
    <dxf>
      <font>
        <sz val="11"/>
        <color rgb="FFFF0000"/>
        <name val="Calibri"/>
      </font>
      <numFmt numFmtId="0" formatCode="General"/>
      <fill>
        <patternFill>
          <bgColor rgb="FFFF0000"/>
        </patternFill>
      </fill>
    </dxf>
    <dxf>
      <font>
        <sz val="11"/>
        <color rgb="FFF79646"/>
        <name val="Calibri"/>
      </font>
      <numFmt numFmtId="0" formatCode="General"/>
      <fill>
        <patternFill>
          <bgColor rgb="FFF79646"/>
        </patternFill>
      </fill>
    </dxf>
    <dxf>
      <font>
        <sz val="11"/>
        <color rgb="FFFFFF00"/>
        <name val="Calibri"/>
      </font>
      <numFmt numFmtId="0" formatCode="General"/>
      <fill>
        <patternFill>
          <bgColor rgb="FFFFFF00"/>
        </patternFill>
      </fill>
    </dxf>
    <dxf>
      <font>
        <sz val="11"/>
        <color rgb="FF00B050"/>
        <name val="Calibri"/>
      </font>
      <numFmt numFmtId="0" formatCode="General"/>
      <fill>
        <patternFill>
          <bgColor rgb="FF00B050"/>
        </patternFill>
      </fill>
    </dxf>
    <dxf>
      <font>
        <sz val="11"/>
        <color rgb="FFFF0000"/>
        <name val="Calibri"/>
      </font>
      <numFmt numFmtId="0" formatCode="General"/>
      <fill>
        <patternFill>
          <bgColor rgb="FFFF0000"/>
        </patternFill>
      </fill>
    </dxf>
    <dxf>
      <font>
        <sz val="11"/>
        <color rgb="FFF79646"/>
        <name val="Calibri"/>
      </font>
      <numFmt numFmtId="0" formatCode="General"/>
      <fill>
        <patternFill>
          <bgColor rgb="FFF79646"/>
        </patternFill>
      </fill>
    </dxf>
    <dxf>
      <font>
        <sz val="11"/>
        <color rgb="FFFFFF00"/>
        <name val="Calibri"/>
      </font>
      <numFmt numFmtId="0" formatCode="General"/>
      <fill>
        <patternFill>
          <bgColor rgb="FFFFFF00"/>
        </patternFill>
      </fill>
    </dxf>
    <dxf>
      <font>
        <sz val="11"/>
        <color rgb="FF00B050"/>
        <name val="Calibri"/>
      </font>
      <numFmt numFmtId="0" formatCode="General"/>
      <fill>
        <patternFill>
          <bgColor rgb="FF00B050"/>
        </patternFill>
      </fill>
    </dxf>
    <dxf>
      <font>
        <sz val="11"/>
        <color rgb="FFFF0000"/>
        <name val="Calibri"/>
      </font>
      <numFmt numFmtId="0" formatCode="General"/>
      <fill>
        <patternFill>
          <bgColor rgb="FFFF0000"/>
        </patternFill>
      </fill>
    </dxf>
    <dxf>
      <font>
        <sz val="11"/>
        <color rgb="FFF79646"/>
        <name val="Calibri"/>
      </font>
      <numFmt numFmtId="0" formatCode="General"/>
      <fill>
        <patternFill>
          <bgColor rgb="FFF79646"/>
        </patternFill>
      </fill>
    </dxf>
    <dxf>
      <font>
        <sz val="11"/>
        <color rgb="FFFFFF00"/>
        <name val="Calibri"/>
      </font>
      <numFmt numFmtId="0" formatCode="General"/>
      <fill>
        <patternFill>
          <bgColor rgb="FFFFFF00"/>
        </patternFill>
      </fill>
    </dxf>
    <dxf>
      <font>
        <sz val="11"/>
        <color rgb="FF00B050"/>
        <name val="Calibri"/>
      </font>
      <numFmt numFmtId="0" formatCode="General"/>
      <fill>
        <patternFill>
          <bgColor rgb="FF00B050"/>
        </patternFill>
      </fill>
    </dxf>
    <dxf>
      <font>
        <sz val="11"/>
        <color rgb="FFFF0000"/>
        <name val="Calibri"/>
      </font>
      <numFmt numFmtId="0" formatCode="General"/>
      <fill>
        <patternFill>
          <bgColor rgb="FFFF0000"/>
        </patternFill>
      </fill>
    </dxf>
    <dxf>
      <font>
        <sz val="11"/>
        <color rgb="FFF79646"/>
        <name val="Calibri"/>
      </font>
      <numFmt numFmtId="0" formatCode="General"/>
      <fill>
        <patternFill>
          <bgColor rgb="FFF79646"/>
        </patternFill>
      </fill>
    </dxf>
    <dxf>
      <font>
        <sz val="11"/>
        <color rgb="FFFFFF00"/>
        <name val="Calibri"/>
      </font>
      <numFmt numFmtId="0" formatCode="General"/>
      <fill>
        <patternFill>
          <bgColor rgb="FFFFFF00"/>
        </patternFill>
      </fill>
    </dxf>
    <dxf>
      <font>
        <sz val="11"/>
        <color rgb="FF00B050"/>
        <name val="Calibri"/>
      </font>
      <numFmt numFmtId="0" formatCode="General"/>
      <fill>
        <patternFill>
          <bgColor rgb="FF00B050"/>
        </patternFill>
      </fill>
    </dxf>
    <dxf>
      <font>
        <sz val="11"/>
        <color rgb="FFFF0000"/>
        <name val="Calibri"/>
      </font>
      <numFmt numFmtId="0" formatCode="General"/>
      <fill>
        <patternFill>
          <bgColor rgb="FFFF0000"/>
        </patternFill>
      </fill>
    </dxf>
    <dxf>
      <font>
        <sz val="11"/>
        <color rgb="FFF79646"/>
        <name val="Calibri"/>
      </font>
      <numFmt numFmtId="0" formatCode="General"/>
      <fill>
        <patternFill>
          <bgColor rgb="FFF79646"/>
        </patternFill>
      </fill>
    </dxf>
    <dxf>
      <font>
        <sz val="11"/>
        <color rgb="FFFFFF00"/>
        <name val="Calibri"/>
      </font>
      <numFmt numFmtId="0" formatCode="General"/>
      <fill>
        <patternFill>
          <bgColor rgb="FFFFFF00"/>
        </patternFill>
      </fill>
    </dxf>
    <dxf>
      <font>
        <sz val="11"/>
        <color rgb="FF00B050"/>
        <name val="Calibri"/>
      </font>
      <numFmt numFmtId="0" formatCode="General"/>
      <fill>
        <patternFill>
          <bgColor rgb="FF00B050"/>
        </patternFill>
      </fill>
    </dxf>
    <dxf>
      <font>
        <sz val="11"/>
        <color rgb="FFFF0000"/>
        <name val="Calibri"/>
      </font>
      <numFmt numFmtId="0" formatCode="General"/>
      <fill>
        <patternFill>
          <bgColor rgb="FFFF0000"/>
        </patternFill>
      </fill>
    </dxf>
    <dxf>
      <font>
        <sz val="11"/>
        <color rgb="FFF79646"/>
        <name val="Calibri"/>
      </font>
      <numFmt numFmtId="0" formatCode="General"/>
      <fill>
        <patternFill>
          <bgColor rgb="FFF79646"/>
        </patternFill>
      </fill>
    </dxf>
    <dxf>
      <font>
        <sz val="11"/>
        <color rgb="FFFFFF00"/>
        <name val="Calibri"/>
      </font>
      <numFmt numFmtId="0" formatCode="General"/>
      <fill>
        <patternFill>
          <bgColor rgb="FFFFFF00"/>
        </patternFill>
      </fill>
    </dxf>
    <dxf>
      <font>
        <sz val="11"/>
        <color rgb="FF00B050"/>
        <name val="Calibri"/>
      </font>
      <numFmt numFmtId="0" formatCode="General"/>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sz val="11"/>
        <color rgb="FFFF0000"/>
        <name val="Calibri"/>
      </font>
      <numFmt numFmtId="0" formatCode="General"/>
      <fill>
        <patternFill>
          <bgColor rgb="FFFF0000"/>
        </patternFill>
      </fill>
    </dxf>
    <dxf>
      <font>
        <sz val="11"/>
        <color rgb="FFF79646"/>
        <name val="Calibri"/>
      </font>
      <numFmt numFmtId="0" formatCode="General"/>
      <fill>
        <patternFill>
          <bgColor rgb="FFF79646"/>
        </patternFill>
      </fill>
    </dxf>
    <dxf>
      <font>
        <sz val="11"/>
        <color rgb="FFFFFF00"/>
        <name val="Calibri"/>
      </font>
      <numFmt numFmtId="0" formatCode="General"/>
      <fill>
        <patternFill>
          <bgColor rgb="FFFFFF00"/>
        </patternFill>
      </fill>
    </dxf>
    <dxf>
      <font>
        <sz val="11"/>
        <color rgb="FF00B050"/>
        <name val="Calibri"/>
      </font>
      <numFmt numFmtId="0" formatCode="General"/>
      <fill>
        <patternFill>
          <bgColor rgb="FF00B050"/>
        </patternFill>
      </fill>
    </dxf>
    <dxf>
      <font>
        <sz val="11"/>
        <color rgb="FFFF0000"/>
        <name val="Calibri"/>
      </font>
      <numFmt numFmtId="0" formatCode="General"/>
      <fill>
        <patternFill>
          <bgColor rgb="FFFF0000"/>
        </patternFill>
      </fill>
    </dxf>
    <dxf>
      <font>
        <sz val="11"/>
        <color rgb="FFF79646"/>
        <name val="Calibri"/>
      </font>
      <numFmt numFmtId="0" formatCode="General"/>
      <fill>
        <patternFill>
          <bgColor rgb="FFF79646"/>
        </patternFill>
      </fill>
    </dxf>
    <dxf>
      <font>
        <sz val="11"/>
        <color rgb="FFFFFF00"/>
        <name val="Calibri"/>
      </font>
      <numFmt numFmtId="0" formatCode="General"/>
      <fill>
        <patternFill>
          <bgColor rgb="FFFFFF00"/>
        </patternFill>
      </fill>
    </dxf>
    <dxf>
      <font>
        <sz val="11"/>
        <color rgb="FF00B050"/>
        <name val="Calibri"/>
      </font>
      <numFmt numFmtId="0" formatCode="General"/>
      <fill>
        <patternFill>
          <bgColor rgb="FF00B050"/>
        </patternFill>
      </fill>
    </dxf>
    <dxf>
      <font>
        <sz val="11"/>
        <color rgb="FFFF0000"/>
        <name val="Calibri"/>
      </font>
      <numFmt numFmtId="0" formatCode="General"/>
      <fill>
        <patternFill>
          <bgColor rgb="FFFF0000"/>
        </patternFill>
      </fill>
    </dxf>
    <dxf>
      <font>
        <sz val="11"/>
        <color rgb="FFF79646"/>
        <name val="Calibri"/>
      </font>
      <numFmt numFmtId="0" formatCode="General"/>
      <fill>
        <patternFill>
          <bgColor rgb="FFF79646"/>
        </patternFill>
      </fill>
    </dxf>
    <dxf>
      <font>
        <sz val="11"/>
        <color rgb="FFFFFF00"/>
        <name val="Calibri"/>
      </font>
      <numFmt numFmtId="0" formatCode="General"/>
      <fill>
        <patternFill>
          <bgColor rgb="FFFFFF00"/>
        </patternFill>
      </fill>
    </dxf>
    <dxf>
      <font>
        <sz val="11"/>
        <color rgb="FF00B050"/>
        <name val="Calibri"/>
      </font>
      <numFmt numFmtId="0" formatCode="General"/>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00B050"/>
      </font>
      <fill>
        <patternFill>
          <bgColor rgb="FF00B050"/>
        </patternFill>
      </fill>
    </dxf>
  </dxfs>
  <tableStyles count="0" defaultTableStyle="TableStyleMedium9" defaultPivotStyle="PivotStyleLight16"/>
  <colors>
    <mruColors>
      <color rgb="FFE3DDEB"/>
      <color rgb="FFCCC0DA"/>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337977</xdr:colOff>
      <xdr:row>0</xdr:row>
      <xdr:rowOff>45524</xdr:rowOff>
    </xdr:from>
    <xdr:to>
      <xdr:col>3</xdr:col>
      <xdr:colOff>302265</xdr:colOff>
      <xdr:row>0</xdr:row>
      <xdr:rowOff>773906</xdr:rowOff>
    </xdr:to>
    <xdr:pic>
      <xdr:nvPicPr>
        <xdr:cNvPr id="2" name="1 Imagen"/>
        <xdr:cNvPicPr/>
      </xdr:nvPicPr>
      <xdr:blipFill>
        <a:blip xmlns:r="http://schemas.openxmlformats.org/officeDocument/2006/relationships" r:embed="rId1" cstate="print"/>
        <a:srcRect l="7281" t="2980" r="3560" b="7648"/>
        <a:stretch>
          <a:fillRect/>
        </a:stretch>
      </xdr:blipFill>
      <xdr:spPr bwMode="auto">
        <a:xfrm>
          <a:off x="337977" y="45524"/>
          <a:ext cx="2290504" cy="72838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MQ78"/>
  <sheetViews>
    <sheetView showGridLines="0" tabSelected="1" topLeftCell="AE10" zoomScale="90" zoomScaleNormal="90" workbookViewId="0">
      <selection activeCell="AJ50" sqref="AJ50"/>
    </sheetView>
  </sheetViews>
  <sheetFormatPr baseColWidth="10" defaultRowHeight="16.5" x14ac:dyDescent="0.3"/>
  <cols>
    <col min="1" max="1" width="4" style="8" customWidth="1"/>
    <col min="2" max="2" width="21.28515625" style="8" bestFit="1" customWidth="1"/>
    <col min="3" max="3" width="8.7109375" style="7" customWidth="1"/>
    <col min="4" max="4" width="16.42578125" style="7" customWidth="1"/>
    <col min="5" max="5" width="21.28515625" style="8" bestFit="1" customWidth="1"/>
    <col min="6" max="6" width="21.140625" style="8" customWidth="1"/>
    <col min="7" max="7" width="38.28515625" style="7" customWidth="1"/>
    <col min="8" max="8" width="18.140625" style="7" customWidth="1"/>
    <col min="9" max="9" width="16.42578125" style="7" customWidth="1"/>
    <col min="10" max="10" width="12.7109375" style="7" customWidth="1"/>
    <col min="11" max="11" width="12.42578125" style="7" customWidth="1"/>
    <col min="12" max="12" width="9.85546875" style="7" customWidth="1"/>
    <col min="13" max="13" width="18.140625" style="7" customWidth="1"/>
    <col min="14" max="14" width="32.140625" style="7" customWidth="1"/>
    <col min="15" max="15" width="62.5703125" style="199" customWidth="1"/>
    <col min="16" max="16" width="16.42578125" style="7" customWidth="1"/>
    <col min="17" max="17" width="12.7109375" style="7" customWidth="1"/>
    <col min="18" max="18" width="9.140625" style="7" customWidth="1"/>
    <col min="19" max="19" width="13.7109375" style="7" customWidth="1"/>
    <col min="20" max="20" width="18.140625" style="7" customWidth="1"/>
    <col min="21" max="21" width="90.5703125" style="45" customWidth="1"/>
    <col min="22" max="22" width="18.140625" style="8" customWidth="1"/>
    <col min="23" max="23" width="18.140625" style="7" customWidth="1"/>
    <col min="24" max="24" width="23" style="7" customWidth="1"/>
    <col min="25" max="25" width="18.140625" style="7" customWidth="1"/>
    <col min="26" max="26" width="18.140625" style="8" customWidth="1"/>
    <col min="27" max="27" width="25" style="48" customWidth="1"/>
    <col min="28" max="28" width="21.85546875" style="7" customWidth="1"/>
    <col min="29" max="29" width="95" style="132" customWidth="1"/>
    <col min="30" max="30" width="21" style="48" customWidth="1"/>
    <col min="31" max="31" width="72.7109375" style="319" customWidth="1"/>
    <col min="32" max="32" width="12.28515625" style="48" customWidth="1"/>
    <col min="33" max="33" width="9.85546875" style="48" customWidth="1"/>
    <col min="34" max="34" width="9.28515625" style="48" customWidth="1"/>
    <col min="35" max="36" width="18.140625" style="48" customWidth="1"/>
    <col min="37" max="37" width="20" style="141" customWidth="1"/>
    <col min="38" max="16384" width="11.42578125" style="8"/>
  </cols>
  <sheetData>
    <row r="1" spans="1:37" ht="72" customHeight="1" x14ac:dyDescent="0.25">
      <c r="A1" s="353" t="s">
        <v>12</v>
      </c>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5"/>
      <c r="AD1" s="88"/>
      <c r="AE1" s="316"/>
      <c r="AF1" s="88"/>
      <c r="AG1" s="88"/>
      <c r="AH1" s="88"/>
      <c r="AK1" s="138"/>
    </row>
    <row r="2" spans="1:37" ht="16.5" customHeight="1" x14ac:dyDescent="0.25">
      <c r="A2" s="356" t="s">
        <v>14</v>
      </c>
      <c r="B2" s="356"/>
      <c r="C2" s="372" t="s">
        <v>711</v>
      </c>
      <c r="D2" s="372"/>
      <c r="E2" s="372"/>
      <c r="F2" s="372"/>
      <c r="G2" s="372"/>
      <c r="H2" s="372"/>
      <c r="I2" s="372"/>
      <c r="J2" s="372"/>
      <c r="K2" s="372"/>
      <c r="L2" s="372"/>
      <c r="M2" s="372"/>
      <c r="N2" s="372"/>
      <c r="O2" s="372"/>
      <c r="P2" s="372"/>
      <c r="Q2" s="372"/>
      <c r="R2" s="372"/>
      <c r="S2" s="372"/>
      <c r="T2" s="372"/>
      <c r="U2" s="372"/>
      <c r="V2" s="372"/>
      <c r="W2" s="370" t="s">
        <v>191</v>
      </c>
      <c r="X2" s="371"/>
      <c r="Y2" s="371"/>
      <c r="Z2" s="371"/>
      <c r="AA2" s="371"/>
      <c r="AB2" s="371"/>
      <c r="AC2" s="355"/>
      <c r="AD2" s="117"/>
      <c r="AE2" s="317"/>
      <c r="AF2" s="117"/>
      <c r="AG2" s="117"/>
      <c r="AH2" s="117"/>
      <c r="AK2" s="139"/>
    </row>
    <row r="3" spans="1:37" x14ac:dyDescent="0.25">
      <c r="A3" s="357" t="s">
        <v>13</v>
      </c>
      <c r="B3" s="358"/>
      <c r="C3" s="372" t="s">
        <v>189</v>
      </c>
      <c r="D3" s="372"/>
      <c r="E3" s="372"/>
      <c r="F3" s="372"/>
      <c r="G3" s="372"/>
      <c r="H3" s="372"/>
      <c r="I3" s="372"/>
      <c r="J3" s="372"/>
      <c r="K3" s="372"/>
      <c r="L3" s="372"/>
      <c r="M3" s="372"/>
      <c r="N3" s="372"/>
      <c r="O3" s="372"/>
      <c r="P3" s="372"/>
      <c r="Q3" s="372"/>
      <c r="R3" s="372"/>
      <c r="S3" s="372"/>
      <c r="T3" s="372"/>
      <c r="U3" s="372"/>
      <c r="V3" s="372"/>
      <c r="W3" s="368" t="s">
        <v>190</v>
      </c>
      <c r="X3" s="368"/>
      <c r="Y3" s="368"/>
      <c r="Z3" s="368"/>
      <c r="AA3" s="368"/>
      <c r="AB3" s="368"/>
      <c r="AC3" s="369"/>
      <c r="AD3" s="4"/>
      <c r="AE3" s="318"/>
      <c r="AF3" s="4"/>
      <c r="AG3" s="4"/>
      <c r="AH3" s="4"/>
      <c r="AK3" s="140"/>
    </row>
    <row r="4" spans="1:37" x14ac:dyDescent="0.3">
      <c r="A4" s="6"/>
      <c r="B4" s="3"/>
      <c r="E4" s="4"/>
      <c r="F4" s="4"/>
      <c r="G4" s="3"/>
      <c r="I4" s="2"/>
      <c r="J4" s="2"/>
      <c r="K4" s="2"/>
      <c r="L4" s="4"/>
      <c r="M4" s="4"/>
      <c r="N4" s="4"/>
    </row>
    <row r="5" spans="1:37" ht="16.5" customHeight="1" x14ac:dyDescent="0.25">
      <c r="A5" s="378" t="s">
        <v>0</v>
      </c>
      <c r="B5" s="379"/>
      <c r="C5" s="379"/>
      <c r="D5" s="379"/>
      <c r="E5" s="379"/>
      <c r="F5" s="379"/>
      <c r="G5" s="379"/>
      <c r="H5" s="379"/>
      <c r="I5" s="379"/>
      <c r="J5" s="379"/>
      <c r="K5" s="379"/>
      <c r="L5" s="379"/>
      <c r="M5" s="379"/>
      <c r="N5" s="379"/>
      <c r="O5" s="379"/>
      <c r="P5" s="379"/>
      <c r="Q5" s="379"/>
      <c r="R5" s="379"/>
      <c r="S5" s="379"/>
      <c r="T5" s="379"/>
      <c r="U5" s="379"/>
      <c r="V5" s="379"/>
      <c r="W5" s="379"/>
      <c r="X5" s="379"/>
      <c r="Y5" s="379"/>
      <c r="Z5" s="379"/>
      <c r="AA5" s="379"/>
      <c r="AB5" s="379"/>
      <c r="AC5" s="380"/>
      <c r="AD5" s="118"/>
      <c r="AE5" s="320"/>
      <c r="AF5" s="118"/>
      <c r="AG5" s="118"/>
      <c r="AH5" s="118"/>
      <c r="AK5" s="142"/>
    </row>
    <row r="6" spans="1:37" x14ac:dyDescent="0.3">
      <c r="A6" s="383" t="s">
        <v>15</v>
      </c>
      <c r="B6" s="384"/>
      <c r="C6" s="359" t="s">
        <v>16</v>
      </c>
      <c r="D6" s="359"/>
      <c r="E6" s="370" t="s">
        <v>17</v>
      </c>
      <c r="F6" s="371"/>
      <c r="G6" s="389"/>
      <c r="H6" s="389"/>
      <c r="I6" s="389"/>
      <c r="J6" s="389"/>
      <c r="K6" s="389"/>
      <c r="L6" s="389"/>
      <c r="M6" s="389"/>
      <c r="N6" s="389"/>
      <c r="O6" s="389"/>
      <c r="P6" s="389"/>
      <c r="Q6" s="389"/>
      <c r="R6" s="389"/>
      <c r="S6" s="389"/>
      <c r="T6" s="389"/>
      <c r="U6" s="371"/>
      <c r="V6" s="371"/>
      <c r="W6" s="389"/>
      <c r="X6" s="389"/>
      <c r="Y6" s="389"/>
      <c r="Z6" s="371"/>
      <c r="AA6" s="371"/>
      <c r="AB6" s="389"/>
      <c r="AC6" s="355"/>
      <c r="AD6" s="4"/>
      <c r="AE6" s="318"/>
      <c r="AF6" s="4"/>
      <c r="AG6" s="4"/>
      <c r="AH6" s="4"/>
      <c r="AK6" s="140"/>
    </row>
    <row r="7" spans="1:37" x14ac:dyDescent="0.25">
      <c r="A7" s="385" t="s">
        <v>18</v>
      </c>
      <c r="B7" s="386"/>
      <c r="C7" s="367" t="s">
        <v>22</v>
      </c>
      <c r="D7" s="367"/>
      <c r="E7" s="372" t="s">
        <v>417</v>
      </c>
      <c r="F7" s="372"/>
      <c r="G7" s="381"/>
      <c r="H7" s="381"/>
      <c r="I7" s="381"/>
      <c r="J7" s="381"/>
      <c r="K7" s="381"/>
      <c r="L7" s="381"/>
      <c r="M7" s="381"/>
      <c r="N7" s="381"/>
      <c r="O7" s="381"/>
      <c r="P7" s="381"/>
      <c r="Q7" s="381"/>
      <c r="R7" s="381"/>
      <c r="S7" s="381"/>
      <c r="T7" s="381"/>
      <c r="U7" s="372"/>
      <c r="V7" s="372"/>
      <c r="W7" s="381"/>
      <c r="X7" s="381"/>
      <c r="Y7" s="381"/>
      <c r="Z7" s="372"/>
      <c r="AA7" s="372"/>
      <c r="AB7" s="381"/>
      <c r="AC7" s="382"/>
      <c r="AD7" s="131"/>
      <c r="AE7" s="321"/>
      <c r="AF7" s="131"/>
      <c r="AG7" s="131"/>
      <c r="AH7" s="131"/>
      <c r="AK7" s="143"/>
    </row>
    <row r="8" spans="1:37" x14ac:dyDescent="0.25">
      <c r="A8" s="387"/>
      <c r="B8" s="388"/>
      <c r="C8" s="367" t="s">
        <v>20</v>
      </c>
      <c r="D8" s="367"/>
      <c r="E8" s="372" t="s">
        <v>418</v>
      </c>
      <c r="F8" s="372"/>
      <c r="G8" s="381"/>
      <c r="H8" s="381"/>
      <c r="I8" s="381"/>
      <c r="J8" s="381"/>
      <c r="K8" s="381"/>
      <c r="L8" s="381"/>
      <c r="M8" s="381"/>
      <c r="N8" s="381"/>
      <c r="O8" s="381"/>
      <c r="P8" s="381"/>
      <c r="Q8" s="381"/>
      <c r="R8" s="381"/>
      <c r="S8" s="381"/>
      <c r="T8" s="381"/>
      <c r="U8" s="372"/>
      <c r="V8" s="372"/>
      <c r="W8" s="381"/>
      <c r="X8" s="381"/>
      <c r="Y8" s="381"/>
      <c r="Z8" s="372"/>
      <c r="AA8" s="372"/>
      <c r="AB8" s="381"/>
      <c r="AC8" s="382"/>
      <c r="AD8" s="131"/>
      <c r="AE8" s="321"/>
      <c r="AF8" s="131"/>
      <c r="AG8" s="131"/>
      <c r="AH8" s="131"/>
      <c r="AK8" s="143"/>
    </row>
    <row r="9" spans="1:37" ht="16.5" customHeight="1" x14ac:dyDescent="0.25">
      <c r="A9" s="385" t="s">
        <v>19</v>
      </c>
      <c r="B9" s="386"/>
      <c r="C9" s="367" t="s">
        <v>21</v>
      </c>
      <c r="D9" s="367"/>
      <c r="E9" s="372" t="s">
        <v>712</v>
      </c>
      <c r="F9" s="372"/>
      <c r="G9" s="381"/>
      <c r="H9" s="381"/>
      <c r="I9" s="381"/>
      <c r="J9" s="381"/>
      <c r="K9" s="381"/>
      <c r="L9" s="381"/>
      <c r="M9" s="381"/>
      <c r="N9" s="381"/>
      <c r="O9" s="381"/>
      <c r="P9" s="381"/>
      <c r="Q9" s="381"/>
      <c r="R9" s="381"/>
      <c r="S9" s="381"/>
      <c r="T9" s="381"/>
      <c r="U9" s="372"/>
      <c r="V9" s="372"/>
      <c r="W9" s="381"/>
      <c r="X9" s="381"/>
      <c r="Y9" s="381"/>
      <c r="Z9" s="372"/>
      <c r="AA9" s="372"/>
      <c r="AB9" s="381"/>
      <c r="AC9" s="382"/>
      <c r="AD9" s="131"/>
      <c r="AE9" s="321"/>
      <c r="AF9" s="131"/>
      <c r="AG9" s="131"/>
      <c r="AH9" s="131"/>
      <c r="AK9" s="143"/>
    </row>
    <row r="10" spans="1:37" ht="16.5" customHeight="1" x14ac:dyDescent="0.25">
      <c r="A10" s="387"/>
      <c r="B10" s="388"/>
      <c r="C10" s="367" t="s">
        <v>65</v>
      </c>
      <c r="D10" s="367"/>
      <c r="E10" s="372" t="s">
        <v>419</v>
      </c>
      <c r="F10" s="372"/>
      <c r="G10" s="381"/>
      <c r="H10" s="381"/>
      <c r="I10" s="381"/>
      <c r="J10" s="381"/>
      <c r="K10" s="381"/>
      <c r="L10" s="381"/>
      <c r="M10" s="381"/>
      <c r="N10" s="381"/>
      <c r="O10" s="381"/>
      <c r="P10" s="381"/>
      <c r="Q10" s="381"/>
      <c r="R10" s="381"/>
      <c r="S10" s="381"/>
      <c r="T10" s="381"/>
      <c r="U10" s="372"/>
      <c r="V10" s="372"/>
      <c r="W10" s="381"/>
      <c r="X10" s="381"/>
      <c r="Y10" s="381"/>
      <c r="Z10" s="372"/>
      <c r="AA10" s="372"/>
      <c r="AB10" s="381"/>
      <c r="AC10" s="382"/>
      <c r="AD10" s="131"/>
      <c r="AE10" s="321"/>
      <c r="AF10" s="131"/>
      <c r="AG10" s="131"/>
      <c r="AH10" s="131"/>
      <c r="AK10" s="143"/>
    </row>
    <row r="11" spans="1:37" ht="17.25" thickBot="1" x14ac:dyDescent="0.35"/>
    <row r="12" spans="1:37" ht="17.25" thickBot="1" x14ac:dyDescent="0.3">
      <c r="A12" s="130"/>
      <c r="B12" s="95"/>
      <c r="C12" s="366" t="s">
        <v>1</v>
      </c>
      <c r="D12" s="366"/>
      <c r="E12" s="366"/>
      <c r="F12" s="366"/>
      <c r="G12" s="366"/>
      <c r="H12" s="366"/>
      <c r="I12" s="366" t="s">
        <v>2</v>
      </c>
      <c r="J12" s="366"/>
      <c r="K12" s="366"/>
      <c r="L12" s="360" t="s">
        <v>3</v>
      </c>
      <c r="M12" s="361"/>
      <c r="N12" s="361"/>
      <c r="O12" s="361"/>
      <c r="P12" s="361"/>
      <c r="Q12" s="361"/>
      <c r="R12" s="361"/>
      <c r="S12" s="362"/>
      <c r="T12" s="363" t="s">
        <v>53</v>
      </c>
      <c r="U12" s="364"/>
      <c r="V12" s="364"/>
      <c r="W12" s="364"/>
      <c r="X12" s="364"/>
      <c r="Y12" s="365"/>
      <c r="Z12" s="362" t="s">
        <v>4</v>
      </c>
      <c r="AA12" s="366"/>
      <c r="AB12" s="366"/>
      <c r="AC12" s="377"/>
      <c r="AD12" s="373" t="s">
        <v>490</v>
      </c>
      <c r="AE12" s="374"/>
      <c r="AF12" s="375"/>
      <c r="AG12" s="376"/>
      <c r="AH12" s="4"/>
      <c r="AI12" s="350" t="s">
        <v>736</v>
      </c>
      <c r="AJ12" s="351"/>
      <c r="AK12" s="352"/>
    </row>
    <row r="13" spans="1:37" s="74" customFormat="1" ht="55.5" customHeight="1" thickBot="1" x14ac:dyDescent="0.3">
      <c r="A13" s="96" t="s">
        <v>192</v>
      </c>
      <c r="B13" s="97" t="s">
        <v>11</v>
      </c>
      <c r="C13" s="89" t="s">
        <v>34</v>
      </c>
      <c r="D13" s="82" t="s">
        <v>24</v>
      </c>
      <c r="E13" s="82" t="s">
        <v>5</v>
      </c>
      <c r="F13" s="82" t="s">
        <v>33</v>
      </c>
      <c r="G13" s="82" t="s">
        <v>6</v>
      </c>
      <c r="H13" s="82" t="s">
        <v>7</v>
      </c>
      <c r="I13" s="82" t="s">
        <v>23</v>
      </c>
      <c r="J13" s="82" t="s">
        <v>8</v>
      </c>
      <c r="K13" s="82" t="s">
        <v>39</v>
      </c>
      <c r="L13" s="82" t="s">
        <v>45</v>
      </c>
      <c r="M13" s="82" t="s">
        <v>36</v>
      </c>
      <c r="N13" s="82" t="s">
        <v>37</v>
      </c>
      <c r="O13" s="82" t="s">
        <v>38</v>
      </c>
      <c r="P13" s="82" t="s">
        <v>35</v>
      </c>
      <c r="Q13" s="82" t="s">
        <v>8</v>
      </c>
      <c r="R13" s="82" t="s">
        <v>9</v>
      </c>
      <c r="S13" s="82" t="s">
        <v>66</v>
      </c>
      <c r="T13" s="308" t="s">
        <v>54</v>
      </c>
      <c r="U13" s="308" t="s">
        <v>63</v>
      </c>
      <c r="V13" s="308" t="s">
        <v>59</v>
      </c>
      <c r="W13" s="308" t="s">
        <v>57</v>
      </c>
      <c r="X13" s="308" t="s">
        <v>58</v>
      </c>
      <c r="Y13" s="309" t="s">
        <v>64</v>
      </c>
      <c r="Z13" s="89" t="s">
        <v>10</v>
      </c>
      <c r="AA13" s="82" t="s">
        <v>60</v>
      </c>
      <c r="AB13" s="82" t="s">
        <v>61</v>
      </c>
      <c r="AC13" s="135" t="s">
        <v>62</v>
      </c>
      <c r="AD13" s="114" t="s">
        <v>487</v>
      </c>
      <c r="AE13" s="347"/>
      <c r="AF13" s="115" t="s">
        <v>488</v>
      </c>
      <c r="AG13" s="116" t="s">
        <v>489</v>
      </c>
      <c r="AH13" s="156"/>
      <c r="AI13" s="164" t="s">
        <v>467</v>
      </c>
      <c r="AJ13" s="165" t="s">
        <v>496</v>
      </c>
      <c r="AK13" s="166" t="s">
        <v>495</v>
      </c>
    </row>
    <row r="14" spans="1:37" s="7" customFormat="1" ht="289.5" hidden="1" customHeight="1" thickBot="1" x14ac:dyDescent="0.35">
      <c r="A14" s="98">
        <v>1</v>
      </c>
      <c r="B14" s="99" t="s">
        <v>173</v>
      </c>
      <c r="C14" s="100">
        <v>1</v>
      </c>
      <c r="D14" s="100" t="s">
        <v>28</v>
      </c>
      <c r="E14" s="101" t="s">
        <v>70</v>
      </c>
      <c r="F14" s="78" t="s">
        <v>713</v>
      </c>
      <c r="G14" s="102" t="s">
        <v>420</v>
      </c>
      <c r="H14" s="99" t="s">
        <v>421</v>
      </c>
      <c r="I14" s="103">
        <v>4</v>
      </c>
      <c r="J14" s="103">
        <v>34</v>
      </c>
      <c r="K14" s="104">
        <f>+I14*J14</f>
        <v>136</v>
      </c>
      <c r="L14" s="100" t="s">
        <v>47</v>
      </c>
      <c r="M14" s="100" t="s">
        <v>44</v>
      </c>
      <c r="N14" s="100" t="s">
        <v>52</v>
      </c>
      <c r="O14" s="200" t="s">
        <v>512</v>
      </c>
      <c r="P14" s="103">
        <v>1</v>
      </c>
      <c r="Q14" s="103">
        <v>13</v>
      </c>
      <c r="R14" s="104">
        <f t="shared" ref="R14:R25" si="0">+P14*Q14</f>
        <v>13</v>
      </c>
      <c r="S14" s="100" t="s">
        <v>68</v>
      </c>
      <c r="T14" s="100" t="s">
        <v>55</v>
      </c>
      <c r="U14" s="78" t="s">
        <v>468</v>
      </c>
      <c r="V14" s="99" t="s">
        <v>67</v>
      </c>
      <c r="W14" s="280">
        <v>42491</v>
      </c>
      <c r="X14" s="299">
        <v>42855</v>
      </c>
      <c r="Y14" s="283" t="s">
        <v>69</v>
      </c>
      <c r="Z14" s="99" t="s">
        <v>513</v>
      </c>
      <c r="AA14" s="100" t="s">
        <v>422</v>
      </c>
      <c r="AB14" s="99" t="s">
        <v>71</v>
      </c>
      <c r="AC14" s="181" t="s">
        <v>714</v>
      </c>
      <c r="AD14" s="251">
        <v>42734</v>
      </c>
      <c r="AE14" s="329" t="s">
        <v>743</v>
      </c>
      <c r="AF14" s="250">
        <v>0.91</v>
      </c>
      <c r="AG14" s="128" t="s">
        <v>79</v>
      </c>
      <c r="AH14" s="157"/>
      <c r="AI14" s="167">
        <v>6</v>
      </c>
      <c r="AJ14" s="227">
        <v>5</v>
      </c>
      <c r="AK14" s="168">
        <f>AJ14/AI14</f>
        <v>0.83333333333333337</v>
      </c>
    </row>
    <row r="15" spans="1:37" s="7" customFormat="1" ht="344.25" hidden="1" x14ac:dyDescent="0.3">
      <c r="A15" s="92">
        <v>2</v>
      </c>
      <c r="B15" s="29" t="s">
        <v>173</v>
      </c>
      <c r="C15" s="30">
        <v>2</v>
      </c>
      <c r="D15" s="30" t="s">
        <v>32</v>
      </c>
      <c r="E15" s="14" t="s">
        <v>72</v>
      </c>
      <c r="F15" s="105" t="s">
        <v>73</v>
      </c>
      <c r="G15" s="46" t="s">
        <v>514</v>
      </c>
      <c r="H15" s="29" t="s">
        <v>423</v>
      </c>
      <c r="I15" s="35">
        <v>4</v>
      </c>
      <c r="J15" s="35">
        <v>21</v>
      </c>
      <c r="K15" s="49">
        <f>+I15*J15</f>
        <v>84</v>
      </c>
      <c r="L15" s="30" t="s">
        <v>46</v>
      </c>
      <c r="M15" s="30" t="s">
        <v>41</v>
      </c>
      <c r="N15" s="30" t="s">
        <v>51</v>
      </c>
      <c r="O15" s="229" t="s">
        <v>735</v>
      </c>
      <c r="P15" s="35">
        <v>2</v>
      </c>
      <c r="Q15" s="35">
        <v>13</v>
      </c>
      <c r="R15" s="49">
        <f t="shared" si="0"/>
        <v>26</v>
      </c>
      <c r="S15" s="30" t="s">
        <v>68</v>
      </c>
      <c r="T15" s="30" t="s">
        <v>55</v>
      </c>
      <c r="U15" s="47" t="s">
        <v>515</v>
      </c>
      <c r="V15" s="22" t="s">
        <v>67</v>
      </c>
      <c r="W15" s="281">
        <v>42491</v>
      </c>
      <c r="X15" s="300">
        <v>42855</v>
      </c>
      <c r="Y15" s="284" t="s">
        <v>69</v>
      </c>
      <c r="Z15" s="29" t="s">
        <v>77</v>
      </c>
      <c r="AA15" s="30" t="s">
        <v>424</v>
      </c>
      <c r="AB15" s="29" t="s">
        <v>76</v>
      </c>
      <c r="AC15" s="182" t="s">
        <v>715</v>
      </c>
      <c r="AD15" s="251">
        <v>42734</v>
      </c>
      <c r="AE15" s="330" t="s">
        <v>744</v>
      </c>
      <c r="AF15" s="129">
        <v>0.9</v>
      </c>
      <c r="AG15" s="93" t="s">
        <v>79</v>
      </c>
      <c r="AH15" s="157"/>
      <c r="AI15" s="167">
        <v>6</v>
      </c>
      <c r="AJ15" s="227">
        <v>5</v>
      </c>
      <c r="AK15" s="168">
        <f t="shared" ref="AK15:AK76" si="1">AJ15/AI15</f>
        <v>0.83333333333333337</v>
      </c>
    </row>
    <row r="16" spans="1:37" s="7" customFormat="1" ht="267.75" hidden="1" customHeight="1" x14ac:dyDescent="0.3">
      <c r="A16" s="92">
        <v>3</v>
      </c>
      <c r="B16" s="29" t="s">
        <v>173</v>
      </c>
      <c r="C16" s="30">
        <v>3</v>
      </c>
      <c r="D16" s="30" t="s">
        <v>25</v>
      </c>
      <c r="E16" s="14" t="s">
        <v>425</v>
      </c>
      <c r="F16" s="47" t="s">
        <v>426</v>
      </c>
      <c r="G16" s="46" t="s">
        <v>427</v>
      </c>
      <c r="H16" s="29" t="s">
        <v>75</v>
      </c>
      <c r="I16" s="35">
        <v>4</v>
      </c>
      <c r="J16" s="35">
        <v>21</v>
      </c>
      <c r="K16" s="49">
        <f>+I16*J16</f>
        <v>84</v>
      </c>
      <c r="L16" s="30" t="s">
        <v>46</v>
      </c>
      <c r="M16" s="30" t="s">
        <v>44</v>
      </c>
      <c r="N16" s="30" t="s">
        <v>49</v>
      </c>
      <c r="O16" s="229" t="s">
        <v>78</v>
      </c>
      <c r="P16" s="35">
        <v>2</v>
      </c>
      <c r="Q16" s="35">
        <v>13</v>
      </c>
      <c r="R16" s="49">
        <f t="shared" si="0"/>
        <v>26</v>
      </c>
      <c r="S16" s="30" t="s">
        <v>68</v>
      </c>
      <c r="T16" s="30" t="s">
        <v>56</v>
      </c>
      <c r="U16" s="47" t="s">
        <v>516</v>
      </c>
      <c r="V16" s="29" t="s">
        <v>67</v>
      </c>
      <c r="W16" s="281">
        <v>42491</v>
      </c>
      <c r="X16" s="300">
        <v>42855</v>
      </c>
      <c r="Y16" s="284" t="s">
        <v>428</v>
      </c>
      <c r="Z16" s="29" t="s">
        <v>517</v>
      </c>
      <c r="AA16" s="30" t="s">
        <v>518</v>
      </c>
      <c r="AB16" s="29" t="s">
        <v>74</v>
      </c>
      <c r="AC16" s="182" t="s">
        <v>519</v>
      </c>
      <c r="AD16" s="251">
        <v>42734</v>
      </c>
      <c r="AE16" s="331" t="s">
        <v>745</v>
      </c>
      <c r="AF16" s="129">
        <v>0.67</v>
      </c>
      <c r="AG16" s="93" t="s">
        <v>79</v>
      </c>
      <c r="AH16" s="157"/>
      <c r="AI16" s="167">
        <v>3</v>
      </c>
      <c r="AJ16" s="227">
        <v>2</v>
      </c>
      <c r="AK16" s="168">
        <f t="shared" si="1"/>
        <v>0.66666666666666663</v>
      </c>
    </row>
    <row r="17" spans="1:1031" s="7" customFormat="1" ht="214.5" hidden="1" customHeight="1" thickBot="1" x14ac:dyDescent="0.35">
      <c r="A17" s="92">
        <v>4</v>
      </c>
      <c r="B17" s="29" t="s">
        <v>520</v>
      </c>
      <c r="C17" s="51">
        <v>1</v>
      </c>
      <c r="D17" s="35" t="s">
        <v>25</v>
      </c>
      <c r="E17" s="10" t="s">
        <v>521</v>
      </c>
      <c r="F17" s="9" t="s">
        <v>522</v>
      </c>
      <c r="G17" s="10" t="s">
        <v>523</v>
      </c>
      <c r="H17" s="10" t="s">
        <v>524</v>
      </c>
      <c r="I17" s="35">
        <v>3</v>
      </c>
      <c r="J17" s="35">
        <v>21</v>
      </c>
      <c r="K17" s="49">
        <f t="shared" ref="K17:K22" si="2">+I17*J17</f>
        <v>63</v>
      </c>
      <c r="L17" s="30" t="s">
        <v>47</v>
      </c>
      <c r="M17" s="30" t="s">
        <v>42</v>
      </c>
      <c r="N17" s="30" t="s">
        <v>50</v>
      </c>
      <c r="O17" s="201" t="s">
        <v>525</v>
      </c>
      <c r="P17" s="35">
        <v>2</v>
      </c>
      <c r="Q17" s="35">
        <v>8</v>
      </c>
      <c r="R17" s="49">
        <f t="shared" si="0"/>
        <v>16</v>
      </c>
      <c r="S17" s="30" t="s">
        <v>79</v>
      </c>
      <c r="T17" s="30" t="s">
        <v>55</v>
      </c>
      <c r="U17" s="75" t="s">
        <v>526</v>
      </c>
      <c r="V17" s="37" t="s">
        <v>80</v>
      </c>
      <c r="W17" s="281">
        <v>42491</v>
      </c>
      <c r="X17" s="300">
        <v>42855</v>
      </c>
      <c r="Y17" s="285"/>
      <c r="Z17" s="30" t="s">
        <v>81</v>
      </c>
      <c r="AA17" s="35" t="s">
        <v>82</v>
      </c>
      <c r="AB17" s="35" t="s">
        <v>83</v>
      </c>
      <c r="AC17" s="183" t="s">
        <v>527</v>
      </c>
      <c r="AD17" s="251">
        <v>42734</v>
      </c>
      <c r="AE17" s="332" t="s">
        <v>746</v>
      </c>
      <c r="AF17" s="137">
        <v>0.9</v>
      </c>
      <c r="AG17" s="91" t="s">
        <v>79</v>
      </c>
      <c r="AH17" s="158"/>
      <c r="AI17" s="169">
        <v>2</v>
      </c>
      <c r="AJ17" s="148">
        <v>1</v>
      </c>
      <c r="AK17" s="168">
        <f t="shared" si="1"/>
        <v>0.5</v>
      </c>
    </row>
    <row r="18" spans="1:1031" s="7" customFormat="1" ht="201" hidden="1" customHeight="1" thickBot="1" x14ac:dyDescent="0.35">
      <c r="A18" s="92">
        <v>5</v>
      </c>
      <c r="B18" s="29" t="s">
        <v>520</v>
      </c>
      <c r="C18" s="51">
        <v>2</v>
      </c>
      <c r="D18" s="35" t="s">
        <v>31</v>
      </c>
      <c r="E18" s="14" t="s">
        <v>84</v>
      </c>
      <c r="F18" s="33" t="s">
        <v>528</v>
      </c>
      <c r="G18" s="13" t="s">
        <v>85</v>
      </c>
      <c r="H18" s="29" t="s">
        <v>86</v>
      </c>
      <c r="I18" s="35">
        <v>4</v>
      </c>
      <c r="J18" s="35">
        <v>21</v>
      </c>
      <c r="K18" s="49">
        <f t="shared" si="2"/>
        <v>84</v>
      </c>
      <c r="L18" s="30" t="s">
        <v>47</v>
      </c>
      <c r="M18" s="30" t="s">
        <v>42</v>
      </c>
      <c r="N18" s="30" t="s">
        <v>48</v>
      </c>
      <c r="O18" s="229" t="s">
        <v>529</v>
      </c>
      <c r="P18" s="35">
        <v>2</v>
      </c>
      <c r="Q18" s="35">
        <v>8</v>
      </c>
      <c r="R18" s="49">
        <f t="shared" si="0"/>
        <v>16</v>
      </c>
      <c r="S18" s="30" t="s">
        <v>34</v>
      </c>
      <c r="T18" s="30" t="s">
        <v>55</v>
      </c>
      <c r="U18" s="75" t="s">
        <v>530</v>
      </c>
      <c r="V18" s="30" t="s">
        <v>87</v>
      </c>
      <c r="W18" s="281">
        <v>42491</v>
      </c>
      <c r="X18" s="300">
        <v>42855</v>
      </c>
      <c r="Y18" s="285" t="s">
        <v>49</v>
      </c>
      <c r="Z18" s="30" t="s">
        <v>88</v>
      </c>
      <c r="AA18" s="30" t="s">
        <v>89</v>
      </c>
      <c r="AB18" s="30" t="s">
        <v>90</v>
      </c>
      <c r="AC18" s="231" t="s">
        <v>531</v>
      </c>
      <c r="AD18" s="251">
        <v>42734</v>
      </c>
      <c r="AE18" s="332" t="s">
        <v>747</v>
      </c>
      <c r="AF18" s="144">
        <v>0.9</v>
      </c>
      <c r="AG18" s="93" t="s">
        <v>79</v>
      </c>
      <c r="AH18" s="157"/>
      <c r="AI18" s="167">
        <v>2</v>
      </c>
      <c r="AJ18" s="227">
        <v>1</v>
      </c>
      <c r="AK18" s="168">
        <f t="shared" si="1"/>
        <v>0.5</v>
      </c>
    </row>
    <row r="19" spans="1:1031" s="54" customFormat="1" ht="270.75" hidden="1" customHeight="1" thickBot="1" x14ac:dyDescent="0.35">
      <c r="A19" s="92">
        <v>6</v>
      </c>
      <c r="B19" s="33" t="s">
        <v>520</v>
      </c>
      <c r="C19" s="52">
        <v>3</v>
      </c>
      <c r="D19" s="32" t="s">
        <v>31</v>
      </c>
      <c r="E19" s="14" t="s">
        <v>511</v>
      </c>
      <c r="F19" s="33" t="s">
        <v>91</v>
      </c>
      <c r="G19" s="34" t="s">
        <v>532</v>
      </c>
      <c r="H19" s="11" t="s">
        <v>92</v>
      </c>
      <c r="I19" s="35">
        <v>4</v>
      </c>
      <c r="J19" s="35">
        <v>34</v>
      </c>
      <c r="K19" s="53">
        <f t="shared" si="2"/>
        <v>136</v>
      </c>
      <c r="L19" s="35" t="s">
        <v>47</v>
      </c>
      <c r="M19" s="35" t="s">
        <v>44</v>
      </c>
      <c r="N19" s="35" t="s">
        <v>50</v>
      </c>
      <c r="O19" s="136" t="s">
        <v>93</v>
      </c>
      <c r="P19" s="35">
        <v>3</v>
      </c>
      <c r="Q19" s="35">
        <v>34</v>
      </c>
      <c r="R19" s="53">
        <f t="shared" si="0"/>
        <v>102</v>
      </c>
      <c r="S19" s="35" t="s">
        <v>94</v>
      </c>
      <c r="T19" s="35" t="s">
        <v>56</v>
      </c>
      <c r="U19" s="76" t="s">
        <v>533</v>
      </c>
      <c r="V19" s="33" t="s">
        <v>80</v>
      </c>
      <c r="W19" s="281">
        <v>42491</v>
      </c>
      <c r="X19" s="300">
        <v>42855</v>
      </c>
      <c r="Y19" s="286" t="s">
        <v>95</v>
      </c>
      <c r="Z19" s="33" t="s">
        <v>534</v>
      </c>
      <c r="AA19" s="35" t="s">
        <v>96</v>
      </c>
      <c r="AB19" s="33" t="s">
        <v>97</v>
      </c>
      <c r="AC19" s="184" t="s">
        <v>497</v>
      </c>
      <c r="AD19" s="251">
        <v>42734</v>
      </c>
      <c r="AE19" s="322" t="s">
        <v>748</v>
      </c>
      <c r="AF19" s="145">
        <v>0.97</v>
      </c>
      <c r="AG19" s="91" t="s">
        <v>79</v>
      </c>
      <c r="AH19" s="159"/>
      <c r="AI19" s="167">
        <v>4</v>
      </c>
      <c r="AJ19" s="227">
        <v>3</v>
      </c>
      <c r="AK19" s="168">
        <f t="shared" si="1"/>
        <v>0.75</v>
      </c>
    </row>
    <row r="20" spans="1:1031" s="7" customFormat="1" ht="409.5" hidden="1" customHeight="1" thickBot="1" x14ac:dyDescent="0.35">
      <c r="A20" s="92">
        <v>7</v>
      </c>
      <c r="B20" s="29" t="s">
        <v>174</v>
      </c>
      <c r="C20" s="51">
        <v>1</v>
      </c>
      <c r="D20" s="30" t="s">
        <v>31</v>
      </c>
      <c r="E20" s="14" t="s">
        <v>98</v>
      </c>
      <c r="F20" s="29" t="s">
        <v>99</v>
      </c>
      <c r="G20" s="13" t="s">
        <v>721</v>
      </c>
      <c r="H20" s="29" t="s">
        <v>100</v>
      </c>
      <c r="I20" s="35">
        <v>3</v>
      </c>
      <c r="J20" s="35">
        <v>21</v>
      </c>
      <c r="K20" s="49">
        <f t="shared" si="2"/>
        <v>63</v>
      </c>
      <c r="L20" s="30" t="s">
        <v>47</v>
      </c>
      <c r="M20" s="30" t="s">
        <v>40</v>
      </c>
      <c r="N20" s="30" t="s">
        <v>48</v>
      </c>
      <c r="O20" s="229" t="s">
        <v>535</v>
      </c>
      <c r="P20" s="35">
        <v>1</v>
      </c>
      <c r="Q20" s="35">
        <v>8</v>
      </c>
      <c r="R20" s="49">
        <f t="shared" si="0"/>
        <v>8</v>
      </c>
      <c r="S20" s="30" t="s">
        <v>34</v>
      </c>
      <c r="T20" s="30" t="s">
        <v>55</v>
      </c>
      <c r="U20" s="75" t="s">
        <v>722</v>
      </c>
      <c r="V20" s="30" t="s">
        <v>292</v>
      </c>
      <c r="W20" s="31">
        <v>42491</v>
      </c>
      <c r="X20" s="301">
        <v>42855</v>
      </c>
      <c r="Y20" s="285" t="s">
        <v>536</v>
      </c>
      <c r="Z20" s="30" t="s">
        <v>537</v>
      </c>
      <c r="AA20" s="30" t="s">
        <v>101</v>
      </c>
      <c r="AB20" s="252" t="s">
        <v>538</v>
      </c>
      <c r="AC20" s="29" t="s">
        <v>539</v>
      </c>
      <c r="AD20" s="251">
        <v>42734</v>
      </c>
      <c r="AE20" s="322" t="s">
        <v>749</v>
      </c>
      <c r="AF20" s="129">
        <v>0.8</v>
      </c>
      <c r="AG20" s="93" t="s">
        <v>79</v>
      </c>
      <c r="AH20" s="157"/>
      <c r="AI20" s="167">
        <v>5</v>
      </c>
      <c r="AJ20" s="227">
        <v>4</v>
      </c>
      <c r="AK20" s="168">
        <f>AJ20/AI20</f>
        <v>0.8</v>
      </c>
    </row>
    <row r="21" spans="1:1031" s="7" customFormat="1" ht="187.5" hidden="1" customHeight="1" thickBot="1" x14ac:dyDescent="0.35">
      <c r="A21" s="92">
        <v>8</v>
      </c>
      <c r="B21" s="29" t="s">
        <v>175</v>
      </c>
      <c r="C21" s="55">
        <v>1</v>
      </c>
      <c r="D21" s="30" t="s">
        <v>25</v>
      </c>
      <c r="E21" s="14" t="s">
        <v>102</v>
      </c>
      <c r="F21" s="29" t="s">
        <v>103</v>
      </c>
      <c r="G21" s="13" t="s">
        <v>540</v>
      </c>
      <c r="H21" s="29" t="s">
        <v>723</v>
      </c>
      <c r="I21" s="35">
        <v>3</v>
      </c>
      <c r="J21" s="35">
        <v>21</v>
      </c>
      <c r="K21" s="49">
        <f t="shared" si="2"/>
        <v>63</v>
      </c>
      <c r="L21" s="30" t="s">
        <v>47</v>
      </c>
      <c r="M21" s="30" t="s">
        <v>44</v>
      </c>
      <c r="N21" s="30" t="s">
        <v>48</v>
      </c>
      <c r="O21" s="229" t="s">
        <v>541</v>
      </c>
      <c r="P21" s="35">
        <v>1</v>
      </c>
      <c r="Q21" s="35">
        <v>8</v>
      </c>
      <c r="R21" s="49">
        <f t="shared" si="0"/>
        <v>8</v>
      </c>
      <c r="S21" s="30" t="s">
        <v>34</v>
      </c>
      <c r="T21" s="30" t="s">
        <v>55</v>
      </c>
      <c r="U21" s="47" t="s">
        <v>542</v>
      </c>
      <c r="V21" s="30" t="s">
        <v>104</v>
      </c>
      <c r="W21" s="31">
        <v>42491</v>
      </c>
      <c r="X21" s="301">
        <v>42855</v>
      </c>
      <c r="Y21" s="55" t="s">
        <v>105</v>
      </c>
      <c r="Z21" s="30" t="s">
        <v>106</v>
      </c>
      <c r="AA21" s="30" t="s">
        <v>107</v>
      </c>
      <c r="AB21" s="30" t="s">
        <v>108</v>
      </c>
      <c r="AC21" s="185"/>
      <c r="AD21" s="251">
        <v>42734</v>
      </c>
      <c r="AE21" s="323" t="s">
        <v>738</v>
      </c>
      <c r="AF21" s="129">
        <v>0.8</v>
      </c>
      <c r="AG21" s="93" t="s">
        <v>79</v>
      </c>
      <c r="AH21" s="157"/>
      <c r="AI21" s="167">
        <v>2</v>
      </c>
      <c r="AJ21" s="227">
        <v>1</v>
      </c>
      <c r="AK21" s="168">
        <f t="shared" si="1"/>
        <v>0.5</v>
      </c>
    </row>
    <row r="22" spans="1:1031" s="7" customFormat="1" ht="229.5" hidden="1" x14ac:dyDescent="0.3">
      <c r="A22" s="92">
        <v>9</v>
      </c>
      <c r="B22" s="29" t="s">
        <v>543</v>
      </c>
      <c r="C22" s="55">
        <v>1</v>
      </c>
      <c r="D22" s="30" t="s">
        <v>25</v>
      </c>
      <c r="E22" s="14" t="s">
        <v>544</v>
      </c>
      <c r="F22" s="29" t="s">
        <v>109</v>
      </c>
      <c r="G22" s="13" t="s">
        <v>545</v>
      </c>
      <c r="H22" s="29" t="s">
        <v>110</v>
      </c>
      <c r="I22" s="35">
        <v>3</v>
      </c>
      <c r="J22" s="35">
        <v>21</v>
      </c>
      <c r="K22" s="49">
        <f t="shared" si="2"/>
        <v>63</v>
      </c>
      <c r="L22" s="30" t="s">
        <v>47</v>
      </c>
      <c r="M22" s="30" t="s">
        <v>42</v>
      </c>
      <c r="N22" s="30" t="s">
        <v>50</v>
      </c>
      <c r="O22" s="229" t="s">
        <v>546</v>
      </c>
      <c r="P22" s="35">
        <v>1</v>
      </c>
      <c r="Q22" s="35">
        <v>8</v>
      </c>
      <c r="R22" s="49">
        <f t="shared" si="0"/>
        <v>8</v>
      </c>
      <c r="S22" s="30" t="s">
        <v>34</v>
      </c>
      <c r="T22" s="30" t="s">
        <v>55</v>
      </c>
      <c r="U22" s="47" t="s">
        <v>547</v>
      </c>
      <c r="V22" s="30" t="s">
        <v>111</v>
      </c>
      <c r="W22" s="31">
        <v>42491</v>
      </c>
      <c r="X22" s="301">
        <v>42855</v>
      </c>
      <c r="Y22" s="55"/>
      <c r="Z22" s="30" t="s">
        <v>112</v>
      </c>
      <c r="AA22" s="30" t="s">
        <v>107</v>
      </c>
      <c r="AB22" s="30" t="s">
        <v>113</v>
      </c>
      <c r="AC22" s="186" t="s">
        <v>716</v>
      </c>
      <c r="AD22" s="251">
        <v>42734</v>
      </c>
      <c r="AE22" s="333" t="s">
        <v>750</v>
      </c>
      <c r="AF22" s="129">
        <v>0.67</v>
      </c>
      <c r="AG22" s="93" t="s">
        <v>79</v>
      </c>
      <c r="AH22" s="157"/>
      <c r="AI22" s="167">
        <v>3</v>
      </c>
      <c r="AJ22" s="227">
        <v>1</v>
      </c>
      <c r="AK22" s="168">
        <f t="shared" si="1"/>
        <v>0.33333333333333331</v>
      </c>
    </row>
    <row r="23" spans="1:1031" s="7" customFormat="1" ht="229.5" hidden="1" x14ac:dyDescent="0.3">
      <c r="A23" s="92">
        <v>10</v>
      </c>
      <c r="B23" s="29" t="s">
        <v>543</v>
      </c>
      <c r="C23" s="55">
        <v>2</v>
      </c>
      <c r="D23" s="30" t="s">
        <v>27</v>
      </c>
      <c r="E23" s="14" t="s">
        <v>114</v>
      </c>
      <c r="F23" s="29" t="s">
        <v>548</v>
      </c>
      <c r="G23" s="13" t="s">
        <v>549</v>
      </c>
      <c r="H23" s="29" t="s">
        <v>115</v>
      </c>
      <c r="I23" s="35">
        <v>3</v>
      </c>
      <c r="J23" s="35">
        <v>21</v>
      </c>
      <c r="K23" s="49">
        <f>+I23*J23</f>
        <v>63</v>
      </c>
      <c r="L23" s="30" t="s">
        <v>47</v>
      </c>
      <c r="M23" s="30" t="s">
        <v>44</v>
      </c>
      <c r="N23" s="30" t="s">
        <v>48</v>
      </c>
      <c r="O23" s="229" t="s">
        <v>550</v>
      </c>
      <c r="P23" s="35">
        <v>1</v>
      </c>
      <c r="Q23" s="35">
        <v>8</v>
      </c>
      <c r="R23" s="49">
        <f t="shared" si="0"/>
        <v>8</v>
      </c>
      <c r="S23" s="30" t="s">
        <v>34</v>
      </c>
      <c r="T23" s="30" t="s">
        <v>55</v>
      </c>
      <c r="U23" s="47" t="s">
        <v>551</v>
      </c>
      <c r="V23" s="30" t="s">
        <v>111</v>
      </c>
      <c r="W23" s="31">
        <v>42491</v>
      </c>
      <c r="X23" s="301">
        <v>42855</v>
      </c>
      <c r="Y23" s="55" t="s">
        <v>105</v>
      </c>
      <c r="Z23" s="30" t="s">
        <v>112</v>
      </c>
      <c r="AA23" s="30" t="s">
        <v>107</v>
      </c>
      <c r="AB23" s="30" t="s">
        <v>113</v>
      </c>
      <c r="AC23" s="133" t="s">
        <v>552</v>
      </c>
      <c r="AD23" s="251">
        <v>42734</v>
      </c>
      <c r="AE23" s="333" t="s">
        <v>739</v>
      </c>
      <c r="AF23" s="129">
        <v>1</v>
      </c>
      <c r="AG23" s="93" t="s">
        <v>266</v>
      </c>
      <c r="AH23" s="157"/>
      <c r="AI23" s="167">
        <v>4</v>
      </c>
      <c r="AJ23" s="227">
        <v>4</v>
      </c>
      <c r="AK23" s="168">
        <f t="shared" si="1"/>
        <v>1</v>
      </c>
    </row>
    <row r="24" spans="1:1031" s="7" customFormat="1" ht="409.5" hidden="1" x14ac:dyDescent="0.3">
      <c r="A24" s="92">
        <v>11</v>
      </c>
      <c r="B24" s="29" t="s">
        <v>543</v>
      </c>
      <c r="C24" s="55">
        <v>3</v>
      </c>
      <c r="D24" s="30" t="s">
        <v>26</v>
      </c>
      <c r="E24" s="14" t="s">
        <v>116</v>
      </c>
      <c r="F24" s="29" t="s">
        <v>117</v>
      </c>
      <c r="G24" s="13" t="s">
        <v>553</v>
      </c>
      <c r="H24" s="29" t="s">
        <v>115</v>
      </c>
      <c r="I24" s="35">
        <v>3</v>
      </c>
      <c r="J24" s="35">
        <v>21</v>
      </c>
      <c r="K24" s="49">
        <f>+I24*J24</f>
        <v>63</v>
      </c>
      <c r="L24" s="30" t="s">
        <v>47</v>
      </c>
      <c r="M24" s="30" t="s">
        <v>44</v>
      </c>
      <c r="N24" s="30" t="s">
        <v>50</v>
      </c>
      <c r="O24" s="229" t="s">
        <v>118</v>
      </c>
      <c r="P24" s="35">
        <v>1</v>
      </c>
      <c r="Q24" s="35">
        <v>8</v>
      </c>
      <c r="R24" s="49">
        <f t="shared" si="0"/>
        <v>8</v>
      </c>
      <c r="S24" s="30" t="s">
        <v>34</v>
      </c>
      <c r="T24" s="30" t="s">
        <v>55</v>
      </c>
      <c r="U24" s="47" t="s">
        <v>554</v>
      </c>
      <c r="V24" s="30" t="s">
        <v>111</v>
      </c>
      <c r="W24" s="31">
        <v>42491</v>
      </c>
      <c r="X24" s="301">
        <v>42855</v>
      </c>
      <c r="Y24" s="55" t="s">
        <v>105</v>
      </c>
      <c r="Z24" s="29" t="s">
        <v>119</v>
      </c>
      <c r="AA24" s="30" t="s">
        <v>120</v>
      </c>
      <c r="AB24" s="30" t="s">
        <v>121</v>
      </c>
      <c r="AC24" s="186" t="s">
        <v>717</v>
      </c>
      <c r="AD24" s="251">
        <v>42734</v>
      </c>
      <c r="AE24" s="322" t="s">
        <v>740</v>
      </c>
      <c r="AF24" s="129">
        <v>0.6</v>
      </c>
      <c r="AG24" s="93" t="s">
        <v>79</v>
      </c>
      <c r="AH24" s="160"/>
      <c r="AI24" s="167">
        <v>3</v>
      </c>
      <c r="AJ24" s="227">
        <v>0</v>
      </c>
      <c r="AK24" s="168">
        <f t="shared" si="1"/>
        <v>0</v>
      </c>
    </row>
    <row r="25" spans="1:1031" ht="357" hidden="1" x14ac:dyDescent="0.25">
      <c r="A25" s="92">
        <v>12</v>
      </c>
      <c r="B25" s="29" t="s">
        <v>176</v>
      </c>
      <c r="C25" s="253">
        <v>1</v>
      </c>
      <c r="D25" s="236" t="s">
        <v>27</v>
      </c>
      <c r="E25" s="245" t="s">
        <v>122</v>
      </c>
      <c r="F25" s="234" t="s">
        <v>123</v>
      </c>
      <c r="G25" s="13" t="s">
        <v>124</v>
      </c>
      <c r="H25" s="234" t="s">
        <v>125</v>
      </c>
      <c r="I25" s="236">
        <v>4</v>
      </c>
      <c r="J25" s="236">
        <v>21</v>
      </c>
      <c r="K25" s="254">
        <f>+I25*J25</f>
        <v>84</v>
      </c>
      <c r="L25" s="236" t="s">
        <v>47</v>
      </c>
      <c r="M25" s="236" t="s">
        <v>44</v>
      </c>
      <c r="N25" s="236" t="s">
        <v>48</v>
      </c>
      <c r="O25" s="235" t="s">
        <v>126</v>
      </c>
      <c r="P25" s="236">
        <v>2</v>
      </c>
      <c r="Q25" s="236">
        <v>13</v>
      </c>
      <c r="R25" s="254">
        <f t="shared" si="0"/>
        <v>26</v>
      </c>
      <c r="S25" s="236" t="s">
        <v>68</v>
      </c>
      <c r="T25" s="236" t="s">
        <v>56</v>
      </c>
      <c r="U25" s="123" t="s">
        <v>469</v>
      </c>
      <c r="V25" s="236" t="s">
        <v>127</v>
      </c>
      <c r="W25" s="239">
        <v>42491</v>
      </c>
      <c r="X25" s="302">
        <v>42855</v>
      </c>
      <c r="Y25" s="253" t="s">
        <v>555</v>
      </c>
      <c r="Z25" s="236" t="s">
        <v>128</v>
      </c>
      <c r="AA25" s="236" t="s">
        <v>129</v>
      </c>
      <c r="AB25" s="236" t="s">
        <v>130</v>
      </c>
      <c r="AC25" s="133" t="s">
        <v>556</v>
      </c>
      <c r="AD25" s="119">
        <v>42734</v>
      </c>
      <c r="AE25" s="323" t="s">
        <v>751</v>
      </c>
      <c r="AF25" s="238">
        <v>0.6</v>
      </c>
      <c r="AG25" s="233" t="s">
        <v>79</v>
      </c>
      <c r="AH25" s="257"/>
      <c r="AI25" s="170">
        <v>6</v>
      </c>
      <c r="AJ25" s="149">
        <v>3</v>
      </c>
      <c r="AK25" s="168">
        <f t="shared" si="1"/>
        <v>0.5</v>
      </c>
      <c r="AL25" s="258"/>
      <c r="AM25" s="258"/>
      <c r="AN25" s="258"/>
      <c r="AO25" s="258"/>
      <c r="AP25" s="258"/>
      <c r="AQ25" s="258"/>
      <c r="AR25" s="258"/>
      <c r="AS25" s="258"/>
      <c r="AT25" s="258"/>
      <c r="AU25" s="258"/>
      <c r="AV25" s="258"/>
      <c r="AW25" s="258"/>
      <c r="AX25" s="258"/>
      <c r="AY25" s="258"/>
      <c r="AZ25" s="258"/>
      <c r="BA25" s="258"/>
      <c r="BB25" s="258"/>
      <c r="BC25" s="258"/>
      <c r="BD25" s="258"/>
      <c r="BE25" s="258"/>
      <c r="BF25" s="258"/>
      <c r="BG25" s="258"/>
      <c r="BH25" s="258"/>
      <c r="BI25" s="258"/>
      <c r="BJ25" s="258"/>
      <c r="BK25" s="258"/>
      <c r="BL25" s="258"/>
      <c r="BM25" s="258"/>
      <c r="BN25" s="258"/>
      <c r="BO25" s="258"/>
      <c r="BP25" s="258"/>
      <c r="BQ25" s="258"/>
      <c r="BR25" s="258"/>
      <c r="BS25" s="258"/>
      <c r="BT25" s="258"/>
      <c r="BU25" s="258"/>
      <c r="BV25" s="258"/>
      <c r="BW25" s="258"/>
      <c r="BX25" s="258"/>
      <c r="BY25" s="258"/>
      <c r="BZ25" s="258"/>
      <c r="CA25" s="258"/>
      <c r="CB25" s="258"/>
      <c r="CC25" s="258"/>
      <c r="CD25" s="258"/>
      <c r="CE25" s="258"/>
      <c r="CF25" s="258"/>
      <c r="CG25" s="258"/>
      <c r="CH25" s="258"/>
      <c r="CI25" s="258"/>
      <c r="CJ25" s="258"/>
      <c r="CK25" s="258"/>
      <c r="CL25" s="258"/>
      <c r="CM25" s="258"/>
      <c r="CN25" s="258"/>
      <c r="CO25" s="258"/>
      <c r="CP25" s="258"/>
      <c r="CQ25" s="258"/>
      <c r="CR25" s="258"/>
      <c r="CS25" s="258"/>
      <c r="CT25" s="258"/>
      <c r="CU25" s="258"/>
      <c r="CV25" s="258"/>
      <c r="CW25" s="258"/>
      <c r="CX25" s="258"/>
      <c r="CY25" s="258"/>
      <c r="CZ25" s="258"/>
      <c r="DA25" s="258"/>
      <c r="DB25" s="258"/>
      <c r="DC25" s="258"/>
      <c r="DD25" s="258"/>
      <c r="DE25" s="258"/>
      <c r="DF25" s="258"/>
      <c r="DG25" s="258"/>
      <c r="DH25" s="258"/>
      <c r="DI25" s="258"/>
      <c r="DJ25" s="258"/>
      <c r="DK25" s="258"/>
      <c r="DL25" s="258"/>
      <c r="DM25" s="258"/>
      <c r="DN25" s="258"/>
      <c r="DO25" s="258"/>
      <c r="DP25" s="258"/>
      <c r="DQ25" s="258"/>
      <c r="DR25" s="258"/>
      <c r="DS25" s="258"/>
      <c r="DT25" s="258"/>
      <c r="DU25" s="258"/>
      <c r="DV25" s="258"/>
      <c r="DW25" s="258"/>
      <c r="DX25" s="258"/>
      <c r="DY25" s="258"/>
      <c r="DZ25" s="258"/>
      <c r="EA25" s="258"/>
      <c r="EB25" s="258"/>
      <c r="EC25" s="258"/>
      <c r="ED25" s="258"/>
      <c r="EE25" s="258"/>
      <c r="EF25" s="258"/>
      <c r="EG25" s="258"/>
      <c r="EH25" s="258"/>
      <c r="EI25" s="258"/>
      <c r="EJ25" s="258"/>
      <c r="EK25" s="258"/>
      <c r="EL25" s="258"/>
      <c r="EM25" s="258"/>
      <c r="EN25" s="258"/>
      <c r="EO25" s="258"/>
      <c r="EP25" s="258"/>
      <c r="EQ25" s="258"/>
      <c r="ER25" s="258"/>
      <c r="ES25" s="258"/>
      <c r="ET25" s="258"/>
      <c r="EU25" s="258"/>
      <c r="EV25" s="258"/>
      <c r="EW25" s="258"/>
      <c r="EX25" s="258"/>
      <c r="EY25" s="258"/>
      <c r="EZ25" s="258"/>
      <c r="FA25" s="258"/>
      <c r="FB25" s="258"/>
      <c r="FC25" s="258"/>
      <c r="FD25" s="258"/>
      <c r="FE25" s="258"/>
      <c r="FF25" s="258"/>
      <c r="FG25" s="258"/>
      <c r="FH25" s="258"/>
      <c r="FI25" s="258"/>
      <c r="FJ25" s="258"/>
      <c r="FK25" s="258"/>
      <c r="FL25" s="258"/>
      <c r="FM25" s="258"/>
      <c r="FN25" s="258"/>
      <c r="FO25" s="258"/>
      <c r="FP25" s="258"/>
      <c r="FQ25" s="258"/>
      <c r="FR25" s="258"/>
      <c r="FS25" s="258"/>
      <c r="FT25" s="258"/>
      <c r="FU25" s="258"/>
      <c r="FV25" s="258"/>
      <c r="FW25" s="258"/>
      <c r="FX25" s="258"/>
      <c r="FY25" s="258"/>
      <c r="FZ25" s="258"/>
      <c r="GA25" s="258"/>
      <c r="GB25" s="258"/>
      <c r="GC25" s="258"/>
      <c r="GD25" s="258"/>
      <c r="GE25" s="258"/>
      <c r="GF25" s="258"/>
      <c r="GG25" s="258"/>
      <c r="GH25" s="258"/>
      <c r="GI25" s="258"/>
      <c r="GJ25" s="258"/>
      <c r="GK25" s="258"/>
      <c r="GL25" s="258"/>
      <c r="GM25" s="258"/>
      <c r="GN25" s="258"/>
      <c r="GO25" s="258"/>
      <c r="GP25" s="258"/>
      <c r="GQ25" s="258"/>
      <c r="GR25" s="258"/>
      <c r="GS25" s="258"/>
      <c r="GT25" s="258"/>
      <c r="GU25" s="258"/>
      <c r="GV25" s="258"/>
      <c r="GW25" s="258"/>
      <c r="GX25" s="258"/>
      <c r="GY25" s="258"/>
      <c r="GZ25" s="258"/>
      <c r="HA25" s="258"/>
      <c r="HB25" s="258"/>
      <c r="HC25" s="258"/>
      <c r="HD25" s="258"/>
      <c r="HE25" s="258"/>
      <c r="HF25" s="258"/>
      <c r="HG25" s="258"/>
      <c r="HH25" s="258"/>
      <c r="HI25" s="258"/>
      <c r="HJ25" s="258"/>
      <c r="HK25" s="258"/>
      <c r="HL25" s="258"/>
      <c r="HM25" s="258"/>
      <c r="HN25" s="258"/>
      <c r="HO25" s="258"/>
      <c r="HP25" s="258"/>
      <c r="HQ25" s="258"/>
      <c r="HR25" s="258"/>
      <c r="HS25" s="258"/>
      <c r="HT25" s="258"/>
      <c r="HU25" s="258"/>
      <c r="HV25" s="258"/>
      <c r="HW25" s="258"/>
      <c r="HX25" s="258"/>
      <c r="HY25" s="258"/>
      <c r="HZ25" s="258"/>
      <c r="IA25" s="258"/>
      <c r="IB25" s="258"/>
      <c r="IC25" s="258"/>
      <c r="ID25" s="258"/>
      <c r="IE25" s="258"/>
      <c r="IF25" s="258"/>
      <c r="IG25" s="258"/>
      <c r="IH25" s="258"/>
      <c r="II25" s="258"/>
      <c r="IJ25" s="258"/>
      <c r="IK25" s="258"/>
      <c r="IL25" s="258"/>
      <c r="IM25" s="258"/>
      <c r="IN25" s="258"/>
      <c r="IO25" s="258"/>
      <c r="IP25" s="258"/>
      <c r="IQ25" s="258"/>
      <c r="IR25" s="258"/>
      <c r="IS25" s="258"/>
      <c r="IT25" s="258"/>
      <c r="IU25" s="258"/>
      <c r="IV25" s="258"/>
      <c r="IW25" s="258"/>
      <c r="IX25" s="258"/>
      <c r="IY25" s="258"/>
      <c r="IZ25" s="258"/>
      <c r="JA25" s="258"/>
      <c r="JB25" s="258"/>
      <c r="JC25" s="258"/>
      <c r="JD25" s="258"/>
      <c r="JE25" s="258"/>
      <c r="JF25" s="258"/>
      <c r="JG25" s="258"/>
      <c r="JH25" s="258"/>
      <c r="JI25" s="258"/>
      <c r="JJ25" s="258"/>
      <c r="JK25" s="258"/>
      <c r="JL25" s="258"/>
      <c r="JM25" s="258"/>
      <c r="JN25" s="258"/>
      <c r="JO25" s="258"/>
      <c r="JP25" s="258"/>
      <c r="JQ25" s="258"/>
      <c r="JR25" s="258"/>
      <c r="JS25" s="258"/>
      <c r="JT25" s="258"/>
      <c r="JU25" s="258"/>
      <c r="JV25" s="258"/>
      <c r="JW25" s="258"/>
      <c r="JX25" s="258"/>
      <c r="JY25" s="258"/>
      <c r="JZ25" s="258"/>
      <c r="KA25" s="258"/>
      <c r="KB25" s="258"/>
      <c r="KC25" s="258"/>
      <c r="KD25" s="258"/>
      <c r="KE25" s="258"/>
      <c r="KF25" s="258"/>
      <c r="KG25" s="258"/>
      <c r="KH25" s="258"/>
      <c r="KI25" s="258"/>
      <c r="KJ25" s="258"/>
      <c r="KK25" s="258"/>
      <c r="KL25" s="258"/>
      <c r="KM25" s="258"/>
      <c r="KN25" s="258"/>
      <c r="KO25" s="258"/>
      <c r="KP25" s="258"/>
      <c r="KQ25" s="258"/>
      <c r="KR25" s="258"/>
      <c r="KS25" s="258"/>
      <c r="KT25" s="258"/>
      <c r="KU25" s="258"/>
      <c r="KV25" s="258"/>
      <c r="KW25" s="258"/>
      <c r="KX25" s="258"/>
      <c r="KY25" s="258"/>
      <c r="KZ25" s="258"/>
      <c r="LA25" s="258"/>
      <c r="LB25" s="258"/>
      <c r="LC25" s="258"/>
      <c r="LD25" s="258"/>
      <c r="LE25" s="258"/>
      <c r="LF25" s="258"/>
      <c r="LG25" s="258"/>
      <c r="LH25" s="258"/>
      <c r="LI25" s="258"/>
      <c r="LJ25" s="258"/>
      <c r="LK25" s="258"/>
      <c r="LL25" s="258"/>
      <c r="LM25" s="258"/>
      <c r="LN25" s="258"/>
      <c r="LO25" s="258"/>
      <c r="LP25" s="258"/>
      <c r="LQ25" s="258"/>
      <c r="LR25" s="258"/>
      <c r="LS25" s="258"/>
      <c r="LT25" s="258"/>
      <c r="LU25" s="258"/>
      <c r="LV25" s="258"/>
      <c r="LW25" s="258"/>
      <c r="LX25" s="258"/>
      <c r="LY25" s="258"/>
      <c r="LZ25" s="258"/>
      <c r="MA25" s="258"/>
      <c r="MB25" s="258"/>
      <c r="MC25" s="258"/>
      <c r="MD25" s="258"/>
      <c r="ME25" s="258"/>
      <c r="MF25" s="258"/>
      <c r="MG25" s="258"/>
      <c r="MH25" s="258"/>
      <c r="MI25" s="258"/>
      <c r="MJ25" s="258"/>
      <c r="MK25" s="258"/>
      <c r="ML25" s="258"/>
      <c r="MM25" s="258"/>
      <c r="MN25" s="258"/>
      <c r="MO25" s="258"/>
      <c r="MP25" s="258"/>
      <c r="MQ25" s="258"/>
      <c r="MR25" s="258"/>
      <c r="MS25" s="258"/>
      <c r="MT25" s="258"/>
      <c r="MU25" s="258"/>
      <c r="MV25" s="258"/>
      <c r="MW25" s="258"/>
      <c r="MX25" s="258"/>
      <c r="MY25" s="258"/>
      <c r="MZ25" s="258"/>
      <c r="NA25" s="258"/>
      <c r="NB25" s="258"/>
      <c r="NC25" s="258"/>
      <c r="ND25" s="258"/>
      <c r="NE25" s="258"/>
      <c r="NF25" s="258"/>
      <c r="NG25" s="258"/>
      <c r="NH25" s="258"/>
      <c r="NI25" s="258"/>
      <c r="NJ25" s="258"/>
      <c r="NK25" s="258"/>
      <c r="NL25" s="258"/>
      <c r="NM25" s="258"/>
      <c r="NN25" s="258"/>
      <c r="NO25" s="258"/>
      <c r="NP25" s="258"/>
      <c r="NQ25" s="258"/>
      <c r="NR25" s="258"/>
      <c r="NS25" s="258"/>
      <c r="NT25" s="258"/>
      <c r="NU25" s="258"/>
      <c r="NV25" s="258"/>
      <c r="NW25" s="258"/>
      <c r="NX25" s="258"/>
      <c r="NY25" s="258"/>
      <c r="NZ25" s="258"/>
      <c r="OA25" s="258"/>
      <c r="OB25" s="258"/>
      <c r="OC25" s="258"/>
      <c r="OD25" s="258"/>
      <c r="OE25" s="258"/>
      <c r="OF25" s="258"/>
      <c r="OG25" s="258"/>
      <c r="OH25" s="258"/>
      <c r="OI25" s="258"/>
      <c r="OJ25" s="258"/>
      <c r="OK25" s="258"/>
      <c r="OL25" s="258"/>
      <c r="OM25" s="258"/>
      <c r="ON25" s="258"/>
      <c r="OO25" s="258"/>
      <c r="OP25" s="258"/>
      <c r="OQ25" s="258"/>
      <c r="OR25" s="258"/>
      <c r="OS25" s="258"/>
      <c r="OT25" s="258"/>
      <c r="OU25" s="258"/>
      <c r="OV25" s="258"/>
      <c r="OW25" s="258"/>
      <c r="OX25" s="258"/>
      <c r="OY25" s="258"/>
      <c r="OZ25" s="258"/>
      <c r="PA25" s="258"/>
      <c r="PB25" s="258"/>
      <c r="PC25" s="258"/>
      <c r="PD25" s="258"/>
      <c r="PE25" s="258"/>
      <c r="PF25" s="258"/>
      <c r="PG25" s="258"/>
      <c r="PH25" s="258"/>
      <c r="PI25" s="258"/>
      <c r="PJ25" s="258"/>
      <c r="PK25" s="258"/>
      <c r="PL25" s="258"/>
      <c r="PM25" s="258"/>
      <c r="PN25" s="258"/>
      <c r="PO25" s="258"/>
      <c r="PP25" s="258"/>
      <c r="PQ25" s="258"/>
      <c r="PR25" s="258"/>
      <c r="PS25" s="258"/>
      <c r="PT25" s="258"/>
      <c r="PU25" s="258"/>
      <c r="PV25" s="258"/>
      <c r="PW25" s="258"/>
      <c r="PX25" s="258"/>
      <c r="PY25" s="258"/>
      <c r="PZ25" s="258"/>
      <c r="QA25" s="258"/>
      <c r="QB25" s="258"/>
      <c r="QC25" s="258"/>
      <c r="QD25" s="258"/>
      <c r="QE25" s="258"/>
      <c r="QF25" s="258"/>
      <c r="QG25" s="258"/>
      <c r="QH25" s="258"/>
      <c r="QI25" s="258"/>
      <c r="QJ25" s="258"/>
      <c r="QK25" s="258"/>
      <c r="QL25" s="258"/>
      <c r="QM25" s="258"/>
      <c r="QN25" s="258"/>
      <c r="QO25" s="258"/>
      <c r="QP25" s="258"/>
      <c r="QQ25" s="258"/>
      <c r="QR25" s="258"/>
      <c r="QS25" s="258"/>
      <c r="QT25" s="258"/>
      <c r="QU25" s="258"/>
      <c r="QV25" s="258"/>
      <c r="QW25" s="258"/>
      <c r="QX25" s="258"/>
      <c r="QY25" s="258"/>
      <c r="QZ25" s="258"/>
      <c r="RA25" s="258"/>
      <c r="RB25" s="258"/>
      <c r="RC25" s="258"/>
      <c r="RD25" s="258"/>
      <c r="RE25" s="258"/>
      <c r="RF25" s="258"/>
      <c r="RG25" s="258"/>
      <c r="RH25" s="258"/>
      <c r="RI25" s="258"/>
      <c r="RJ25" s="258"/>
      <c r="RK25" s="258"/>
      <c r="RL25" s="258"/>
      <c r="RM25" s="258"/>
      <c r="RN25" s="258"/>
      <c r="RO25" s="258"/>
      <c r="RP25" s="258"/>
      <c r="RQ25" s="258"/>
      <c r="RR25" s="258"/>
      <c r="RS25" s="258"/>
      <c r="RT25" s="258"/>
      <c r="RU25" s="258"/>
      <c r="RV25" s="258"/>
      <c r="RW25" s="258"/>
      <c r="RX25" s="258"/>
      <c r="RY25" s="258"/>
      <c r="RZ25" s="258"/>
      <c r="SA25" s="258"/>
      <c r="SB25" s="258"/>
      <c r="SC25" s="258"/>
      <c r="SD25" s="258"/>
      <c r="SE25" s="258"/>
      <c r="SF25" s="258"/>
      <c r="SG25" s="258"/>
      <c r="SH25" s="258"/>
      <c r="SI25" s="258"/>
      <c r="SJ25" s="258"/>
      <c r="SK25" s="258"/>
      <c r="SL25" s="258"/>
      <c r="SM25" s="258"/>
      <c r="SN25" s="258"/>
      <c r="SO25" s="258"/>
      <c r="SP25" s="258"/>
      <c r="SQ25" s="258"/>
      <c r="SR25" s="258"/>
      <c r="SS25" s="258"/>
      <c r="ST25" s="258"/>
      <c r="SU25" s="258"/>
      <c r="SV25" s="258"/>
      <c r="SW25" s="258"/>
      <c r="SX25" s="258"/>
      <c r="SY25" s="258"/>
      <c r="SZ25" s="258"/>
      <c r="TA25" s="258"/>
      <c r="TB25" s="258"/>
      <c r="TC25" s="258"/>
      <c r="TD25" s="258"/>
      <c r="TE25" s="258"/>
      <c r="TF25" s="258"/>
      <c r="TG25" s="258"/>
      <c r="TH25" s="258"/>
      <c r="TI25" s="258"/>
      <c r="TJ25" s="258"/>
      <c r="TK25" s="258"/>
      <c r="TL25" s="258"/>
      <c r="TM25" s="258"/>
      <c r="TN25" s="258"/>
      <c r="TO25" s="258"/>
      <c r="TP25" s="258"/>
      <c r="TQ25" s="258"/>
      <c r="TR25" s="258"/>
      <c r="TS25" s="258"/>
      <c r="TT25" s="258"/>
      <c r="TU25" s="258"/>
      <c r="TV25" s="258"/>
      <c r="TW25" s="258"/>
      <c r="TX25" s="258"/>
      <c r="TY25" s="258"/>
      <c r="TZ25" s="258"/>
      <c r="UA25" s="258"/>
      <c r="UB25" s="258"/>
      <c r="UC25" s="258"/>
      <c r="UD25" s="258"/>
      <c r="UE25" s="258"/>
      <c r="UF25" s="258"/>
      <c r="UG25" s="258"/>
      <c r="UH25" s="258"/>
      <c r="UI25" s="258"/>
      <c r="UJ25" s="258"/>
      <c r="UK25" s="258"/>
      <c r="UL25" s="258"/>
      <c r="UM25" s="258"/>
      <c r="UN25" s="258"/>
      <c r="UO25" s="258"/>
      <c r="UP25" s="258"/>
      <c r="UQ25" s="258"/>
      <c r="UR25" s="258"/>
      <c r="US25" s="258"/>
      <c r="UT25" s="258"/>
      <c r="UU25" s="258"/>
      <c r="UV25" s="258"/>
      <c r="UW25" s="258"/>
      <c r="UX25" s="258"/>
      <c r="UY25" s="258"/>
      <c r="UZ25" s="258"/>
      <c r="VA25" s="258"/>
      <c r="VB25" s="258"/>
      <c r="VC25" s="258"/>
      <c r="VD25" s="258"/>
      <c r="VE25" s="258"/>
      <c r="VF25" s="258"/>
      <c r="VG25" s="258"/>
      <c r="VH25" s="258"/>
      <c r="VI25" s="258"/>
      <c r="VJ25" s="258"/>
      <c r="VK25" s="258"/>
      <c r="VL25" s="258"/>
      <c r="VM25" s="258"/>
      <c r="VN25" s="258"/>
      <c r="VO25" s="258"/>
      <c r="VP25" s="258"/>
      <c r="VQ25" s="258"/>
      <c r="VR25" s="258"/>
      <c r="VS25" s="258"/>
      <c r="VT25" s="258"/>
      <c r="VU25" s="258"/>
      <c r="VV25" s="258"/>
      <c r="VW25" s="258"/>
      <c r="VX25" s="258"/>
      <c r="VY25" s="258"/>
      <c r="VZ25" s="258"/>
      <c r="WA25" s="258"/>
      <c r="WB25" s="258"/>
      <c r="WC25" s="258"/>
      <c r="WD25" s="258"/>
      <c r="WE25" s="258"/>
      <c r="WF25" s="258"/>
      <c r="WG25" s="258"/>
      <c r="WH25" s="258"/>
      <c r="WI25" s="258"/>
      <c r="WJ25" s="258"/>
      <c r="WK25" s="258"/>
      <c r="WL25" s="258"/>
      <c r="WM25" s="258"/>
      <c r="WN25" s="258"/>
      <c r="WO25" s="258"/>
      <c r="WP25" s="258"/>
      <c r="WQ25" s="258"/>
      <c r="WR25" s="258"/>
      <c r="WS25" s="258"/>
      <c r="WT25" s="258"/>
      <c r="WU25" s="258"/>
      <c r="WV25" s="258"/>
      <c r="WW25" s="258"/>
      <c r="WX25" s="258"/>
      <c r="WY25" s="258"/>
      <c r="WZ25" s="258"/>
      <c r="XA25" s="258"/>
      <c r="XB25" s="258"/>
      <c r="XC25" s="258"/>
      <c r="XD25" s="258"/>
      <c r="XE25" s="258"/>
      <c r="XF25" s="258"/>
      <c r="XG25" s="258"/>
      <c r="XH25" s="258"/>
      <c r="XI25" s="258"/>
      <c r="XJ25" s="258"/>
      <c r="XK25" s="258"/>
      <c r="XL25" s="258"/>
      <c r="XM25" s="258"/>
      <c r="XN25" s="258"/>
      <c r="XO25" s="258"/>
      <c r="XP25" s="258"/>
      <c r="XQ25" s="258"/>
      <c r="XR25" s="258"/>
      <c r="XS25" s="258"/>
      <c r="XT25" s="258"/>
      <c r="XU25" s="258"/>
      <c r="XV25" s="258"/>
      <c r="XW25" s="258"/>
      <c r="XX25" s="258"/>
      <c r="XY25" s="258"/>
      <c r="XZ25" s="258"/>
      <c r="YA25" s="258"/>
      <c r="YB25" s="258"/>
      <c r="YC25" s="258"/>
      <c r="YD25" s="258"/>
      <c r="YE25" s="258"/>
      <c r="YF25" s="258"/>
      <c r="YG25" s="258"/>
      <c r="YH25" s="258"/>
      <c r="YI25" s="258"/>
      <c r="YJ25" s="258"/>
      <c r="YK25" s="258"/>
      <c r="YL25" s="258"/>
      <c r="YM25" s="258"/>
      <c r="YN25" s="258"/>
      <c r="YO25" s="258"/>
      <c r="YP25" s="258"/>
      <c r="YQ25" s="258"/>
      <c r="YR25" s="258"/>
      <c r="YS25" s="258"/>
      <c r="YT25" s="258"/>
      <c r="YU25" s="258"/>
      <c r="YV25" s="258"/>
      <c r="YW25" s="258"/>
      <c r="YX25" s="258"/>
      <c r="YY25" s="258"/>
      <c r="YZ25" s="258"/>
      <c r="ZA25" s="258"/>
      <c r="ZB25" s="258"/>
      <c r="ZC25" s="258"/>
      <c r="ZD25" s="258"/>
      <c r="ZE25" s="258"/>
      <c r="ZF25" s="258"/>
      <c r="ZG25" s="258"/>
      <c r="ZH25" s="258"/>
      <c r="ZI25" s="258"/>
      <c r="ZJ25" s="258"/>
      <c r="ZK25" s="258"/>
      <c r="ZL25" s="258"/>
      <c r="ZM25" s="258"/>
      <c r="ZN25" s="258"/>
      <c r="ZO25" s="258"/>
      <c r="ZP25" s="258"/>
      <c r="ZQ25" s="258"/>
      <c r="ZR25" s="258"/>
      <c r="ZS25" s="258"/>
      <c r="ZT25" s="258"/>
      <c r="ZU25" s="258"/>
      <c r="ZV25" s="258"/>
      <c r="ZW25" s="258"/>
      <c r="ZX25" s="258"/>
      <c r="ZY25" s="258"/>
      <c r="ZZ25" s="258"/>
      <c r="AAA25" s="258"/>
      <c r="AAB25" s="258"/>
      <c r="AAC25" s="258"/>
      <c r="AAD25" s="258"/>
      <c r="AAE25" s="258"/>
      <c r="AAF25" s="258"/>
      <c r="AAG25" s="258"/>
      <c r="AAH25" s="258"/>
      <c r="AAI25" s="258"/>
      <c r="AAJ25" s="258"/>
      <c r="AAK25" s="258"/>
      <c r="AAL25" s="258"/>
      <c r="AAM25" s="258"/>
      <c r="AAN25" s="258"/>
      <c r="AAO25" s="258"/>
      <c r="AAP25" s="258"/>
      <c r="AAQ25" s="258"/>
      <c r="AAR25" s="258"/>
      <c r="AAS25" s="258"/>
      <c r="AAT25" s="258"/>
      <c r="AAU25" s="258"/>
      <c r="AAV25" s="258"/>
      <c r="AAW25" s="258"/>
      <c r="AAX25" s="258"/>
      <c r="AAY25" s="258"/>
      <c r="AAZ25" s="258"/>
      <c r="ABA25" s="258"/>
      <c r="ABB25" s="258"/>
      <c r="ABC25" s="258"/>
      <c r="ABD25" s="258"/>
      <c r="ABE25" s="258"/>
      <c r="ABF25" s="258"/>
      <c r="ABG25" s="258"/>
      <c r="ABH25" s="258"/>
      <c r="ABI25" s="258"/>
      <c r="ABJ25" s="258"/>
      <c r="ABK25" s="258"/>
      <c r="ABL25" s="258"/>
      <c r="ABM25" s="258"/>
      <c r="ABN25" s="258"/>
      <c r="ABO25" s="258"/>
      <c r="ABP25" s="258"/>
      <c r="ABQ25" s="258"/>
      <c r="ABR25" s="258"/>
      <c r="ABS25" s="258"/>
      <c r="ABT25" s="258"/>
      <c r="ABU25" s="258"/>
      <c r="ABV25" s="258"/>
      <c r="ABW25" s="258"/>
      <c r="ABX25" s="258"/>
      <c r="ABY25" s="258"/>
      <c r="ABZ25" s="258"/>
      <c r="ACA25" s="258"/>
      <c r="ACB25" s="258"/>
      <c r="ACC25" s="258"/>
      <c r="ACD25" s="258"/>
      <c r="ACE25" s="258"/>
      <c r="ACF25" s="258"/>
      <c r="ACG25" s="258"/>
      <c r="ACH25" s="258"/>
      <c r="ACI25" s="258"/>
      <c r="ACJ25" s="258"/>
      <c r="ACK25" s="258"/>
      <c r="ACL25" s="258"/>
      <c r="ACM25" s="258"/>
      <c r="ACN25" s="258"/>
      <c r="ACO25" s="258"/>
      <c r="ACP25" s="258"/>
      <c r="ACQ25" s="258"/>
      <c r="ACR25" s="258"/>
      <c r="ACS25" s="258"/>
      <c r="ACT25" s="258"/>
      <c r="ACU25" s="258"/>
      <c r="ACV25" s="258"/>
      <c r="ACW25" s="258"/>
      <c r="ACX25" s="258"/>
      <c r="ACY25" s="258"/>
      <c r="ACZ25" s="258"/>
      <c r="ADA25" s="258"/>
      <c r="ADB25" s="258"/>
      <c r="ADC25" s="258"/>
      <c r="ADD25" s="258"/>
      <c r="ADE25" s="258"/>
      <c r="ADF25" s="258"/>
      <c r="ADG25" s="258"/>
      <c r="ADH25" s="258"/>
      <c r="ADI25" s="258"/>
      <c r="ADJ25" s="258"/>
      <c r="ADK25" s="258"/>
      <c r="ADL25" s="258"/>
      <c r="ADM25" s="258"/>
      <c r="ADN25" s="258"/>
      <c r="ADO25" s="258"/>
      <c r="ADP25" s="258"/>
      <c r="ADQ25" s="258"/>
      <c r="ADR25" s="258"/>
      <c r="ADS25" s="258"/>
      <c r="ADT25" s="258"/>
      <c r="ADU25" s="258"/>
      <c r="ADV25" s="258"/>
      <c r="ADW25" s="258"/>
      <c r="ADX25" s="258"/>
      <c r="ADY25" s="258"/>
      <c r="ADZ25" s="258"/>
      <c r="AEA25" s="258"/>
      <c r="AEB25" s="258"/>
      <c r="AEC25" s="258"/>
      <c r="AED25" s="258"/>
      <c r="AEE25" s="258"/>
      <c r="AEF25" s="258"/>
      <c r="AEG25" s="258"/>
      <c r="AEH25" s="258"/>
      <c r="AEI25" s="258"/>
      <c r="AEJ25" s="258"/>
      <c r="AEK25" s="258"/>
      <c r="AEL25" s="258"/>
      <c r="AEM25" s="258"/>
      <c r="AEN25" s="258"/>
      <c r="AEO25" s="258"/>
      <c r="AEP25" s="258"/>
      <c r="AEQ25" s="258"/>
      <c r="AER25" s="258"/>
      <c r="AES25" s="258"/>
      <c r="AET25" s="258"/>
      <c r="AEU25" s="258"/>
      <c r="AEV25" s="258"/>
      <c r="AEW25" s="258"/>
      <c r="AEX25" s="258"/>
      <c r="AEY25" s="258"/>
      <c r="AEZ25" s="258"/>
      <c r="AFA25" s="258"/>
      <c r="AFB25" s="258"/>
      <c r="AFC25" s="258"/>
      <c r="AFD25" s="258"/>
      <c r="AFE25" s="258"/>
      <c r="AFF25" s="258"/>
      <c r="AFG25" s="258"/>
      <c r="AFH25" s="258"/>
      <c r="AFI25" s="258"/>
      <c r="AFJ25" s="258"/>
      <c r="AFK25" s="258"/>
      <c r="AFL25" s="258"/>
      <c r="AFM25" s="258"/>
      <c r="AFN25" s="258"/>
      <c r="AFO25" s="258"/>
      <c r="AFP25" s="258"/>
      <c r="AFQ25" s="258"/>
      <c r="AFR25" s="258"/>
      <c r="AFS25" s="258"/>
      <c r="AFT25" s="258"/>
      <c r="AFU25" s="258"/>
      <c r="AFV25" s="258"/>
      <c r="AFW25" s="258"/>
      <c r="AFX25" s="258"/>
      <c r="AFY25" s="258"/>
      <c r="AFZ25" s="258"/>
      <c r="AGA25" s="258"/>
      <c r="AGB25" s="258"/>
      <c r="AGC25" s="258"/>
      <c r="AGD25" s="258"/>
      <c r="AGE25" s="258"/>
      <c r="AGF25" s="258"/>
      <c r="AGG25" s="258"/>
      <c r="AGH25" s="258"/>
      <c r="AGI25" s="258"/>
      <c r="AGJ25" s="258"/>
      <c r="AGK25" s="258"/>
      <c r="AGL25" s="258"/>
      <c r="AGM25" s="258"/>
      <c r="AGN25" s="258"/>
      <c r="AGO25" s="258"/>
      <c r="AGP25" s="258"/>
      <c r="AGQ25" s="258"/>
      <c r="AGR25" s="258"/>
      <c r="AGS25" s="258"/>
      <c r="AGT25" s="258"/>
      <c r="AGU25" s="258"/>
      <c r="AGV25" s="258"/>
      <c r="AGW25" s="258"/>
      <c r="AGX25" s="258"/>
      <c r="AGY25" s="258"/>
      <c r="AGZ25" s="258"/>
      <c r="AHA25" s="258"/>
      <c r="AHB25" s="258"/>
      <c r="AHC25" s="258"/>
      <c r="AHD25" s="258"/>
      <c r="AHE25" s="258"/>
      <c r="AHF25" s="258"/>
      <c r="AHG25" s="258"/>
      <c r="AHH25" s="258"/>
      <c r="AHI25" s="258"/>
      <c r="AHJ25" s="258"/>
      <c r="AHK25" s="258"/>
      <c r="AHL25" s="258"/>
      <c r="AHM25" s="258"/>
      <c r="AHN25" s="258"/>
      <c r="AHO25" s="258"/>
      <c r="AHP25" s="258"/>
      <c r="AHQ25" s="258"/>
      <c r="AHR25" s="258"/>
      <c r="AHS25" s="258"/>
      <c r="AHT25" s="258"/>
      <c r="AHU25" s="258"/>
      <c r="AHV25" s="258"/>
      <c r="AHW25" s="258"/>
      <c r="AHX25" s="258"/>
      <c r="AHY25" s="258"/>
      <c r="AHZ25" s="258"/>
      <c r="AIA25" s="258"/>
      <c r="AIB25" s="258"/>
      <c r="AIC25" s="258"/>
      <c r="AID25" s="258"/>
      <c r="AIE25" s="258"/>
      <c r="AIF25" s="258"/>
      <c r="AIG25" s="258"/>
      <c r="AIH25" s="258"/>
      <c r="AII25" s="258"/>
      <c r="AIJ25" s="258"/>
      <c r="AIK25" s="258"/>
      <c r="AIL25" s="258"/>
      <c r="AIM25" s="258"/>
      <c r="AIN25" s="258"/>
      <c r="AIO25" s="258"/>
      <c r="AIP25" s="258"/>
      <c r="AIQ25" s="258"/>
      <c r="AIR25" s="258"/>
      <c r="AIS25" s="258"/>
      <c r="AIT25" s="258"/>
      <c r="AIU25" s="258"/>
      <c r="AIV25" s="258"/>
      <c r="AIW25" s="258"/>
      <c r="AIX25" s="258"/>
      <c r="AIY25" s="258"/>
      <c r="AIZ25" s="258"/>
      <c r="AJA25" s="258"/>
      <c r="AJB25" s="258"/>
      <c r="AJC25" s="258"/>
      <c r="AJD25" s="258"/>
      <c r="AJE25" s="258"/>
      <c r="AJF25" s="258"/>
      <c r="AJG25" s="258"/>
      <c r="AJH25" s="258"/>
      <c r="AJI25" s="258"/>
      <c r="AJJ25" s="258"/>
      <c r="AJK25" s="258"/>
      <c r="AJL25" s="258"/>
      <c r="AJM25" s="258"/>
      <c r="AJN25" s="258"/>
      <c r="AJO25" s="258"/>
      <c r="AJP25" s="258"/>
      <c r="AJQ25" s="258"/>
      <c r="AJR25" s="258"/>
      <c r="AJS25" s="258"/>
      <c r="AJT25" s="258"/>
      <c r="AJU25" s="258"/>
      <c r="AJV25" s="258"/>
      <c r="AJW25" s="258"/>
      <c r="AJX25" s="258"/>
      <c r="AJY25" s="258"/>
      <c r="AJZ25" s="258"/>
      <c r="AKA25" s="258"/>
      <c r="AKB25" s="258"/>
      <c r="AKC25" s="258"/>
      <c r="AKD25" s="258"/>
      <c r="AKE25" s="258"/>
      <c r="AKF25" s="258"/>
      <c r="AKG25" s="258"/>
      <c r="AKH25" s="258"/>
      <c r="AKI25" s="258"/>
      <c r="AKJ25" s="258"/>
      <c r="AKK25" s="258"/>
      <c r="AKL25" s="258"/>
      <c r="AKM25" s="258"/>
      <c r="AKN25" s="258"/>
      <c r="AKO25" s="258"/>
      <c r="AKP25" s="258"/>
      <c r="AKQ25" s="258"/>
      <c r="AKR25" s="258"/>
      <c r="AKS25" s="258"/>
      <c r="AKT25" s="258"/>
      <c r="AKU25" s="258"/>
      <c r="AKV25" s="258"/>
      <c r="AKW25" s="258"/>
      <c r="AKX25" s="258"/>
      <c r="AKY25" s="258"/>
      <c r="AKZ25" s="258"/>
      <c r="ALA25" s="258"/>
      <c r="ALB25" s="258"/>
      <c r="ALC25" s="258"/>
      <c r="ALD25" s="258"/>
      <c r="ALE25" s="258"/>
      <c r="ALF25" s="258"/>
      <c r="ALG25" s="258"/>
      <c r="ALH25" s="258"/>
      <c r="ALI25" s="258"/>
      <c r="ALJ25" s="258"/>
      <c r="ALK25" s="258"/>
      <c r="ALL25" s="258"/>
      <c r="ALM25" s="258"/>
      <c r="ALN25" s="258"/>
      <c r="ALO25" s="258"/>
      <c r="ALP25" s="258"/>
      <c r="ALQ25" s="258"/>
      <c r="ALR25" s="258"/>
      <c r="ALS25" s="258"/>
      <c r="ALT25" s="258"/>
      <c r="ALU25" s="258"/>
      <c r="ALV25" s="258"/>
      <c r="ALW25" s="258"/>
      <c r="ALX25" s="258"/>
      <c r="ALY25" s="258"/>
      <c r="ALZ25" s="258"/>
      <c r="AMA25" s="258"/>
      <c r="AMB25" s="258"/>
      <c r="AMC25" s="258"/>
      <c r="AMD25" s="258"/>
      <c r="AME25" s="258"/>
      <c r="AMF25" s="258"/>
      <c r="AMG25" s="258"/>
      <c r="AMH25" s="258"/>
      <c r="AMI25" s="258"/>
      <c r="AMJ25" s="258"/>
      <c r="AMK25" s="258"/>
      <c r="AML25" s="258"/>
      <c r="AMM25" s="258"/>
      <c r="AMN25" s="258"/>
      <c r="AMO25" s="258"/>
      <c r="AMP25" s="258"/>
      <c r="AMQ25" s="258"/>
    </row>
    <row r="26" spans="1:1031" s="7" customFormat="1" ht="409.5" hidden="1" x14ac:dyDescent="0.3">
      <c r="A26" s="92">
        <v>13</v>
      </c>
      <c r="B26" s="29" t="s">
        <v>177</v>
      </c>
      <c r="C26" s="233">
        <v>1</v>
      </c>
      <c r="D26" s="236" t="s">
        <v>26</v>
      </c>
      <c r="E26" s="245" t="s">
        <v>132</v>
      </c>
      <c r="F26" s="234" t="s">
        <v>133</v>
      </c>
      <c r="G26" s="13" t="s">
        <v>134</v>
      </c>
      <c r="H26" s="234" t="s">
        <v>135</v>
      </c>
      <c r="I26" s="233">
        <v>4</v>
      </c>
      <c r="J26" s="233">
        <v>21</v>
      </c>
      <c r="K26" s="237">
        <f t="shared" ref="K26:K33" si="3">+I26*J26</f>
        <v>84</v>
      </c>
      <c r="L26" s="236" t="s">
        <v>47</v>
      </c>
      <c r="M26" s="236" t="s">
        <v>44</v>
      </c>
      <c r="N26" s="236" t="s">
        <v>48</v>
      </c>
      <c r="O26" s="235" t="s">
        <v>557</v>
      </c>
      <c r="P26" s="233">
        <v>2</v>
      </c>
      <c r="Q26" s="233">
        <v>13</v>
      </c>
      <c r="R26" s="237">
        <f t="shared" ref="R26:R33" si="4">+P26*Q26</f>
        <v>26</v>
      </c>
      <c r="S26" s="233" t="s">
        <v>68</v>
      </c>
      <c r="T26" s="233" t="s">
        <v>56</v>
      </c>
      <c r="U26" s="123" t="s">
        <v>558</v>
      </c>
      <c r="V26" s="236" t="s">
        <v>127</v>
      </c>
      <c r="W26" s="31">
        <v>42491</v>
      </c>
      <c r="X26" s="301">
        <v>42855</v>
      </c>
      <c r="Y26" s="253" t="s">
        <v>555</v>
      </c>
      <c r="Z26" s="236" t="s">
        <v>136</v>
      </c>
      <c r="AA26" s="236" t="s">
        <v>137</v>
      </c>
      <c r="AB26" s="236" t="s">
        <v>130</v>
      </c>
      <c r="AC26" s="134" t="s">
        <v>559</v>
      </c>
      <c r="AD26" s="119">
        <v>42734</v>
      </c>
      <c r="AE26" s="323" t="s">
        <v>752</v>
      </c>
      <c r="AF26" s="255">
        <v>0.95</v>
      </c>
      <c r="AG26" s="256" t="s">
        <v>79</v>
      </c>
      <c r="AH26" s="257"/>
      <c r="AI26" s="170">
        <v>3</v>
      </c>
      <c r="AJ26" s="149">
        <v>2</v>
      </c>
      <c r="AK26" s="168">
        <f t="shared" si="1"/>
        <v>0.66666666666666663</v>
      </c>
      <c r="AL26" s="246"/>
      <c r="AM26" s="246"/>
      <c r="AN26" s="246"/>
      <c r="AO26" s="246"/>
      <c r="AP26" s="246"/>
      <c r="AQ26" s="246"/>
      <c r="AR26" s="246"/>
      <c r="AS26" s="246"/>
      <c r="AT26" s="246"/>
      <c r="AU26" s="246"/>
      <c r="AV26" s="246"/>
      <c r="AW26" s="246"/>
      <c r="AX26" s="246"/>
      <c r="AY26" s="246"/>
      <c r="AZ26" s="246"/>
      <c r="BA26" s="246"/>
      <c r="BB26" s="246"/>
      <c r="BC26" s="246"/>
      <c r="BD26" s="246"/>
      <c r="BE26" s="246"/>
      <c r="BF26" s="246"/>
      <c r="BG26" s="246"/>
      <c r="BH26" s="246"/>
      <c r="BI26" s="246"/>
      <c r="BJ26" s="246"/>
      <c r="BK26" s="246"/>
      <c r="BL26" s="246"/>
      <c r="BM26" s="246"/>
      <c r="BN26" s="246"/>
      <c r="BO26" s="246"/>
      <c r="BP26" s="246"/>
      <c r="BQ26" s="246"/>
      <c r="BR26" s="246"/>
      <c r="BS26" s="246"/>
      <c r="BT26" s="246"/>
      <c r="BU26" s="246"/>
      <c r="BV26" s="246"/>
      <c r="BW26" s="246"/>
      <c r="BX26" s="246"/>
      <c r="BY26" s="246"/>
      <c r="BZ26" s="246"/>
      <c r="CA26" s="246"/>
      <c r="CB26" s="246"/>
      <c r="CC26" s="246"/>
      <c r="CD26" s="246"/>
      <c r="CE26" s="246"/>
      <c r="CF26" s="246"/>
      <c r="CG26" s="246"/>
      <c r="CH26" s="246"/>
      <c r="CI26" s="246"/>
      <c r="CJ26" s="246"/>
      <c r="CK26" s="246"/>
      <c r="CL26" s="246"/>
      <c r="CM26" s="246"/>
      <c r="CN26" s="246"/>
      <c r="CO26" s="246"/>
      <c r="CP26" s="246"/>
      <c r="CQ26" s="246"/>
      <c r="CR26" s="246"/>
      <c r="CS26" s="246"/>
      <c r="CT26" s="246"/>
      <c r="CU26" s="246"/>
      <c r="CV26" s="246"/>
      <c r="CW26" s="246"/>
      <c r="CX26" s="246"/>
      <c r="CY26" s="246"/>
      <c r="CZ26" s="246"/>
      <c r="DA26" s="246"/>
      <c r="DB26" s="246"/>
      <c r="DC26" s="246"/>
      <c r="DD26" s="246"/>
      <c r="DE26" s="246"/>
      <c r="DF26" s="246"/>
      <c r="DG26" s="246"/>
      <c r="DH26" s="246"/>
      <c r="DI26" s="246"/>
      <c r="DJ26" s="246"/>
      <c r="DK26" s="246"/>
      <c r="DL26" s="246"/>
      <c r="DM26" s="246"/>
      <c r="DN26" s="246"/>
      <c r="DO26" s="246"/>
      <c r="DP26" s="246"/>
      <c r="DQ26" s="246"/>
      <c r="DR26" s="246"/>
      <c r="DS26" s="246"/>
      <c r="DT26" s="246"/>
      <c r="DU26" s="246"/>
      <c r="DV26" s="246"/>
      <c r="DW26" s="246"/>
      <c r="DX26" s="246"/>
      <c r="DY26" s="246"/>
      <c r="DZ26" s="246"/>
      <c r="EA26" s="246"/>
      <c r="EB26" s="246"/>
      <c r="EC26" s="246"/>
      <c r="ED26" s="246"/>
      <c r="EE26" s="246"/>
      <c r="EF26" s="246"/>
      <c r="EG26" s="246"/>
      <c r="EH26" s="246"/>
      <c r="EI26" s="246"/>
      <c r="EJ26" s="246"/>
      <c r="EK26" s="246"/>
      <c r="EL26" s="246"/>
      <c r="EM26" s="246"/>
      <c r="EN26" s="246"/>
      <c r="EO26" s="246"/>
      <c r="EP26" s="246"/>
      <c r="EQ26" s="246"/>
      <c r="ER26" s="246"/>
      <c r="ES26" s="246"/>
      <c r="ET26" s="246"/>
      <c r="EU26" s="246"/>
      <c r="EV26" s="246"/>
      <c r="EW26" s="246"/>
      <c r="EX26" s="246"/>
      <c r="EY26" s="246"/>
      <c r="EZ26" s="246"/>
      <c r="FA26" s="246"/>
      <c r="FB26" s="246"/>
      <c r="FC26" s="246"/>
      <c r="FD26" s="246"/>
      <c r="FE26" s="246"/>
      <c r="FF26" s="246"/>
      <c r="FG26" s="246"/>
      <c r="FH26" s="246"/>
      <c r="FI26" s="246"/>
      <c r="FJ26" s="246"/>
      <c r="FK26" s="246"/>
      <c r="FL26" s="246"/>
      <c r="FM26" s="246"/>
      <c r="FN26" s="246"/>
      <c r="FO26" s="246"/>
      <c r="FP26" s="246"/>
      <c r="FQ26" s="246"/>
      <c r="FR26" s="246"/>
      <c r="FS26" s="246"/>
      <c r="FT26" s="246"/>
      <c r="FU26" s="246"/>
      <c r="FV26" s="246"/>
      <c r="FW26" s="246"/>
      <c r="FX26" s="246"/>
      <c r="FY26" s="246"/>
      <c r="FZ26" s="246"/>
      <c r="GA26" s="246"/>
      <c r="GB26" s="246"/>
      <c r="GC26" s="246"/>
      <c r="GD26" s="246"/>
      <c r="GE26" s="246"/>
      <c r="GF26" s="246"/>
      <c r="GG26" s="246"/>
      <c r="GH26" s="246"/>
      <c r="GI26" s="246"/>
      <c r="GJ26" s="246"/>
      <c r="GK26" s="246"/>
      <c r="GL26" s="246"/>
      <c r="GM26" s="246"/>
      <c r="GN26" s="246"/>
      <c r="GO26" s="246"/>
      <c r="GP26" s="246"/>
      <c r="GQ26" s="246"/>
      <c r="GR26" s="246"/>
      <c r="GS26" s="246"/>
      <c r="GT26" s="246"/>
      <c r="GU26" s="246"/>
      <c r="GV26" s="246"/>
      <c r="GW26" s="246"/>
      <c r="GX26" s="246"/>
      <c r="GY26" s="246"/>
      <c r="GZ26" s="246"/>
      <c r="HA26" s="246"/>
      <c r="HB26" s="246"/>
      <c r="HC26" s="246"/>
      <c r="HD26" s="246"/>
      <c r="HE26" s="246"/>
      <c r="HF26" s="246"/>
      <c r="HG26" s="246"/>
      <c r="HH26" s="246"/>
      <c r="HI26" s="246"/>
      <c r="HJ26" s="246"/>
      <c r="HK26" s="246"/>
      <c r="HL26" s="246"/>
      <c r="HM26" s="246"/>
      <c r="HN26" s="246"/>
      <c r="HO26" s="246"/>
      <c r="HP26" s="246"/>
      <c r="HQ26" s="246"/>
      <c r="HR26" s="246"/>
      <c r="HS26" s="246"/>
      <c r="HT26" s="246"/>
      <c r="HU26" s="246"/>
      <c r="HV26" s="246"/>
      <c r="HW26" s="246"/>
      <c r="HX26" s="246"/>
      <c r="HY26" s="246"/>
      <c r="HZ26" s="246"/>
      <c r="IA26" s="246"/>
      <c r="IB26" s="246"/>
      <c r="IC26" s="246"/>
      <c r="ID26" s="246"/>
      <c r="IE26" s="246"/>
      <c r="IF26" s="246"/>
      <c r="IG26" s="246"/>
      <c r="IH26" s="246"/>
      <c r="II26" s="246"/>
      <c r="IJ26" s="246"/>
      <c r="IK26" s="246"/>
      <c r="IL26" s="246"/>
      <c r="IM26" s="246"/>
      <c r="IN26" s="246"/>
      <c r="IO26" s="246"/>
      <c r="IP26" s="246"/>
      <c r="IQ26" s="246"/>
      <c r="IR26" s="246"/>
      <c r="IS26" s="246"/>
      <c r="IT26" s="246"/>
      <c r="IU26" s="246"/>
      <c r="IV26" s="246"/>
      <c r="IW26" s="246"/>
      <c r="IX26" s="246"/>
      <c r="IY26" s="246"/>
      <c r="IZ26" s="246"/>
      <c r="JA26" s="246"/>
      <c r="JB26" s="246"/>
      <c r="JC26" s="246"/>
      <c r="JD26" s="246"/>
      <c r="JE26" s="246"/>
      <c r="JF26" s="246"/>
      <c r="JG26" s="246"/>
      <c r="JH26" s="246"/>
      <c r="JI26" s="246"/>
      <c r="JJ26" s="246"/>
      <c r="JK26" s="246"/>
      <c r="JL26" s="246"/>
      <c r="JM26" s="246"/>
      <c r="JN26" s="246"/>
      <c r="JO26" s="246"/>
      <c r="JP26" s="246"/>
      <c r="JQ26" s="246"/>
      <c r="JR26" s="246"/>
      <c r="JS26" s="246"/>
      <c r="JT26" s="246"/>
      <c r="JU26" s="246"/>
      <c r="JV26" s="246"/>
      <c r="JW26" s="246"/>
      <c r="JX26" s="246"/>
      <c r="JY26" s="246"/>
      <c r="JZ26" s="246"/>
      <c r="KA26" s="246"/>
      <c r="KB26" s="246"/>
      <c r="KC26" s="246"/>
      <c r="KD26" s="246"/>
      <c r="KE26" s="246"/>
      <c r="KF26" s="246"/>
      <c r="KG26" s="246"/>
      <c r="KH26" s="246"/>
      <c r="KI26" s="246"/>
      <c r="KJ26" s="246"/>
      <c r="KK26" s="246"/>
      <c r="KL26" s="246"/>
      <c r="KM26" s="246"/>
      <c r="KN26" s="246"/>
      <c r="KO26" s="246"/>
      <c r="KP26" s="246"/>
      <c r="KQ26" s="246"/>
      <c r="KR26" s="246"/>
      <c r="KS26" s="246"/>
      <c r="KT26" s="246"/>
      <c r="KU26" s="246"/>
      <c r="KV26" s="246"/>
      <c r="KW26" s="246"/>
      <c r="KX26" s="246"/>
      <c r="KY26" s="246"/>
      <c r="KZ26" s="246"/>
      <c r="LA26" s="246"/>
      <c r="LB26" s="246"/>
      <c r="LC26" s="246"/>
      <c r="LD26" s="246"/>
      <c r="LE26" s="246"/>
      <c r="LF26" s="246"/>
      <c r="LG26" s="246"/>
      <c r="LH26" s="246"/>
      <c r="LI26" s="246"/>
      <c r="LJ26" s="246"/>
      <c r="LK26" s="246"/>
      <c r="LL26" s="246"/>
      <c r="LM26" s="246"/>
      <c r="LN26" s="246"/>
      <c r="LO26" s="246"/>
      <c r="LP26" s="246"/>
      <c r="LQ26" s="246"/>
      <c r="LR26" s="246"/>
      <c r="LS26" s="246"/>
      <c r="LT26" s="246"/>
      <c r="LU26" s="246"/>
      <c r="LV26" s="246"/>
      <c r="LW26" s="246"/>
      <c r="LX26" s="246"/>
      <c r="LY26" s="246"/>
      <c r="LZ26" s="246"/>
      <c r="MA26" s="246"/>
      <c r="MB26" s="246"/>
      <c r="MC26" s="246"/>
      <c r="MD26" s="246"/>
      <c r="ME26" s="246"/>
      <c r="MF26" s="246"/>
      <c r="MG26" s="246"/>
      <c r="MH26" s="246"/>
      <c r="MI26" s="246"/>
      <c r="MJ26" s="246"/>
      <c r="MK26" s="246"/>
      <c r="ML26" s="246"/>
      <c r="MM26" s="246"/>
      <c r="MN26" s="246"/>
      <c r="MO26" s="246"/>
      <c r="MP26" s="246"/>
      <c r="MQ26" s="246"/>
      <c r="MR26" s="246"/>
      <c r="MS26" s="246"/>
      <c r="MT26" s="246"/>
      <c r="MU26" s="246"/>
      <c r="MV26" s="246"/>
      <c r="MW26" s="246"/>
      <c r="MX26" s="246"/>
      <c r="MY26" s="246"/>
      <c r="MZ26" s="246"/>
      <c r="NA26" s="246"/>
      <c r="NB26" s="246"/>
      <c r="NC26" s="246"/>
      <c r="ND26" s="246"/>
      <c r="NE26" s="246"/>
      <c r="NF26" s="246"/>
      <c r="NG26" s="246"/>
      <c r="NH26" s="246"/>
      <c r="NI26" s="246"/>
      <c r="NJ26" s="246"/>
      <c r="NK26" s="246"/>
      <c r="NL26" s="246"/>
      <c r="NM26" s="246"/>
      <c r="NN26" s="246"/>
      <c r="NO26" s="246"/>
      <c r="NP26" s="246"/>
      <c r="NQ26" s="246"/>
      <c r="NR26" s="246"/>
      <c r="NS26" s="246"/>
      <c r="NT26" s="246"/>
      <c r="NU26" s="246"/>
      <c r="NV26" s="246"/>
      <c r="NW26" s="246"/>
      <c r="NX26" s="246"/>
      <c r="NY26" s="246"/>
      <c r="NZ26" s="246"/>
      <c r="OA26" s="246"/>
      <c r="OB26" s="246"/>
      <c r="OC26" s="246"/>
      <c r="OD26" s="246"/>
      <c r="OE26" s="246"/>
      <c r="OF26" s="246"/>
      <c r="OG26" s="246"/>
      <c r="OH26" s="246"/>
      <c r="OI26" s="246"/>
      <c r="OJ26" s="246"/>
      <c r="OK26" s="246"/>
      <c r="OL26" s="246"/>
      <c r="OM26" s="246"/>
      <c r="ON26" s="246"/>
      <c r="OO26" s="246"/>
      <c r="OP26" s="246"/>
      <c r="OQ26" s="246"/>
      <c r="OR26" s="246"/>
      <c r="OS26" s="246"/>
      <c r="OT26" s="246"/>
      <c r="OU26" s="246"/>
      <c r="OV26" s="246"/>
      <c r="OW26" s="246"/>
      <c r="OX26" s="246"/>
      <c r="OY26" s="246"/>
      <c r="OZ26" s="246"/>
      <c r="PA26" s="246"/>
      <c r="PB26" s="246"/>
      <c r="PC26" s="246"/>
      <c r="PD26" s="246"/>
      <c r="PE26" s="246"/>
      <c r="PF26" s="246"/>
      <c r="PG26" s="246"/>
      <c r="PH26" s="246"/>
      <c r="PI26" s="246"/>
      <c r="PJ26" s="246"/>
      <c r="PK26" s="246"/>
      <c r="PL26" s="246"/>
      <c r="PM26" s="246"/>
      <c r="PN26" s="246"/>
      <c r="PO26" s="246"/>
      <c r="PP26" s="246"/>
      <c r="PQ26" s="246"/>
      <c r="PR26" s="246"/>
      <c r="PS26" s="246"/>
      <c r="PT26" s="246"/>
      <c r="PU26" s="246"/>
      <c r="PV26" s="246"/>
      <c r="PW26" s="246"/>
      <c r="PX26" s="246"/>
      <c r="PY26" s="246"/>
      <c r="PZ26" s="246"/>
      <c r="QA26" s="246"/>
      <c r="QB26" s="246"/>
      <c r="QC26" s="246"/>
      <c r="QD26" s="246"/>
      <c r="QE26" s="246"/>
      <c r="QF26" s="246"/>
      <c r="QG26" s="246"/>
      <c r="QH26" s="246"/>
      <c r="QI26" s="246"/>
      <c r="QJ26" s="246"/>
      <c r="QK26" s="246"/>
      <c r="QL26" s="246"/>
      <c r="QM26" s="246"/>
      <c r="QN26" s="246"/>
      <c r="QO26" s="246"/>
      <c r="QP26" s="246"/>
      <c r="QQ26" s="246"/>
      <c r="QR26" s="246"/>
      <c r="QS26" s="246"/>
      <c r="QT26" s="246"/>
      <c r="QU26" s="246"/>
      <c r="QV26" s="246"/>
      <c r="QW26" s="246"/>
      <c r="QX26" s="246"/>
      <c r="QY26" s="246"/>
      <c r="QZ26" s="246"/>
      <c r="RA26" s="246"/>
      <c r="RB26" s="246"/>
      <c r="RC26" s="246"/>
      <c r="RD26" s="246"/>
      <c r="RE26" s="246"/>
      <c r="RF26" s="246"/>
      <c r="RG26" s="246"/>
      <c r="RH26" s="246"/>
      <c r="RI26" s="246"/>
      <c r="RJ26" s="246"/>
      <c r="RK26" s="246"/>
      <c r="RL26" s="246"/>
      <c r="RM26" s="246"/>
      <c r="RN26" s="246"/>
      <c r="RO26" s="246"/>
      <c r="RP26" s="246"/>
      <c r="RQ26" s="246"/>
      <c r="RR26" s="246"/>
      <c r="RS26" s="246"/>
      <c r="RT26" s="246"/>
      <c r="RU26" s="246"/>
      <c r="RV26" s="246"/>
      <c r="RW26" s="246"/>
      <c r="RX26" s="246"/>
      <c r="RY26" s="246"/>
      <c r="RZ26" s="246"/>
      <c r="SA26" s="246"/>
      <c r="SB26" s="246"/>
      <c r="SC26" s="246"/>
      <c r="SD26" s="246"/>
      <c r="SE26" s="246"/>
      <c r="SF26" s="246"/>
      <c r="SG26" s="246"/>
      <c r="SH26" s="246"/>
      <c r="SI26" s="246"/>
      <c r="SJ26" s="246"/>
      <c r="SK26" s="246"/>
      <c r="SL26" s="246"/>
      <c r="SM26" s="246"/>
      <c r="SN26" s="246"/>
      <c r="SO26" s="246"/>
      <c r="SP26" s="246"/>
      <c r="SQ26" s="246"/>
      <c r="SR26" s="246"/>
      <c r="SS26" s="246"/>
      <c r="ST26" s="246"/>
      <c r="SU26" s="246"/>
      <c r="SV26" s="246"/>
      <c r="SW26" s="246"/>
      <c r="SX26" s="246"/>
      <c r="SY26" s="246"/>
      <c r="SZ26" s="246"/>
      <c r="TA26" s="246"/>
      <c r="TB26" s="246"/>
      <c r="TC26" s="246"/>
      <c r="TD26" s="246"/>
      <c r="TE26" s="246"/>
      <c r="TF26" s="246"/>
      <c r="TG26" s="246"/>
      <c r="TH26" s="246"/>
      <c r="TI26" s="246"/>
      <c r="TJ26" s="246"/>
      <c r="TK26" s="246"/>
      <c r="TL26" s="246"/>
      <c r="TM26" s="246"/>
      <c r="TN26" s="246"/>
      <c r="TO26" s="246"/>
      <c r="TP26" s="246"/>
      <c r="TQ26" s="246"/>
      <c r="TR26" s="246"/>
      <c r="TS26" s="246"/>
      <c r="TT26" s="246"/>
      <c r="TU26" s="246"/>
      <c r="TV26" s="246"/>
      <c r="TW26" s="246"/>
      <c r="TX26" s="246"/>
      <c r="TY26" s="246"/>
      <c r="TZ26" s="246"/>
      <c r="UA26" s="246"/>
      <c r="UB26" s="246"/>
      <c r="UC26" s="246"/>
      <c r="UD26" s="246"/>
      <c r="UE26" s="246"/>
      <c r="UF26" s="246"/>
      <c r="UG26" s="246"/>
      <c r="UH26" s="246"/>
      <c r="UI26" s="246"/>
      <c r="UJ26" s="246"/>
      <c r="UK26" s="246"/>
      <c r="UL26" s="246"/>
      <c r="UM26" s="246"/>
      <c r="UN26" s="246"/>
      <c r="UO26" s="246"/>
      <c r="UP26" s="246"/>
      <c r="UQ26" s="246"/>
      <c r="UR26" s="246"/>
      <c r="US26" s="246"/>
      <c r="UT26" s="246"/>
      <c r="UU26" s="246"/>
      <c r="UV26" s="246"/>
      <c r="UW26" s="246"/>
      <c r="UX26" s="246"/>
      <c r="UY26" s="246"/>
      <c r="UZ26" s="246"/>
      <c r="VA26" s="246"/>
      <c r="VB26" s="246"/>
      <c r="VC26" s="246"/>
      <c r="VD26" s="246"/>
      <c r="VE26" s="246"/>
      <c r="VF26" s="246"/>
      <c r="VG26" s="246"/>
      <c r="VH26" s="246"/>
      <c r="VI26" s="246"/>
      <c r="VJ26" s="246"/>
      <c r="VK26" s="246"/>
      <c r="VL26" s="246"/>
      <c r="VM26" s="246"/>
      <c r="VN26" s="246"/>
      <c r="VO26" s="246"/>
      <c r="VP26" s="246"/>
      <c r="VQ26" s="246"/>
      <c r="VR26" s="246"/>
      <c r="VS26" s="246"/>
      <c r="VT26" s="246"/>
      <c r="VU26" s="246"/>
      <c r="VV26" s="246"/>
      <c r="VW26" s="246"/>
      <c r="VX26" s="246"/>
      <c r="VY26" s="246"/>
      <c r="VZ26" s="246"/>
      <c r="WA26" s="246"/>
      <c r="WB26" s="246"/>
      <c r="WC26" s="246"/>
      <c r="WD26" s="246"/>
      <c r="WE26" s="246"/>
      <c r="WF26" s="246"/>
      <c r="WG26" s="246"/>
      <c r="WH26" s="246"/>
      <c r="WI26" s="246"/>
      <c r="WJ26" s="246"/>
      <c r="WK26" s="246"/>
      <c r="WL26" s="246"/>
      <c r="WM26" s="246"/>
      <c r="WN26" s="246"/>
      <c r="WO26" s="246"/>
      <c r="WP26" s="246"/>
      <c r="WQ26" s="246"/>
      <c r="WR26" s="246"/>
      <c r="WS26" s="246"/>
      <c r="WT26" s="246"/>
      <c r="WU26" s="246"/>
      <c r="WV26" s="246"/>
      <c r="WW26" s="246"/>
      <c r="WX26" s="246"/>
      <c r="WY26" s="246"/>
      <c r="WZ26" s="246"/>
      <c r="XA26" s="246"/>
      <c r="XB26" s="246"/>
      <c r="XC26" s="246"/>
      <c r="XD26" s="246"/>
      <c r="XE26" s="246"/>
      <c r="XF26" s="246"/>
      <c r="XG26" s="246"/>
      <c r="XH26" s="246"/>
      <c r="XI26" s="246"/>
      <c r="XJ26" s="246"/>
      <c r="XK26" s="246"/>
      <c r="XL26" s="246"/>
      <c r="XM26" s="246"/>
      <c r="XN26" s="246"/>
      <c r="XO26" s="246"/>
      <c r="XP26" s="246"/>
      <c r="XQ26" s="246"/>
      <c r="XR26" s="246"/>
      <c r="XS26" s="246"/>
      <c r="XT26" s="246"/>
      <c r="XU26" s="246"/>
      <c r="XV26" s="246"/>
      <c r="XW26" s="246"/>
      <c r="XX26" s="246"/>
      <c r="XY26" s="246"/>
      <c r="XZ26" s="246"/>
      <c r="YA26" s="246"/>
      <c r="YB26" s="246"/>
      <c r="YC26" s="246"/>
      <c r="YD26" s="246"/>
      <c r="YE26" s="246"/>
      <c r="YF26" s="246"/>
      <c r="YG26" s="246"/>
      <c r="YH26" s="246"/>
      <c r="YI26" s="246"/>
      <c r="YJ26" s="246"/>
      <c r="YK26" s="246"/>
      <c r="YL26" s="246"/>
      <c r="YM26" s="246"/>
      <c r="YN26" s="246"/>
      <c r="YO26" s="246"/>
      <c r="YP26" s="246"/>
      <c r="YQ26" s="246"/>
      <c r="YR26" s="246"/>
      <c r="YS26" s="246"/>
      <c r="YT26" s="246"/>
      <c r="YU26" s="246"/>
      <c r="YV26" s="246"/>
      <c r="YW26" s="246"/>
      <c r="YX26" s="246"/>
      <c r="YY26" s="246"/>
      <c r="YZ26" s="246"/>
      <c r="ZA26" s="246"/>
      <c r="ZB26" s="246"/>
      <c r="ZC26" s="246"/>
      <c r="ZD26" s="246"/>
      <c r="ZE26" s="246"/>
      <c r="ZF26" s="246"/>
      <c r="ZG26" s="246"/>
      <c r="ZH26" s="246"/>
      <c r="ZI26" s="246"/>
      <c r="ZJ26" s="246"/>
      <c r="ZK26" s="246"/>
      <c r="ZL26" s="246"/>
      <c r="ZM26" s="246"/>
      <c r="ZN26" s="246"/>
      <c r="ZO26" s="246"/>
      <c r="ZP26" s="246"/>
      <c r="ZQ26" s="246"/>
      <c r="ZR26" s="246"/>
      <c r="ZS26" s="246"/>
      <c r="ZT26" s="246"/>
      <c r="ZU26" s="246"/>
      <c r="ZV26" s="246"/>
      <c r="ZW26" s="246"/>
      <c r="ZX26" s="246"/>
      <c r="ZY26" s="246"/>
      <c r="ZZ26" s="246"/>
      <c r="AAA26" s="246"/>
      <c r="AAB26" s="246"/>
      <c r="AAC26" s="246"/>
      <c r="AAD26" s="246"/>
      <c r="AAE26" s="246"/>
      <c r="AAF26" s="246"/>
      <c r="AAG26" s="246"/>
      <c r="AAH26" s="246"/>
      <c r="AAI26" s="246"/>
      <c r="AAJ26" s="246"/>
      <c r="AAK26" s="246"/>
      <c r="AAL26" s="246"/>
      <c r="AAM26" s="246"/>
      <c r="AAN26" s="246"/>
      <c r="AAO26" s="246"/>
      <c r="AAP26" s="246"/>
      <c r="AAQ26" s="246"/>
      <c r="AAR26" s="246"/>
      <c r="AAS26" s="246"/>
      <c r="AAT26" s="246"/>
      <c r="AAU26" s="246"/>
      <c r="AAV26" s="246"/>
      <c r="AAW26" s="246"/>
      <c r="AAX26" s="246"/>
      <c r="AAY26" s="246"/>
      <c r="AAZ26" s="246"/>
      <c r="ABA26" s="246"/>
      <c r="ABB26" s="246"/>
      <c r="ABC26" s="246"/>
      <c r="ABD26" s="246"/>
      <c r="ABE26" s="246"/>
      <c r="ABF26" s="246"/>
      <c r="ABG26" s="246"/>
      <c r="ABH26" s="246"/>
      <c r="ABI26" s="246"/>
      <c r="ABJ26" s="246"/>
      <c r="ABK26" s="246"/>
      <c r="ABL26" s="246"/>
      <c r="ABM26" s="246"/>
      <c r="ABN26" s="246"/>
      <c r="ABO26" s="246"/>
      <c r="ABP26" s="246"/>
      <c r="ABQ26" s="246"/>
      <c r="ABR26" s="246"/>
      <c r="ABS26" s="246"/>
      <c r="ABT26" s="246"/>
      <c r="ABU26" s="246"/>
      <c r="ABV26" s="246"/>
      <c r="ABW26" s="246"/>
      <c r="ABX26" s="246"/>
      <c r="ABY26" s="246"/>
      <c r="ABZ26" s="246"/>
      <c r="ACA26" s="246"/>
      <c r="ACB26" s="246"/>
      <c r="ACC26" s="246"/>
      <c r="ACD26" s="246"/>
      <c r="ACE26" s="246"/>
      <c r="ACF26" s="246"/>
      <c r="ACG26" s="246"/>
      <c r="ACH26" s="246"/>
      <c r="ACI26" s="246"/>
      <c r="ACJ26" s="246"/>
      <c r="ACK26" s="246"/>
      <c r="ACL26" s="246"/>
      <c r="ACM26" s="246"/>
      <c r="ACN26" s="246"/>
      <c r="ACO26" s="246"/>
      <c r="ACP26" s="246"/>
      <c r="ACQ26" s="246"/>
      <c r="ACR26" s="246"/>
      <c r="ACS26" s="246"/>
      <c r="ACT26" s="246"/>
      <c r="ACU26" s="246"/>
      <c r="ACV26" s="246"/>
      <c r="ACW26" s="246"/>
      <c r="ACX26" s="246"/>
      <c r="ACY26" s="246"/>
      <c r="ACZ26" s="246"/>
      <c r="ADA26" s="246"/>
      <c r="ADB26" s="246"/>
      <c r="ADC26" s="246"/>
      <c r="ADD26" s="246"/>
      <c r="ADE26" s="246"/>
      <c r="ADF26" s="246"/>
      <c r="ADG26" s="246"/>
      <c r="ADH26" s="246"/>
      <c r="ADI26" s="246"/>
      <c r="ADJ26" s="246"/>
      <c r="ADK26" s="246"/>
      <c r="ADL26" s="246"/>
      <c r="ADM26" s="246"/>
      <c r="ADN26" s="246"/>
      <c r="ADO26" s="246"/>
      <c r="ADP26" s="246"/>
      <c r="ADQ26" s="246"/>
      <c r="ADR26" s="246"/>
      <c r="ADS26" s="246"/>
      <c r="ADT26" s="246"/>
      <c r="ADU26" s="246"/>
      <c r="ADV26" s="246"/>
      <c r="ADW26" s="246"/>
      <c r="ADX26" s="246"/>
      <c r="ADY26" s="246"/>
      <c r="ADZ26" s="246"/>
      <c r="AEA26" s="246"/>
      <c r="AEB26" s="246"/>
      <c r="AEC26" s="246"/>
      <c r="AED26" s="246"/>
      <c r="AEE26" s="246"/>
      <c r="AEF26" s="246"/>
      <c r="AEG26" s="246"/>
      <c r="AEH26" s="246"/>
      <c r="AEI26" s="246"/>
      <c r="AEJ26" s="246"/>
      <c r="AEK26" s="246"/>
      <c r="AEL26" s="246"/>
      <c r="AEM26" s="246"/>
      <c r="AEN26" s="246"/>
      <c r="AEO26" s="246"/>
      <c r="AEP26" s="246"/>
      <c r="AEQ26" s="246"/>
      <c r="AER26" s="246"/>
      <c r="AES26" s="246"/>
      <c r="AET26" s="246"/>
      <c r="AEU26" s="246"/>
      <c r="AEV26" s="246"/>
      <c r="AEW26" s="246"/>
      <c r="AEX26" s="246"/>
      <c r="AEY26" s="246"/>
      <c r="AEZ26" s="246"/>
      <c r="AFA26" s="246"/>
      <c r="AFB26" s="246"/>
      <c r="AFC26" s="246"/>
      <c r="AFD26" s="246"/>
      <c r="AFE26" s="246"/>
      <c r="AFF26" s="246"/>
      <c r="AFG26" s="246"/>
      <c r="AFH26" s="246"/>
      <c r="AFI26" s="246"/>
      <c r="AFJ26" s="246"/>
      <c r="AFK26" s="246"/>
      <c r="AFL26" s="246"/>
      <c r="AFM26" s="246"/>
      <c r="AFN26" s="246"/>
      <c r="AFO26" s="246"/>
      <c r="AFP26" s="246"/>
      <c r="AFQ26" s="246"/>
      <c r="AFR26" s="246"/>
      <c r="AFS26" s="246"/>
      <c r="AFT26" s="246"/>
      <c r="AFU26" s="246"/>
      <c r="AFV26" s="246"/>
      <c r="AFW26" s="246"/>
      <c r="AFX26" s="246"/>
      <c r="AFY26" s="246"/>
      <c r="AFZ26" s="246"/>
      <c r="AGA26" s="246"/>
      <c r="AGB26" s="246"/>
      <c r="AGC26" s="246"/>
      <c r="AGD26" s="246"/>
      <c r="AGE26" s="246"/>
      <c r="AGF26" s="246"/>
      <c r="AGG26" s="246"/>
      <c r="AGH26" s="246"/>
      <c r="AGI26" s="246"/>
      <c r="AGJ26" s="246"/>
      <c r="AGK26" s="246"/>
      <c r="AGL26" s="246"/>
      <c r="AGM26" s="246"/>
      <c r="AGN26" s="246"/>
      <c r="AGO26" s="246"/>
      <c r="AGP26" s="246"/>
      <c r="AGQ26" s="246"/>
      <c r="AGR26" s="246"/>
      <c r="AGS26" s="246"/>
      <c r="AGT26" s="246"/>
      <c r="AGU26" s="246"/>
      <c r="AGV26" s="246"/>
      <c r="AGW26" s="246"/>
      <c r="AGX26" s="246"/>
      <c r="AGY26" s="246"/>
      <c r="AGZ26" s="246"/>
      <c r="AHA26" s="246"/>
      <c r="AHB26" s="246"/>
      <c r="AHC26" s="246"/>
      <c r="AHD26" s="246"/>
      <c r="AHE26" s="246"/>
      <c r="AHF26" s="246"/>
      <c r="AHG26" s="246"/>
      <c r="AHH26" s="246"/>
      <c r="AHI26" s="246"/>
      <c r="AHJ26" s="246"/>
      <c r="AHK26" s="246"/>
      <c r="AHL26" s="246"/>
      <c r="AHM26" s="246"/>
      <c r="AHN26" s="246"/>
      <c r="AHO26" s="246"/>
      <c r="AHP26" s="246"/>
      <c r="AHQ26" s="246"/>
      <c r="AHR26" s="246"/>
      <c r="AHS26" s="246"/>
      <c r="AHT26" s="246"/>
      <c r="AHU26" s="246"/>
      <c r="AHV26" s="246"/>
      <c r="AHW26" s="246"/>
      <c r="AHX26" s="246"/>
      <c r="AHY26" s="246"/>
      <c r="AHZ26" s="246"/>
      <c r="AIA26" s="246"/>
      <c r="AIB26" s="246"/>
      <c r="AIC26" s="246"/>
      <c r="AID26" s="246"/>
      <c r="AIE26" s="246"/>
      <c r="AIF26" s="246"/>
      <c r="AIG26" s="246"/>
      <c r="AIH26" s="246"/>
      <c r="AII26" s="246"/>
      <c r="AIJ26" s="246"/>
      <c r="AIK26" s="246"/>
      <c r="AIL26" s="246"/>
      <c r="AIM26" s="246"/>
      <c r="AIN26" s="246"/>
      <c r="AIO26" s="246"/>
      <c r="AIP26" s="246"/>
      <c r="AIQ26" s="246"/>
      <c r="AIR26" s="246"/>
      <c r="AIS26" s="246"/>
      <c r="AIT26" s="246"/>
      <c r="AIU26" s="246"/>
      <c r="AIV26" s="246"/>
      <c r="AIW26" s="246"/>
      <c r="AIX26" s="246"/>
      <c r="AIY26" s="246"/>
      <c r="AIZ26" s="246"/>
      <c r="AJA26" s="246"/>
      <c r="AJB26" s="246"/>
      <c r="AJC26" s="246"/>
      <c r="AJD26" s="246"/>
      <c r="AJE26" s="246"/>
      <c r="AJF26" s="246"/>
      <c r="AJG26" s="246"/>
      <c r="AJH26" s="246"/>
      <c r="AJI26" s="246"/>
      <c r="AJJ26" s="246"/>
      <c r="AJK26" s="246"/>
      <c r="AJL26" s="246"/>
      <c r="AJM26" s="246"/>
      <c r="AJN26" s="246"/>
      <c r="AJO26" s="246"/>
      <c r="AJP26" s="246"/>
      <c r="AJQ26" s="246"/>
      <c r="AJR26" s="246"/>
      <c r="AJS26" s="246"/>
      <c r="AJT26" s="246"/>
      <c r="AJU26" s="246"/>
      <c r="AJV26" s="246"/>
      <c r="AJW26" s="246"/>
      <c r="AJX26" s="246"/>
      <c r="AJY26" s="246"/>
      <c r="AJZ26" s="246"/>
      <c r="AKA26" s="246"/>
      <c r="AKB26" s="246"/>
      <c r="AKC26" s="246"/>
      <c r="AKD26" s="246"/>
      <c r="AKE26" s="246"/>
      <c r="AKF26" s="246"/>
      <c r="AKG26" s="246"/>
      <c r="AKH26" s="246"/>
      <c r="AKI26" s="246"/>
      <c r="AKJ26" s="246"/>
      <c r="AKK26" s="246"/>
      <c r="AKL26" s="246"/>
      <c r="AKM26" s="246"/>
      <c r="AKN26" s="246"/>
      <c r="AKO26" s="246"/>
      <c r="AKP26" s="246"/>
      <c r="AKQ26" s="246"/>
      <c r="AKR26" s="246"/>
      <c r="AKS26" s="246"/>
      <c r="AKT26" s="246"/>
      <c r="AKU26" s="246"/>
      <c r="AKV26" s="246"/>
      <c r="AKW26" s="246"/>
      <c r="AKX26" s="246"/>
      <c r="AKY26" s="246"/>
      <c r="AKZ26" s="246"/>
      <c r="ALA26" s="246"/>
      <c r="ALB26" s="246"/>
      <c r="ALC26" s="246"/>
      <c r="ALD26" s="246"/>
      <c r="ALE26" s="246"/>
      <c r="ALF26" s="246"/>
      <c r="ALG26" s="246"/>
      <c r="ALH26" s="246"/>
      <c r="ALI26" s="246"/>
      <c r="ALJ26" s="246"/>
      <c r="ALK26" s="246"/>
      <c r="ALL26" s="246"/>
      <c r="ALM26" s="246"/>
      <c r="ALN26" s="246"/>
      <c r="ALO26" s="246"/>
      <c r="ALP26" s="246"/>
      <c r="ALQ26" s="246"/>
      <c r="ALR26" s="246"/>
      <c r="ALS26" s="246"/>
      <c r="ALT26" s="246"/>
      <c r="ALU26" s="246"/>
      <c r="ALV26" s="246"/>
      <c r="ALW26" s="246"/>
      <c r="ALX26" s="246"/>
      <c r="ALY26" s="246"/>
      <c r="ALZ26" s="246"/>
      <c r="AMA26" s="246"/>
      <c r="AMB26" s="246"/>
      <c r="AMC26" s="246"/>
      <c r="AMD26" s="246"/>
      <c r="AME26" s="246"/>
      <c r="AMF26" s="246"/>
      <c r="AMG26" s="246"/>
      <c r="AMH26" s="246"/>
      <c r="AMI26" s="246"/>
      <c r="AMJ26" s="246"/>
      <c r="AMK26" s="246"/>
      <c r="AML26" s="246"/>
      <c r="AMM26" s="246"/>
      <c r="AMN26" s="246"/>
      <c r="AMO26" s="246"/>
      <c r="AMP26" s="246"/>
      <c r="AMQ26" s="246"/>
    </row>
    <row r="27" spans="1:1031" s="7" customFormat="1" ht="240" hidden="1" customHeight="1" x14ac:dyDescent="0.3">
      <c r="A27" s="92">
        <v>14</v>
      </c>
      <c r="B27" s="29" t="s">
        <v>177</v>
      </c>
      <c r="C27" s="233" t="s">
        <v>138</v>
      </c>
      <c r="D27" s="236" t="s">
        <v>31</v>
      </c>
      <c r="E27" s="245" t="s">
        <v>139</v>
      </c>
      <c r="F27" s="234" t="s">
        <v>140</v>
      </c>
      <c r="G27" s="13" t="s">
        <v>560</v>
      </c>
      <c r="H27" s="234" t="s">
        <v>141</v>
      </c>
      <c r="I27" s="233">
        <v>3</v>
      </c>
      <c r="J27" s="233">
        <v>21</v>
      </c>
      <c r="K27" s="237">
        <f t="shared" si="3"/>
        <v>63</v>
      </c>
      <c r="L27" s="236" t="s">
        <v>47</v>
      </c>
      <c r="M27" s="236" t="s">
        <v>44</v>
      </c>
      <c r="N27" s="236" t="s">
        <v>48</v>
      </c>
      <c r="O27" s="235" t="s">
        <v>142</v>
      </c>
      <c r="P27" s="233">
        <v>1</v>
      </c>
      <c r="Q27" s="233">
        <v>8</v>
      </c>
      <c r="R27" s="237">
        <f t="shared" si="4"/>
        <v>8</v>
      </c>
      <c r="S27" s="233" t="s">
        <v>34</v>
      </c>
      <c r="T27" s="233" t="s">
        <v>55</v>
      </c>
      <c r="U27" s="123" t="s">
        <v>561</v>
      </c>
      <c r="V27" s="236" t="s">
        <v>429</v>
      </c>
      <c r="W27" s="36">
        <v>42491</v>
      </c>
      <c r="X27" s="303">
        <v>42855</v>
      </c>
      <c r="Y27" s="253" t="s">
        <v>143</v>
      </c>
      <c r="Z27" s="234" t="s">
        <v>131</v>
      </c>
      <c r="AA27" s="236" t="s">
        <v>144</v>
      </c>
      <c r="AB27" s="234" t="s">
        <v>145</v>
      </c>
      <c r="AC27" s="134" t="s">
        <v>562</v>
      </c>
      <c r="AD27" s="119">
        <v>42734</v>
      </c>
      <c r="AE27" s="323" t="s">
        <v>753</v>
      </c>
      <c r="AF27" s="238">
        <v>0.6</v>
      </c>
      <c r="AG27" s="259" t="s">
        <v>79</v>
      </c>
      <c r="AH27" s="260"/>
      <c r="AI27" s="175">
        <v>3</v>
      </c>
      <c r="AJ27" s="154">
        <v>1</v>
      </c>
      <c r="AK27" s="168">
        <f t="shared" si="1"/>
        <v>0.33333333333333331</v>
      </c>
      <c r="AL27" s="246"/>
      <c r="AM27" s="246"/>
      <c r="AN27" s="246"/>
      <c r="AO27" s="246"/>
      <c r="AP27" s="246"/>
      <c r="AQ27" s="246"/>
      <c r="AR27" s="246"/>
      <c r="AS27" s="246"/>
      <c r="AT27" s="246"/>
      <c r="AU27" s="246"/>
      <c r="AV27" s="246"/>
      <c r="AW27" s="246"/>
      <c r="AX27" s="246"/>
      <c r="AY27" s="246"/>
      <c r="AZ27" s="246"/>
      <c r="BA27" s="246"/>
      <c r="BB27" s="246"/>
      <c r="BC27" s="246"/>
      <c r="BD27" s="246"/>
      <c r="BE27" s="246"/>
      <c r="BF27" s="246"/>
      <c r="BG27" s="246"/>
      <c r="BH27" s="246"/>
      <c r="BI27" s="246"/>
      <c r="BJ27" s="246"/>
      <c r="BK27" s="246"/>
      <c r="BL27" s="246"/>
      <c r="BM27" s="246"/>
      <c r="BN27" s="246"/>
      <c r="BO27" s="246"/>
      <c r="BP27" s="246"/>
      <c r="BQ27" s="246"/>
      <c r="BR27" s="246"/>
      <c r="BS27" s="246"/>
      <c r="BT27" s="246"/>
      <c r="BU27" s="246"/>
      <c r="BV27" s="246"/>
      <c r="BW27" s="246"/>
      <c r="BX27" s="246"/>
      <c r="BY27" s="246"/>
      <c r="BZ27" s="246"/>
      <c r="CA27" s="246"/>
      <c r="CB27" s="246"/>
      <c r="CC27" s="246"/>
      <c r="CD27" s="246"/>
      <c r="CE27" s="246"/>
      <c r="CF27" s="246"/>
      <c r="CG27" s="246"/>
      <c r="CH27" s="246"/>
      <c r="CI27" s="246"/>
      <c r="CJ27" s="246"/>
      <c r="CK27" s="246"/>
      <c r="CL27" s="246"/>
      <c r="CM27" s="246"/>
      <c r="CN27" s="246"/>
      <c r="CO27" s="246"/>
      <c r="CP27" s="246"/>
      <c r="CQ27" s="246"/>
      <c r="CR27" s="246"/>
      <c r="CS27" s="246"/>
      <c r="CT27" s="246"/>
      <c r="CU27" s="246"/>
      <c r="CV27" s="246"/>
      <c r="CW27" s="246"/>
      <c r="CX27" s="246"/>
      <c r="CY27" s="246"/>
      <c r="CZ27" s="246"/>
      <c r="DA27" s="246"/>
      <c r="DB27" s="246"/>
      <c r="DC27" s="246"/>
      <c r="DD27" s="246"/>
      <c r="DE27" s="246"/>
      <c r="DF27" s="246"/>
      <c r="DG27" s="246"/>
      <c r="DH27" s="246"/>
      <c r="DI27" s="246"/>
      <c r="DJ27" s="246"/>
      <c r="DK27" s="246"/>
      <c r="DL27" s="246"/>
      <c r="DM27" s="246"/>
      <c r="DN27" s="246"/>
      <c r="DO27" s="246"/>
      <c r="DP27" s="246"/>
      <c r="DQ27" s="246"/>
      <c r="DR27" s="246"/>
      <c r="DS27" s="246"/>
      <c r="DT27" s="246"/>
      <c r="DU27" s="246"/>
      <c r="DV27" s="246"/>
      <c r="DW27" s="246"/>
      <c r="DX27" s="246"/>
      <c r="DY27" s="246"/>
      <c r="DZ27" s="246"/>
      <c r="EA27" s="246"/>
      <c r="EB27" s="246"/>
      <c r="EC27" s="246"/>
      <c r="ED27" s="246"/>
      <c r="EE27" s="246"/>
      <c r="EF27" s="246"/>
      <c r="EG27" s="246"/>
      <c r="EH27" s="246"/>
      <c r="EI27" s="246"/>
      <c r="EJ27" s="246"/>
      <c r="EK27" s="246"/>
      <c r="EL27" s="246"/>
      <c r="EM27" s="246"/>
      <c r="EN27" s="246"/>
      <c r="EO27" s="246"/>
      <c r="EP27" s="246"/>
      <c r="EQ27" s="246"/>
      <c r="ER27" s="246"/>
      <c r="ES27" s="246"/>
      <c r="ET27" s="246"/>
      <c r="EU27" s="246"/>
      <c r="EV27" s="246"/>
      <c r="EW27" s="246"/>
      <c r="EX27" s="246"/>
      <c r="EY27" s="246"/>
      <c r="EZ27" s="246"/>
      <c r="FA27" s="246"/>
      <c r="FB27" s="246"/>
      <c r="FC27" s="246"/>
      <c r="FD27" s="246"/>
      <c r="FE27" s="246"/>
      <c r="FF27" s="246"/>
      <c r="FG27" s="246"/>
      <c r="FH27" s="246"/>
      <c r="FI27" s="246"/>
      <c r="FJ27" s="246"/>
      <c r="FK27" s="246"/>
      <c r="FL27" s="246"/>
      <c r="FM27" s="246"/>
      <c r="FN27" s="246"/>
      <c r="FO27" s="246"/>
      <c r="FP27" s="246"/>
      <c r="FQ27" s="246"/>
      <c r="FR27" s="246"/>
      <c r="FS27" s="246"/>
      <c r="FT27" s="246"/>
      <c r="FU27" s="246"/>
      <c r="FV27" s="246"/>
      <c r="FW27" s="246"/>
      <c r="FX27" s="246"/>
      <c r="FY27" s="246"/>
      <c r="FZ27" s="246"/>
      <c r="GA27" s="246"/>
      <c r="GB27" s="246"/>
      <c r="GC27" s="246"/>
      <c r="GD27" s="246"/>
      <c r="GE27" s="246"/>
      <c r="GF27" s="246"/>
      <c r="GG27" s="246"/>
      <c r="GH27" s="246"/>
      <c r="GI27" s="246"/>
      <c r="GJ27" s="246"/>
      <c r="GK27" s="246"/>
      <c r="GL27" s="246"/>
      <c r="GM27" s="246"/>
      <c r="GN27" s="246"/>
      <c r="GO27" s="246"/>
      <c r="GP27" s="246"/>
      <c r="GQ27" s="246"/>
      <c r="GR27" s="246"/>
      <c r="GS27" s="246"/>
      <c r="GT27" s="246"/>
      <c r="GU27" s="246"/>
      <c r="GV27" s="246"/>
      <c r="GW27" s="246"/>
      <c r="GX27" s="246"/>
      <c r="GY27" s="246"/>
      <c r="GZ27" s="246"/>
      <c r="HA27" s="246"/>
      <c r="HB27" s="246"/>
      <c r="HC27" s="246"/>
      <c r="HD27" s="246"/>
      <c r="HE27" s="246"/>
      <c r="HF27" s="246"/>
      <c r="HG27" s="246"/>
      <c r="HH27" s="246"/>
      <c r="HI27" s="246"/>
      <c r="HJ27" s="246"/>
      <c r="HK27" s="246"/>
      <c r="HL27" s="246"/>
      <c r="HM27" s="246"/>
      <c r="HN27" s="246"/>
      <c r="HO27" s="246"/>
      <c r="HP27" s="246"/>
      <c r="HQ27" s="246"/>
      <c r="HR27" s="246"/>
      <c r="HS27" s="246"/>
      <c r="HT27" s="246"/>
      <c r="HU27" s="246"/>
      <c r="HV27" s="246"/>
      <c r="HW27" s="246"/>
      <c r="HX27" s="246"/>
      <c r="HY27" s="246"/>
      <c r="HZ27" s="246"/>
      <c r="IA27" s="246"/>
      <c r="IB27" s="246"/>
      <c r="IC27" s="246"/>
      <c r="ID27" s="246"/>
      <c r="IE27" s="246"/>
      <c r="IF27" s="246"/>
      <c r="IG27" s="246"/>
      <c r="IH27" s="246"/>
      <c r="II27" s="246"/>
      <c r="IJ27" s="246"/>
      <c r="IK27" s="246"/>
      <c r="IL27" s="246"/>
      <c r="IM27" s="246"/>
      <c r="IN27" s="246"/>
      <c r="IO27" s="246"/>
      <c r="IP27" s="246"/>
      <c r="IQ27" s="246"/>
      <c r="IR27" s="246"/>
      <c r="IS27" s="246"/>
      <c r="IT27" s="246"/>
      <c r="IU27" s="246"/>
      <c r="IV27" s="246"/>
      <c r="IW27" s="246"/>
      <c r="IX27" s="246"/>
      <c r="IY27" s="246"/>
      <c r="IZ27" s="246"/>
      <c r="JA27" s="246"/>
      <c r="JB27" s="246"/>
      <c r="JC27" s="246"/>
      <c r="JD27" s="246"/>
      <c r="JE27" s="246"/>
      <c r="JF27" s="246"/>
      <c r="JG27" s="246"/>
      <c r="JH27" s="246"/>
      <c r="JI27" s="246"/>
      <c r="JJ27" s="246"/>
      <c r="JK27" s="246"/>
      <c r="JL27" s="246"/>
      <c r="JM27" s="246"/>
      <c r="JN27" s="246"/>
      <c r="JO27" s="246"/>
      <c r="JP27" s="246"/>
      <c r="JQ27" s="246"/>
      <c r="JR27" s="246"/>
      <c r="JS27" s="246"/>
      <c r="JT27" s="246"/>
      <c r="JU27" s="246"/>
      <c r="JV27" s="246"/>
      <c r="JW27" s="246"/>
      <c r="JX27" s="246"/>
      <c r="JY27" s="246"/>
      <c r="JZ27" s="246"/>
      <c r="KA27" s="246"/>
      <c r="KB27" s="246"/>
      <c r="KC27" s="246"/>
      <c r="KD27" s="246"/>
      <c r="KE27" s="246"/>
      <c r="KF27" s="246"/>
      <c r="KG27" s="246"/>
      <c r="KH27" s="246"/>
      <c r="KI27" s="246"/>
      <c r="KJ27" s="246"/>
      <c r="KK27" s="246"/>
      <c r="KL27" s="246"/>
      <c r="KM27" s="246"/>
      <c r="KN27" s="246"/>
      <c r="KO27" s="246"/>
      <c r="KP27" s="246"/>
      <c r="KQ27" s="246"/>
      <c r="KR27" s="246"/>
      <c r="KS27" s="246"/>
      <c r="KT27" s="246"/>
      <c r="KU27" s="246"/>
      <c r="KV27" s="246"/>
      <c r="KW27" s="246"/>
      <c r="KX27" s="246"/>
      <c r="KY27" s="246"/>
      <c r="KZ27" s="246"/>
      <c r="LA27" s="246"/>
      <c r="LB27" s="246"/>
      <c r="LC27" s="246"/>
      <c r="LD27" s="246"/>
      <c r="LE27" s="246"/>
      <c r="LF27" s="246"/>
      <c r="LG27" s="246"/>
      <c r="LH27" s="246"/>
      <c r="LI27" s="246"/>
      <c r="LJ27" s="246"/>
      <c r="LK27" s="246"/>
      <c r="LL27" s="246"/>
      <c r="LM27" s="246"/>
      <c r="LN27" s="246"/>
      <c r="LO27" s="246"/>
      <c r="LP27" s="246"/>
      <c r="LQ27" s="246"/>
      <c r="LR27" s="246"/>
      <c r="LS27" s="246"/>
      <c r="LT27" s="246"/>
      <c r="LU27" s="246"/>
      <c r="LV27" s="246"/>
      <c r="LW27" s="246"/>
      <c r="LX27" s="246"/>
      <c r="LY27" s="246"/>
      <c r="LZ27" s="246"/>
      <c r="MA27" s="246"/>
      <c r="MB27" s="246"/>
      <c r="MC27" s="246"/>
      <c r="MD27" s="246"/>
      <c r="ME27" s="246"/>
      <c r="MF27" s="246"/>
      <c r="MG27" s="246"/>
      <c r="MH27" s="246"/>
      <c r="MI27" s="246"/>
      <c r="MJ27" s="246"/>
      <c r="MK27" s="246"/>
      <c r="ML27" s="246"/>
      <c r="MM27" s="246"/>
      <c r="MN27" s="246"/>
      <c r="MO27" s="246"/>
      <c r="MP27" s="246"/>
      <c r="MQ27" s="246"/>
      <c r="MR27" s="246"/>
      <c r="MS27" s="246"/>
      <c r="MT27" s="246"/>
      <c r="MU27" s="246"/>
      <c r="MV27" s="246"/>
      <c r="MW27" s="246"/>
      <c r="MX27" s="246"/>
      <c r="MY27" s="246"/>
      <c r="MZ27" s="246"/>
      <c r="NA27" s="246"/>
      <c r="NB27" s="246"/>
      <c r="NC27" s="246"/>
      <c r="ND27" s="246"/>
      <c r="NE27" s="246"/>
      <c r="NF27" s="246"/>
      <c r="NG27" s="246"/>
      <c r="NH27" s="246"/>
      <c r="NI27" s="246"/>
      <c r="NJ27" s="246"/>
      <c r="NK27" s="246"/>
      <c r="NL27" s="246"/>
      <c r="NM27" s="246"/>
      <c r="NN27" s="246"/>
      <c r="NO27" s="246"/>
      <c r="NP27" s="246"/>
      <c r="NQ27" s="246"/>
      <c r="NR27" s="246"/>
      <c r="NS27" s="246"/>
      <c r="NT27" s="246"/>
      <c r="NU27" s="246"/>
      <c r="NV27" s="246"/>
      <c r="NW27" s="246"/>
      <c r="NX27" s="246"/>
      <c r="NY27" s="246"/>
      <c r="NZ27" s="246"/>
      <c r="OA27" s="246"/>
      <c r="OB27" s="246"/>
      <c r="OC27" s="246"/>
      <c r="OD27" s="246"/>
      <c r="OE27" s="246"/>
      <c r="OF27" s="246"/>
      <c r="OG27" s="246"/>
      <c r="OH27" s="246"/>
      <c r="OI27" s="246"/>
      <c r="OJ27" s="246"/>
      <c r="OK27" s="246"/>
      <c r="OL27" s="246"/>
      <c r="OM27" s="246"/>
      <c r="ON27" s="246"/>
      <c r="OO27" s="246"/>
      <c r="OP27" s="246"/>
      <c r="OQ27" s="246"/>
      <c r="OR27" s="246"/>
      <c r="OS27" s="246"/>
      <c r="OT27" s="246"/>
      <c r="OU27" s="246"/>
      <c r="OV27" s="246"/>
      <c r="OW27" s="246"/>
      <c r="OX27" s="246"/>
      <c r="OY27" s="246"/>
      <c r="OZ27" s="246"/>
      <c r="PA27" s="246"/>
      <c r="PB27" s="246"/>
      <c r="PC27" s="246"/>
      <c r="PD27" s="246"/>
      <c r="PE27" s="246"/>
      <c r="PF27" s="246"/>
      <c r="PG27" s="246"/>
      <c r="PH27" s="246"/>
      <c r="PI27" s="246"/>
      <c r="PJ27" s="246"/>
      <c r="PK27" s="246"/>
      <c r="PL27" s="246"/>
      <c r="PM27" s="246"/>
      <c r="PN27" s="246"/>
      <c r="PO27" s="246"/>
      <c r="PP27" s="246"/>
      <c r="PQ27" s="246"/>
      <c r="PR27" s="246"/>
      <c r="PS27" s="246"/>
      <c r="PT27" s="246"/>
      <c r="PU27" s="246"/>
      <c r="PV27" s="246"/>
      <c r="PW27" s="246"/>
      <c r="PX27" s="246"/>
      <c r="PY27" s="246"/>
      <c r="PZ27" s="246"/>
      <c r="QA27" s="246"/>
      <c r="QB27" s="246"/>
      <c r="QC27" s="246"/>
      <c r="QD27" s="246"/>
      <c r="QE27" s="246"/>
      <c r="QF27" s="246"/>
      <c r="QG27" s="246"/>
      <c r="QH27" s="246"/>
      <c r="QI27" s="246"/>
      <c r="QJ27" s="246"/>
      <c r="QK27" s="246"/>
      <c r="QL27" s="246"/>
      <c r="QM27" s="246"/>
      <c r="QN27" s="246"/>
      <c r="QO27" s="246"/>
      <c r="QP27" s="246"/>
      <c r="QQ27" s="246"/>
      <c r="QR27" s="246"/>
      <c r="QS27" s="246"/>
      <c r="QT27" s="246"/>
      <c r="QU27" s="246"/>
      <c r="QV27" s="246"/>
      <c r="QW27" s="246"/>
      <c r="QX27" s="246"/>
      <c r="QY27" s="246"/>
      <c r="QZ27" s="246"/>
      <c r="RA27" s="246"/>
      <c r="RB27" s="246"/>
      <c r="RC27" s="246"/>
      <c r="RD27" s="246"/>
      <c r="RE27" s="246"/>
      <c r="RF27" s="246"/>
      <c r="RG27" s="246"/>
      <c r="RH27" s="246"/>
      <c r="RI27" s="246"/>
      <c r="RJ27" s="246"/>
      <c r="RK27" s="246"/>
      <c r="RL27" s="246"/>
      <c r="RM27" s="246"/>
      <c r="RN27" s="246"/>
      <c r="RO27" s="246"/>
      <c r="RP27" s="246"/>
      <c r="RQ27" s="246"/>
      <c r="RR27" s="246"/>
      <c r="RS27" s="246"/>
      <c r="RT27" s="246"/>
      <c r="RU27" s="246"/>
      <c r="RV27" s="246"/>
      <c r="RW27" s="246"/>
      <c r="RX27" s="246"/>
      <c r="RY27" s="246"/>
      <c r="RZ27" s="246"/>
      <c r="SA27" s="246"/>
      <c r="SB27" s="246"/>
      <c r="SC27" s="246"/>
      <c r="SD27" s="246"/>
      <c r="SE27" s="246"/>
      <c r="SF27" s="246"/>
      <c r="SG27" s="246"/>
      <c r="SH27" s="246"/>
      <c r="SI27" s="246"/>
      <c r="SJ27" s="246"/>
      <c r="SK27" s="246"/>
      <c r="SL27" s="246"/>
      <c r="SM27" s="246"/>
      <c r="SN27" s="246"/>
      <c r="SO27" s="246"/>
      <c r="SP27" s="246"/>
      <c r="SQ27" s="246"/>
      <c r="SR27" s="246"/>
      <c r="SS27" s="246"/>
      <c r="ST27" s="246"/>
      <c r="SU27" s="246"/>
      <c r="SV27" s="246"/>
      <c r="SW27" s="246"/>
      <c r="SX27" s="246"/>
      <c r="SY27" s="246"/>
      <c r="SZ27" s="246"/>
      <c r="TA27" s="246"/>
      <c r="TB27" s="246"/>
      <c r="TC27" s="246"/>
      <c r="TD27" s="246"/>
      <c r="TE27" s="246"/>
      <c r="TF27" s="246"/>
      <c r="TG27" s="246"/>
      <c r="TH27" s="246"/>
      <c r="TI27" s="246"/>
      <c r="TJ27" s="246"/>
      <c r="TK27" s="246"/>
      <c r="TL27" s="246"/>
      <c r="TM27" s="246"/>
      <c r="TN27" s="246"/>
      <c r="TO27" s="246"/>
      <c r="TP27" s="246"/>
      <c r="TQ27" s="246"/>
      <c r="TR27" s="246"/>
      <c r="TS27" s="246"/>
      <c r="TT27" s="246"/>
      <c r="TU27" s="246"/>
      <c r="TV27" s="246"/>
      <c r="TW27" s="246"/>
      <c r="TX27" s="246"/>
      <c r="TY27" s="246"/>
      <c r="TZ27" s="246"/>
      <c r="UA27" s="246"/>
      <c r="UB27" s="246"/>
      <c r="UC27" s="246"/>
      <c r="UD27" s="246"/>
      <c r="UE27" s="246"/>
      <c r="UF27" s="246"/>
      <c r="UG27" s="246"/>
      <c r="UH27" s="246"/>
      <c r="UI27" s="246"/>
      <c r="UJ27" s="246"/>
      <c r="UK27" s="246"/>
      <c r="UL27" s="246"/>
      <c r="UM27" s="246"/>
      <c r="UN27" s="246"/>
      <c r="UO27" s="246"/>
      <c r="UP27" s="246"/>
      <c r="UQ27" s="246"/>
      <c r="UR27" s="246"/>
      <c r="US27" s="246"/>
      <c r="UT27" s="246"/>
      <c r="UU27" s="246"/>
      <c r="UV27" s="246"/>
      <c r="UW27" s="246"/>
      <c r="UX27" s="246"/>
      <c r="UY27" s="246"/>
      <c r="UZ27" s="246"/>
      <c r="VA27" s="246"/>
      <c r="VB27" s="246"/>
      <c r="VC27" s="246"/>
      <c r="VD27" s="246"/>
      <c r="VE27" s="246"/>
      <c r="VF27" s="246"/>
      <c r="VG27" s="246"/>
      <c r="VH27" s="246"/>
      <c r="VI27" s="246"/>
      <c r="VJ27" s="246"/>
      <c r="VK27" s="246"/>
      <c r="VL27" s="246"/>
      <c r="VM27" s="246"/>
      <c r="VN27" s="246"/>
      <c r="VO27" s="246"/>
      <c r="VP27" s="246"/>
      <c r="VQ27" s="246"/>
      <c r="VR27" s="246"/>
      <c r="VS27" s="246"/>
      <c r="VT27" s="246"/>
      <c r="VU27" s="246"/>
      <c r="VV27" s="246"/>
      <c r="VW27" s="246"/>
      <c r="VX27" s="246"/>
      <c r="VY27" s="246"/>
      <c r="VZ27" s="246"/>
      <c r="WA27" s="246"/>
      <c r="WB27" s="246"/>
      <c r="WC27" s="246"/>
      <c r="WD27" s="246"/>
      <c r="WE27" s="246"/>
      <c r="WF27" s="246"/>
      <c r="WG27" s="246"/>
      <c r="WH27" s="246"/>
      <c r="WI27" s="246"/>
      <c r="WJ27" s="246"/>
      <c r="WK27" s="246"/>
      <c r="WL27" s="246"/>
      <c r="WM27" s="246"/>
      <c r="WN27" s="246"/>
      <c r="WO27" s="246"/>
      <c r="WP27" s="246"/>
      <c r="WQ27" s="246"/>
      <c r="WR27" s="246"/>
      <c r="WS27" s="246"/>
      <c r="WT27" s="246"/>
      <c r="WU27" s="246"/>
      <c r="WV27" s="246"/>
      <c r="WW27" s="246"/>
      <c r="WX27" s="246"/>
      <c r="WY27" s="246"/>
      <c r="WZ27" s="246"/>
      <c r="XA27" s="246"/>
      <c r="XB27" s="246"/>
      <c r="XC27" s="246"/>
      <c r="XD27" s="246"/>
      <c r="XE27" s="246"/>
      <c r="XF27" s="246"/>
      <c r="XG27" s="246"/>
      <c r="XH27" s="246"/>
      <c r="XI27" s="246"/>
      <c r="XJ27" s="246"/>
      <c r="XK27" s="246"/>
      <c r="XL27" s="246"/>
      <c r="XM27" s="246"/>
      <c r="XN27" s="246"/>
      <c r="XO27" s="246"/>
      <c r="XP27" s="246"/>
      <c r="XQ27" s="246"/>
      <c r="XR27" s="246"/>
      <c r="XS27" s="246"/>
      <c r="XT27" s="246"/>
      <c r="XU27" s="246"/>
      <c r="XV27" s="246"/>
      <c r="XW27" s="246"/>
      <c r="XX27" s="246"/>
      <c r="XY27" s="246"/>
      <c r="XZ27" s="246"/>
      <c r="YA27" s="246"/>
      <c r="YB27" s="246"/>
      <c r="YC27" s="246"/>
      <c r="YD27" s="246"/>
      <c r="YE27" s="246"/>
      <c r="YF27" s="246"/>
      <c r="YG27" s="246"/>
      <c r="YH27" s="246"/>
      <c r="YI27" s="246"/>
      <c r="YJ27" s="246"/>
      <c r="YK27" s="246"/>
      <c r="YL27" s="246"/>
      <c r="YM27" s="246"/>
      <c r="YN27" s="246"/>
      <c r="YO27" s="246"/>
      <c r="YP27" s="246"/>
      <c r="YQ27" s="246"/>
      <c r="YR27" s="246"/>
      <c r="YS27" s="246"/>
      <c r="YT27" s="246"/>
      <c r="YU27" s="246"/>
      <c r="YV27" s="246"/>
      <c r="YW27" s="246"/>
      <c r="YX27" s="246"/>
      <c r="YY27" s="246"/>
      <c r="YZ27" s="246"/>
      <c r="ZA27" s="246"/>
      <c r="ZB27" s="246"/>
      <c r="ZC27" s="246"/>
      <c r="ZD27" s="246"/>
      <c r="ZE27" s="246"/>
      <c r="ZF27" s="246"/>
      <c r="ZG27" s="246"/>
      <c r="ZH27" s="246"/>
      <c r="ZI27" s="246"/>
      <c r="ZJ27" s="246"/>
      <c r="ZK27" s="246"/>
      <c r="ZL27" s="246"/>
      <c r="ZM27" s="246"/>
      <c r="ZN27" s="246"/>
      <c r="ZO27" s="246"/>
      <c r="ZP27" s="246"/>
      <c r="ZQ27" s="246"/>
      <c r="ZR27" s="246"/>
      <c r="ZS27" s="246"/>
      <c r="ZT27" s="246"/>
      <c r="ZU27" s="246"/>
      <c r="ZV27" s="246"/>
      <c r="ZW27" s="246"/>
      <c r="ZX27" s="246"/>
      <c r="ZY27" s="246"/>
      <c r="ZZ27" s="246"/>
      <c r="AAA27" s="246"/>
      <c r="AAB27" s="246"/>
      <c r="AAC27" s="246"/>
      <c r="AAD27" s="246"/>
      <c r="AAE27" s="246"/>
      <c r="AAF27" s="246"/>
      <c r="AAG27" s="246"/>
      <c r="AAH27" s="246"/>
      <c r="AAI27" s="246"/>
      <c r="AAJ27" s="246"/>
      <c r="AAK27" s="246"/>
      <c r="AAL27" s="246"/>
      <c r="AAM27" s="246"/>
      <c r="AAN27" s="246"/>
      <c r="AAO27" s="246"/>
      <c r="AAP27" s="246"/>
      <c r="AAQ27" s="246"/>
      <c r="AAR27" s="246"/>
      <c r="AAS27" s="246"/>
      <c r="AAT27" s="246"/>
      <c r="AAU27" s="246"/>
      <c r="AAV27" s="246"/>
      <c r="AAW27" s="246"/>
      <c r="AAX27" s="246"/>
      <c r="AAY27" s="246"/>
      <c r="AAZ27" s="246"/>
      <c r="ABA27" s="246"/>
      <c r="ABB27" s="246"/>
      <c r="ABC27" s="246"/>
      <c r="ABD27" s="246"/>
      <c r="ABE27" s="246"/>
      <c r="ABF27" s="246"/>
      <c r="ABG27" s="246"/>
      <c r="ABH27" s="246"/>
      <c r="ABI27" s="246"/>
      <c r="ABJ27" s="246"/>
      <c r="ABK27" s="246"/>
      <c r="ABL27" s="246"/>
      <c r="ABM27" s="246"/>
      <c r="ABN27" s="246"/>
      <c r="ABO27" s="246"/>
      <c r="ABP27" s="246"/>
      <c r="ABQ27" s="246"/>
      <c r="ABR27" s="246"/>
      <c r="ABS27" s="246"/>
      <c r="ABT27" s="246"/>
      <c r="ABU27" s="246"/>
      <c r="ABV27" s="246"/>
      <c r="ABW27" s="246"/>
      <c r="ABX27" s="246"/>
      <c r="ABY27" s="246"/>
      <c r="ABZ27" s="246"/>
      <c r="ACA27" s="246"/>
      <c r="ACB27" s="246"/>
      <c r="ACC27" s="246"/>
      <c r="ACD27" s="246"/>
      <c r="ACE27" s="246"/>
      <c r="ACF27" s="246"/>
      <c r="ACG27" s="246"/>
      <c r="ACH27" s="246"/>
      <c r="ACI27" s="246"/>
      <c r="ACJ27" s="246"/>
      <c r="ACK27" s="246"/>
      <c r="ACL27" s="246"/>
      <c r="ACM27" s="246"/>
      <c r="ACN27" s="246"/>
      <c r="ACO27" s="246"/>
      <c r="ACP27" s="246"/>
      <c r="ACQ27" s="246"/>
      <c r="ACR27" s="246"/>
      <c r="ACS27" s="246"/>
      <c r="ACT27" s="246"/>
      <c r="ACU27" s="246"/>
      <c r="ACV27" s="246"/>
      <c r="ACW27" s="246"/>
      <c r="ACX27" s="246"/>
      <c r="ACY27" s="246"/>
      <c r="ACZ27" s="246"/>
      <c r="ADA27" s="246"/>
      <c r="ADB27" s="246"/>
      <c r="ADC27" s="246"/>
      <c r="ADD27" s="246"/>
      <c r="ADE27" s="246"/>
      <c r="ADF27" s="246"/>
      <c r="ADG27" s="246"/>
      <c r="ADH27" s="246"/>
      <c r="ADI27" s="246"/>
      <c r="ADJ27" s="246"/>
      <c r="ADK27" s="246"/>
      <c r="ADL27" s="246"/>
      <c r="ADM27" s="246"/>
      <c r="ADN27" s="246"/>
      <c r="ADO27" s="246"/>
      <c r="ADP27" s="246"/>
      <c r="ADQ27" s="246"/>
      <c r="ADR27" s="246"/>
      <c r="ADS27" s="246"/>
      <c r="ADT27" s="246"/>
      <c r="ADU27" s="246"/>
      <c r="ADV27" s="246"/>
      <c r="ADW27" s="246"/>
      <c r="ADX27" s="246"/>
      <c r="ADY27" s="246"/>
      <c r="ADZ27" s="246"/>
      <c r="AEA27" s="246"/>
      <c r="AEB27" s="246"/>
      <c r="AEC27" s="246"/>
      <c r="AED27" s="246"/>
      <c r="AEE27" s="246"/>
      <c r="AEF27" s="246"/>
      <c r="AEG27" s="246"/>
      <c r="AEH27" s="246"/>
      <c r="AEI27" s="246"/>
      <c r="AEJ27" s="246"/>
      <c r="AEK27" s="246"/>
      <c r="AEL27" s="246"/>
      <c r="AEM27" s="246"/>
      <c r="AEN27" s="246"/>
      <c r="AEO27" s="246"/>
      <c r="AEP27" s="246"/>
      <c r="AEQ27" s="246"/>
      <c r="AER27" s="246"/>
      <c r="AES27" s="246"/>
      <c r="AET27" s="246"/>
      <c r="AEU27" s="246"/>
      <c r="AEV27" s="246"/>
      <c r="AEW27" s="246"/>
      <c r="AEX27" s="246"/>
      <c r="AEY27" s="246"/>
      <c r="AEZ27" s="246"/>
      <c r="AFA27" s="246"/>
      <c r="AFB27" s="246"/>
      <c r="AFC27" s="246"/>
      <c r="AFD27" s="246"/>
      <c r="AFE27" s="246"/>
      <c r="AFF27" s="246"/>
      <c r="AFG27" s="246"/>
      <c r="AFH27" s="246"/>
      <c r="AFI27" s="246"/>
      <c r="AFJ27" s="246"/>
      <c r="AFK27" s="246"/>
      <c r="AFL27" s="246"/>
      <c r="AFM27" s="246"/>
      <c r="AFN27" s="246"/>
      <c r="AFO27" s="246"/>
      <c r="AFP27" s="246"/>
      <c r="AFQ27" s="246"/>
      <c r="AFR27" s="246"/>
      <c r="AFS27" s="246"/>
      <c r="AFT27" s="246"/>
      <c r="AFU27" s="246"/>
      <c r="AFV27" s="246"/>
      <c r="AFW27" s="246"/>
      <c r="AFX27" s="246"/>
      <c r="AFY27" s="246"/>
      <c r="AFZ27" s="246"/>
      <c r="AGA27" s="246"/>
      <c r="AGB27" s="246"/>
      <c r="AGC27" s="246"/>
      <c r="AGD27" s="246"/>
      <c r="AGE27" s="246"/>
      <c r="AGF27" s="246"/>
      <c r="AGG27" s="246"/>
      <c r="AGH27" s="246"/>
      <c r="AGI27" s="246"/>
      <c r="AGJ27" s="246"/>
      <c r="AGK27" s="246"/>
      <c r="AGL27" s="246"/>
      <c r="AGM27" s="246"/>
      <c r="AGN27" s="246"/>
      <c r="AGO27" s="246"/>
      <c r="AGP27" s="246"/>
      <c r="AGQ27" s="246"/>
      <c r="AGR27" s="246"/>
      <c r="AGS27" s="246"/>
      <c r="AGT27" s="246"/>
      <c r="AGU27" s="246"/>
      <c r="AGV27" s="246"/>
      <c r="AGW27" s="246"/>
      <c r="AGX27" s="246"/>
      <c r="AGY27" s="246"/>
      <c r="AGZ27" s="246"/>
      <c r="AHA27" s="246"/>
      <c r="AHB27" s="246"/>
      <c r="AHC27" s="246"/>
      <c r="AHD27" s="246"/>
      <c r="AHE27" s="246"/>
      <c r="AHF27" s="246"/>
      <c r="AHG27" s="246"/>
      <c r="AHH27" s="246"/>
      <c r="AHI27" s="246"/>
      <c r="AHJ27" s="246"/>
      <c r="AHK27" s="246"/>
      <c r="AHL27" s="246"/>
      <c r="AHM27" s="246"/>
      <c r="AHN27" s="246"/>
      <c r="AHO27" s="246"/>
      <c r="AHP27" s="246"/>
      <c r="AHQ27" s="246"/>
      <c r="AHR27" s="246"/>
      <c r="AHS27" s="246"/>
      <c r="AHT27" s="246"/>
      <c r="AHU27" s="246"/>
      <c r="AHV27" s="246"/>
      <c r="AHW27" s="246"/>
      <c r="AHX27" s="246"/>
      <c r="AHY27" s="246"/>
      <c r="AHZ27" s="246"/>
      <c r="AIA27" s="246"/>
      <c r="AIB27" s="246"/>
      <c r="AIC27" s="246"/>
      <c r="AID27" s="246"/>
      <c r="AIE27" s="246"/>
      <c r="AIF27" s="246"/>
      <c r="AIG27" s="246"/>
      <c r="AIH27" s="246"/>
      <c r="AII27" s="246"/>
      <c r="AIJ27" s="246"/>
      <c r="AIK27" s="246"/>
      <c r="AIL27" s="246"/>
      <c r="AIM27" s="246"/>
      <c r="AIN27" s="246"/>
      <c r="AIO27" s="246"/>
      <c r="AIP27" s="246"/>
      <c r="AIQ27" s="246"/>
      <c r="AIR27" s="246"/>
      <c r="AIS27" s="246"/>
      <c r="AIT27" s="246"/>
      <c r="AIU27" s="246"/>
      <c r="AIV27" s="246"/>
      <c r="AIW27" s="246"/>
      <c r="AIX27" s="246"/>
      <c r="AIY27" s="246"/>
      <c r="AIZ27" s="246"/>
      <c r="AJA27" s="246"/>
      <c r="AJB27" s="246"/>
      <c r="AJC27" s="246"/>
      <c r="AJD27" s="246"/>
      <c r="AJE27" s="246"/>
      <c r="AJF27" s="246"/>
      <c r="AJG27" s="246"/>
      <c r="AJH27" s="246"/>
      <c r="AJI27" s="246"/>
      <c r="AJJ27" s="246"/>
      <c r="AJK27" s="246"/>
      <c r="AJL27" s="246"/>
      <c r="AJM27" s="246"/>
      <c r="AJN27" s="246"/>
      <c r="AJO27" s="246"/>
      <c r="AJP27" s="246"/>
      <c r="AJQ27" s="246"/>
      <c r="AJR27" s="246"/>
      <c r="AJS27" s="246"/>
      <c r="AJT27" s="246"/>
      <c r="AJU27" s="246"/>
      <c r="AJV27" s="246"/>
      <c r="AJW27" s="246"/>
      <c r="AJX27" s="246"/>
      <c r="AJY27" s="246"/>
      <c r="AJZ27" s="246"/>
      <c r="AKA27" s="246"/>
      <c r="AKB27" s="246"/>
      <c r="AKC27" s="246"/>
      <c r="AKD27" s="246"/>
      <c r="AKE27" s="246"/>
      <c r="AKF27" s="246"/>
      <c r="AKG27" s="246"/>
      <c r="AKH27" s="246"/>
      <c r="AKI27" s="246"/>
      <c r="AKJ27" s="246"/>
      <c r="AKK27" s="246"/>
      <c r="AKL27" s="246"/>
      <c r="AKM27" s="246"/>
      <c r="AKN27" s="246"/>
      <c r="AKO27" s="246"/>
      <c r="AKP27" s="246"/>
      <c r="AKQ27" s="246"/>
      <c r="AKR27" s="246"/>
      <c r="AKS27" s="246"/>
      <c r="AKT27" s="246"/>
      <c r="AKU27" s="246"/>
      <c r="AKV27" s="246"/>
      <c r="AKW27" s="246"/>
      <c r="AKX27" s="246"/>
      <c r="AKY27" s="246"/>
      <c r="AKZ27" s="246"/>
      <c r="ALA27" s="246"/>
      <c r="ALB27" s="246"/>
      <c r="ALC27" s="246"/>
      <c r="ALD27" s="246"/>
      <c r="ALE27" s="246"/>
      <c r="ALF27" s="246"/>
      <c r="ALG27" s="246"/>
      <c r="ALH27" s="246"/>
      <c r="ALI27" s="246"/>
      <c r="ALJ27" s="246"/>
      <c r="ALK27" s="246"/>
      <c r="ALL27" s="246"/>
      <c r="ALM27" s="246"/>
      <c r="ALN27" s="246"/>
      <c r="ALO27" s="246"/>
      <c r="ALP27" s="246"/>
      <c r="ALQ27" s="246"/>
      <c r="ALR27" s="246"/>
      <c r="ALS27" s="246"/>
      <c r="ALT27" s="246"/>
      <c r="ALU27" s="246"/>
      <c r="ALV27" s="246"/>
      <c r="ALW27" s="246"/>
      <c r="ALX27" s="246"/>
      <c r="ALY27" s="246"/>
      <c r="ALZ27" s="246"/>
      <c r="AMA27" s="246"/>
      <c r="AMB27" s="246"/>
      <c r="AMC27" s="246"/>
      <c r="AMD27" s="246"/>
      <c r="AME27" s="246"/>
      <c r="AMF27" s="246"/>
      <c r="AMG27" s="246"/>
      <c r="AMH27" s="246"/>
      <c r="AMI27" s="246"/>
      <c r="AMJ27" s="246"/>
      <c r="AMK27" s="246"/>
      <c r="AML27" s="246"/>
      <c r="AMM27" s="246"/>
      <c r="AMN27" s="246"/>
      <c r="AMO27" s="246"/>
      <c r="AMP27" s="246"/>
      <c r="AMQ27" s="246"/>
    </row>
    <row r="28" spans="1:1031" s="54" customFormat="1" ht="267.75" hidden="1" customHeight="1" x14ac:dyDescent="0.3">
      <c r="A28" s="92">
        <v>15</v>
      </c>
      <c r="B28" s="29" t="s">
        <v>178</v>
      </c>
      <c r="C28" s="240">
        <v>1</v>
      </c>
      <c r="D28" s="241" t="s">
        <v>27</v>
      </c>
      <c r="E28" s="261" t="s">
        <v>146</v>
      </c>
      <c r="F28" s="242" t="s">
        <v>147</v>
      </c>
      <c r="G28" s="34" t="s">
        <v>563</v>
      </c>
      <c r="H28" s="242" t="s">
        <v>430</v>
      </c>
      <c r="I28" s="240">
        <v>4</v>
      </c>
      <c r="J28" s="240">
        <v>21</v>
      </c>
      <c r="K28" s="243">
        <f t="shared" si="3"/>
        <v>84</v>
      </c>
      <c r="L28" s="241" t="s">
        <v>47</v>
      </c>
      <c r="M28" s="241" t="s">
        <v>44</v>
      </c>
      <c r="N28" s="241" t="s">
        <v>48</v>
      </c>
      <c r="O28" s="262" t="s">
        <v>564</v>
      </c>
      <c r="P28" s="240">
        <v>2</v>
      </c>
      <c r="Q28" s="240">
        <v>13</v>
      </c>
      <c r="R28" s="243">
        <f t="shared" si="4"/>
        <v>26</v>
      </c>
      <c r="S28" s="240" t="s">
        <v>68</v>
      </c>
      <c r="T28" s="240" t="s">
        <v>56</v>
      </c>
      <c r="U28" s="244" t="s">
        <v>470</v>
      </c>
      <c r="V28" s="241" t="s">
        <v>127</v>
      </c>
      <c r="W28" s="36">
        <v>42491</v>
      </c>
      <c r="X28" s="303">
        <v>42855</v>
      </c>
      <c r="Y28" s="287" t="s">
        <v>555</v>
      </c>
      <c r="Z28" s="241" t="s">
        <v>148</v>
      </c>
      <c r="AA28" s="241" t="s">
        <v>149</v>
      </c>
      <c r="AB28" s="241"/>
      <c r="AC28" s="187" t="s">
        <v>498</v>
      </c>
      <c r="AD28" s="119">
        <v>42734</v>
      </c>
      <c r="AE28" s="322" t="s">
        <v>754</v>
      </c>
      <c r="AF28" s="247">
        <v>0.42</v>
      </c>
      <c r="AG28" s="263" t="s">
        <v>79</v>
      </c>
      <c r="AH28" s="264"/>
      <c r="AI28" s="171">
        <v>7</v>
      </c>
      <c r="AJ28" s="150">
        <v>2</v>
      </c>
      <c r="AK28" s="168">
        <f t="shared" si="1"/>
        <v>0.2857142857142857</v>
      </c>
    </row>
    <row r="29" spans="1:1031" s="7" customFormat="1" ht="268.5" hidden="1" customHeight="1" x14ac:dyDescent="0.3">
      <c r="A29" s="92">
        <v>16</v>
      </c>
      <c r="B29" s="29" t="s">
        <v>178</v>
      </c>
      <c r="C29" s="233">
        <v>2</v>
      </c>
      <c r="D29" s="236" t="s">
        <v>27</v>
      </c>
      <c r="E29" s="245" t="s">
        <v>150</v>
      </c>
      <c r="F29" s="234" t="s">
        <v>565</v>
      </c>
      <c r="G29" s="13" t="s">
        <v>431</v>
      </c>
      <c r="H29" s="234" t="s">
        <v>151</v>
      </c>
      <c r="I29" s="233">
        <v>4</v>
      </c>
      <c r="J29" s="233">
        <v>21</v>
      </c>
      <c r="K29" s="237">
        <f t="shared" si="3"/>
        <v>84</v>
      </c>
      <c r="L29" s="236" t="s">
        <v>47</v>
      </c>
      <c r="M29" s="236" t="s">
        <v>44</v>
      </c>
      <c r="N29" s="236" t="s">
        <v>48</v>
      </c>
      <c r="O29" s="235" t="s">
        <v>566</v>
      </c>
      <c r="P29" s="233">
        <v>2</v>
      </c>
      <c r="Q29" s="233">
        <v>13</v>
      </c>
      <c r="R29" s="237">
        <f t="shared" si="4"/>
        <v>26</v>
      </c>
      <c r="S29" s="233" t="s">
        <v>68</v>
      </c>
      <c r="T29" s="233" t="s">
        <v>56</v>
      </c>
      <c r="U29" s="123" t="s">
        <v>737</v>
      </c>
      <c r="V29" s="236" t="s">
        <v>127</v>
      </c>
      <c r="W29" s="36">
        <v>42491</v>
      </c>
      <c r="X29" s="303">
        <v>42855</v>
      </c>
      <c r="Y29" s="253" t="s">
        <v>555</v>
      </c>
      <c r="Z29" s="236" t="s">
        <v>148</v>
      </c>
      <c r="AA29" s="236" t="s">
        <v>152</v>
      </c>
      <c r="AB29" s="236"/>
      <c r="AC29" s="134"/>
      <c r="AD29" s="119">
        <v>42734</v>
      </c>
      <c r="AE29" s="322" t="s">
        <v>755</v>
      </c>
      <c r="AF29" s="248">
        <v>0.8</v>
      </c>
      <c r="AG29" s="256" t="s">
        <v>79</v>
      </c>
      <c r="AH29" s="257"/>
      <c r="AI29" s="170">
        <v>2</v>
      </c>
      <c r="AJ29" s="149">
        <v>1</v>
      </c>
      <c r="AK29" s="168">
        <f t="shared" si="1"/>
        <v>0.5</v>
      </c>
    </row>
    <row r="30" spans="1:1031" s="7" customFormat="1" ht="232.5" hidden="1" customHeight="1" x14ac:dyDescent="0.3">
      <c r="A30" s="92">
        <v>17</v>
      </c>
      <c r="B30" s="29" t="s">
        <v>178</v>
      </c>
      <c r="C30" s="233">
        <v>3</v>
      </c>
      <c r="D30" s="236" t="s">
        <v>31</v>
      </c>
      <c r="E30" s="245" t="s">
        <v>153</v>
      </c>
      <c r="F30" s="234" t="s">
        <v>154</v>
      </c>
      <c r="G30" s="13" t="s">
        <v>560</v>
      </c>
      <c r="H30" s="234" t="s">
        <v>432</v>
      </c>
      <c r="I30" s="233">
        <v>3</v>
      </c>
      <c r="J30" s="233">
        <v>21</v>
      </c>
      <c r="K30" s="237">
        <f t="shared" si="3"/>
        <v>63</v>
      </c>
      <c r="L30" s="236" t="s">
        <v>47</v>
      </c>
      <c r="M30" s="236" t="s">
        <v>44</v>
      </c>
      <c r="N30" s="236" t="s">
        <v>48</v>
      </c>
      <c r="O30" s="235" t="s">
        <v>155</v>
      </c>
      <c r="P30" s="233">
        <v>1</v>
      </c>
      <c r="Q30" s="233">
        <v>8</v>
      </c>
      <c r="R30" s="237">
        <f t="shared" si="4"/>
        <v>8</v>
      </c>
      <c r="S30" s="233" t="s">
        <v>34</v>
      </c>
      <c r="T30" s="233" t="s">
        <v>55</v>
      </c>
      <c r="U30" s="123" t="s">
        <v>567</v>
      </c>
      <c r="V30" s="236" t="s">
        <v>127</v>
      </c>
      <c r="W30" s="36">
        <v>42491</v>
      </c>
      <c r="X30" s="303">
        <v>42855</v>
      </c>
      <c r="Y30" s="253" t="s">
        <v>143</v>
      </c>
      <c r="Z30" s="234"/>
      <c r="AA30" s="236" t="s">
        <v>144</v>
      </c>
      <c r="AB30" s="234" t="s">
        <v>145</v>
      </c>
      <c r="AC30" s="134" t="s">
        <v>568</v>
      </c>
      <c r="AD30" s="119">
        <v>42734</v>
      </c>
      <c r="AE30" s="322" t="s">
        <v>756</v>
      </c>
      <c r="AF30" s="248">
        <v>0.53</v>
      </c>
      <c r="AG30" s="259" t="s">
        <v>79</v>
      </c>
      <c r="AH30" s="260"/>
      <c r="AI30" s="175">
        <v>3</v>
      </c>
      <c r="AJ30" s="154">
        <v>1</v>
      </c>
      <c r="AK30" s="168">
        <f t="shared" si="1"/>
        <v>0.33333333333333331</v>
      </c>
    </row>
    <row r="31" spans="1:1031" s="7" customFormat="1" ht="306" hidden="1" x14ac:dyDescent="0.3">
      <c r="A31" s="92">
        <v>18</v>
      </c>
      <c r="B31" s="29" t="s">
        <v>179</v>
      </c>
      <c r="C31" s="233">
        <v>1</v>
      </c>
      <c r="D31" s="236" t="s">
        <v>26</v>
      </c>
      <c r="E31" s="245" t="s">
        <v>156</v>
      </c>
      <c r="F31" s="13" t="s">
        <v>157</v>
      </c>
      <c r="G31" s="13" t="s">
        <v>569</v>
      </c>
      <c r="H31" s="234" t="s">
        <v>158</v>
      </c>
      <c r="I31" s="233">
        <v>4</v>
      </c>
      <c r="J31" s="233">
        <v>21</v>
      </c>
      <c r="K31" s="237">
        <f t="shared" si="3"/>
        <v>84</v>
      </c>
      <c r="L31" s="236" t="s">
        <v>47</v>
      </c>
      <c r="M31" s="236" t="s">
        <v>44</v>
      </c>
      <c r="N31" s="236" t="s">
        <v>48</v>
      </c>
      <c r="O31" s="235" t="s">
        <v>570</v>
      </c>
      <c r="P31" s="233">
        <v>2</v>
      </c>
      <c r="Q31" s="233">
        <v>13</v>
      </c>
      <c r="R31" s="237">
        <f t="shared" si="4"/>
        <v>26</v>
      </c>
      <c r="S31" s="233" t="s">
        <v>68</v>
      </c>
      <c r="T31" s="233" t="s">
        <v>55</v>
      </c>
      <c r="U31" s="123" t="s">
        <v>471</v>
      </c>
      <c r="V31" s="236" t="s">
        <v>159</v>
      </c>
      <c r="W31" s="36">
        <v>42491</v>
      </c>
      <c r="X31" s="303">
        <v>42855</v>
      </c>
      <c r="Y31" s="253" t="s">
        <v>555</v>
      </c>
      <c r="Z31" s="236" t="s">
        <v>160</v>
      </c>
      <c r="AA31" s="236" t="s">
        <v>161</v>
      </c>
      <c r="AB31" s="236" t="s">
        <v>571</v>
      </c>
      <c r="AC31" s="188" t="s">
        <v>572</v>
      </c>
      <c r="AD31" s="119">
        <v>42619</v>
      </c>
      <c r="AE31" s="322" t="s">
        <v>757</v>
      </c>
      <c r="AF31" s="248">
        <v>0.7</v>
      </c>
      <c r="AG31" s="256" t="s">
        <v>79</v>
      </c>
      <c r="AH31" s="257"/>
      <c r="AI31" s="170">
        <v>2</v>
      </c>
      <c r="AJ31" s="149">
        <v>1</v>
      </c>
      <c r="AK31" s="168">
        <f t="shared" si="1"/>
        <v>0.5</v>
      </c>
    </row>
    <row r="32" spans="1:1031" s="7" customFormat="1" ht="357" hidden="1" x14ac:dyDescent="0.3">
      <c r="A32" s="92">
        <v>19</v>
      </c>
      <c r="B32" s="29" t="s">
        <v>179</v>
      </c>
      <c r="C32" s="233">
        <v>2</v>
      </c>
      <c r="D32" s="236" t="s">
        <v>27</v>
      </c>
      <c r="E32" s="261" t="s">
        <v>162</v>
      </c>
      <c r="F32" s="234" t="s">
        <v>163</v>
      </c>
      <c r="G32" s="13" t="s">
        <v>164</v>
      </c>
      <c r="H32" s="234" t="s">
        <v>165</v>
      </c>
      <c r="I32" s="233">
        <v>4</v>
      </c>
      <c r="J32" s="233">
        <v>21</v>
      </c>
      <c r="K32" s="237">
        <f t="shared" si="3"/>
        <v>84</v>
      </c>
      <c r="L32" s="236" t="s">
        <v>47</v>
      </c>
      <c r="M32" s="236" t="s">
        <v>44</v>
      </c>
      <c r="N32" s="236" t="s">
        <v>48</v>
      </c>
      <c r="O32" s="235" t="s">
        <v>573</v>
      </c>
      <c r="P32" s="233">
        <v>2</v>
      </c>
      <c r="Q32" s="233">
        <v>13</v>
      </c>
      <c r="R32" s="237">
        <f t="shared" si="4"/>
        <v>26</v>
      </c>
      <c r="S32" s="233" t="s">
        <v>68</v>
      </c>
      <c r="T32" s="233" t="s">
        <v>56</v>
      </c>
      <c r="U32" s="123" t="s">
        <v>166</v>
      </c>
      <c r="V32" s="236" t="s">
        <v>159</v>
      </c>
      <c r="W32" s="36">
        <v>42491</v>
      </c>
      <c r="X32" s="303">
        <v>42855</v>
      </c>
      <c r="Y32" s="253" t="s">
        <v>555</v>
      </c>
      <c r="Z32" s="236" t="s">
        <v>167</v>
      </c>
      <c r="AA32" s="236" t="s">
        <v>168</v>
      </c>
      <c r="AB32" s="236" t="s">
        <v>571</v>
      </c>
      <c r="AC32" s="188" t="s">
        <v>574</v>
      </c>
      <c r="AD32" s="119">
        <v>42619</v>
      </c>
      <c r="AE32" s="322" t="s">
        <v>761</v>
      </c>
      <c r="AF32" s="248">
        <v>0.7</v>
      </c>
      <c r="AG32" s="256" t="s">
        <v>79</v>
      </c>
      <c r="AH32" s="257"/>
      <c r="AI32" s="170">
        <v>3</v>
      </c>
      <c r="AJ32" s="149">
        <v>2</v>
      </c>
      <c r="AK32" s="168">
        <f t="shared" si="1"/>
        <v>0.66666666666666663</v>
      </c>
    </row>
    <row r="33" spans="1:37" s="7" customFormat="1" ht="331.5" hidden="1" x14ac:dyDescent="0.3">
      <c r="A33" s="92">
        <v>20</v>
      </c>
      <c r="B33" s="29" t="s">
        <v>179</v>
      </c>
      <c r="C33" s="233">
        <v>3</v>
      </c>
      <c r="D33" s="236" t="s">
        <v>31</v>
      </c>
      <c r="E33" s="245" t="s">
        <v>169</v>
      </c>
      <c r="F33" s="234" t="s">
        <v>170</v>
      </c>
      <c r="G33" s="13" t="s">
        <v>560</v>
      </c>
      <c r="H33" s="234" t="s">
        <v>171</v>
      </c>
      <c r="I33" s="233">
        <v>3</v>
      </c>
      <c r="J33" s="233">
        <v>21</v>
      </c>
      <c r="K33" s="237">
        <f t="shared" si="3"/>
        <v>63</v>
      </c>
      <c r="L33" s="236" t="s">
        <v>47</v>
      </c>
      <c r="M33" s="236" t="s">
        <v>44</v>
      </c>
      <c r="N33" s="236" t="s">
        <v>48</v>
      </c>
      <c r="O33" s="235" t="s">
        <v>575</v>
      </c>
      <c r="P33" s="233">
        <v>1</v>
      </c>
      <c r="Q33" s="233">
        <v>8</v>
      </c>
      <c r="R33" s="237">
        <f t="shared" si="4"/>
        <v>8</v>
      </c>
      <c r="S33" s="233" t="s">
        <v>68</v>
      </c>
      <c r="T33" s="233" t="s">
        <v>55</v>
      </c>
      <c r="U33" s="123" t="s">
        <v>472</v>
      </c>
      <c r="V33" s="236" t="s">
        <v>159</v>
      </c>
      <c r="W33" s="36">
        <v>42491</v>
      </c>
      <c r="X33" s="303">
        <v>42855</v>
      </c>
      <c r="Y33" s="253" t="s">
        <v>143</v>
      </c>
      <c r="Z33" s="234"/>
      <c r="AA33" s="236" t="s">
        <v>144</v>
      </c>
      <c r="AB33" s="234" t="s">
        <v>172</v>
      </c>
      <c r="AC33" s="188" t="s">
        <v>576</v>
      </c>
      <c r="AD33" s="119">
        <v>42619</v>
      </c>
      <c r="AE33" s="323" t="s">
        <v>742</v>
      </c>
      <c r="AF33" s="248">
        <v>0.65</v>
      </c>
      <c r="AG33" s="259" t="s">
        <v>79</v>
      </c>
      <c r="AH33" s="260"/>
      <c r="AI33" s="175">
        <v>4</v>
      </c>
      <c r="AJ33" s="154">
        <v>2</v>
      </c>
      <c r="AK33" s="168">
        <f t="shared" si="1"/>
        <v>0.5</v>
      </c>
    </row>
    <row r="34" spans="1:37" s="7" customFormat="1" ht="409.6" hidden="1" thickBot="1" x14ac:dyDescent="0.35">
      <c r="A34" s="92">
        <v>21</v>
      </c>
      <c r="B34" s="29" t="s">
        <v>180</v>
      </c>
      <c r="C34" s="265">
        <v>1</v>
      </c>
      <c r="D34" s="265" t="s">
        <v>26</v>
      </c>
      <c r="E34" s="266" t="s">
        <v>193</v>
      </c>
      <c r="F34" s="16" t="s">
        <v>194</v>
      </c>
      <c r="G34" s="16" t="s">
        <v>195</v>
      </c>
      <c r="H34" s="267" t="s">
        <v>196</v>
      </c>
      <c r="I34" s="265">
        <v>4</v>
      </c>
      <c r="J34" s="265">
        <v>21</v>
      </c>
      <c r="K34" s="254">
        <f t="shared" ref="K34:K42" si="5">+I34*J34</f>
        <v>84</v>
      </c>
      <c r="L34" s="265" t="s">
        <v>47</v>
      </c>
      <c r="M34" s="265" t="s">
        <v>44</v>
      </c>
      <c r="N34" s="265" t="s">
        <v>48</v>
      </c>
      <c r="O34" s="268" t="s">
        <v>577</v>
      </c>
      <c r="P34" s="265">
        <v>2</v>
      </c>
      <c r="Q34" s="265">
        <v>13</v>
      </c>
      <c r="R34" s="50">
        <f t="shared" ref="R34:R42" si="6">+P34*Q34</f>
        <v>26</v>
      </c>
      <c r="S34" s="265" t="s">
        <v>68</v>
      </c>
      <c r="T34" s="265" t="s">
        <v>55</v>
      </c>
      <c r="U34" s="269" t="s">
        <v>578</v>
      </c>
      <c r="V34" s="265" t="s">
        <v>197</v>
      </c>
      <c r="W34" s="36">
        <v>42491</v>
      </c>
      <c r="X34" s="303">
        <v>42855</v>
      </c>
      <c r="Y34" s="288" t="s">
        <v>105</v>
      </c>
      <c r="Z34" s="265" t="s">
        <v>579</v>
      </c>
      <c r="AA34" s="265" t="s">
        <v>580</v>
      </c>
      <c r="AB34" s="265" t="s">
        <v>198</v>
      </c>
      <c r="AC34" s="189" t="s">
        <v>581</v>
      </c>
      <c r="AD34" s="119">
        <v>42619</v>
      </c>
      <c r="AE34" s="324" t="s">
        <v>758</v>
      </c>
      <c r="AF34" s="334">
        <v>0.94</v>
      </c>
      <c r="AG34" s="270" t="s">
        <v>79</v>
      </c>
      <c r="AH34" s="271"/>
      <c r="AI34" s="172">
        <v>5</v>
      </c>
      <c r="AJ34" s="151">
        <v>4</v>
      </c>
      <c r="AK34" s="168">
        <f t="shared" si="1"/>
        <v>0.8</v>
      </c>
    </row>
    <row r="35" spans="1:37" s="7" customFormat="1" ht="370.5" hidden="1" thickBot="1" x14ac:dyDescent="0.35">
      <c r="A35" s="92">
        <v>22</v>
      </c>
      <c r="B35" s="29" t="s">
        <v>180</v>
      </c>
      <c r="C35" s="15">
        <v>2</v>
      </c>
      <c r="D35" s="15" t="s">
        <v>31</v>
      </c>
      <c r="E35" s="84" t="s">
        <v>724</v>
      </c>
      <c r="F35" s="17" t="s">
        <v>199</v>
      </c>
      <c r="G35" s="16" t="s">
        <v>725</v>
      </c>
      <c r="H35" s="17" t="s">
        <v>582</v>
      </c>
      <c r="I35" s="56">
        <v>4</v>
      </c>
      <c r="J35" s="56">
        <v>34</v>
      </c>
      <c r="K35" s="254">
        <f t="shared" si="5"/>
        <v>136</v>
      </c>
      <c r="L35" s="18" t="s">
        <v>47</v>
      </c>
      <c r="M35" s="18" t="s">
        <v>43</v>
      </c>
      <c r="N35" s="18" t="s">
        <v>50</v>
      </c>
      <c r="O35" s="202" t="s">
        <v>200</v>
      </c>
      <c r="P35" s="56">
        <v>3</v>
      </c>
      <c r="Q35" s="56">
        <v>21</v>
      </c>
      <c r="R35" s="50">
        <f t="shared" si="6"/>
        <v>63</v>
      </c>
      <c r="S35" s="18" t="s">
        <v>94</v>
      </c>
      <c r="T35" s="18" t="s">
        <v>55</v>
      </c>
      <c r="U35" s="77" t="s">
        <v>583</v>
      </c>
      <c r="V35" s="18" t="s">
        <v>201</v>
      </c>
      <c r="W35" s="278">
        <v>42432</v>
      </c>
      <c r="X35" s="304">
        <v>42735</v>
      </c>
      <c r="Y35" s="288" t="s">
        <v>555</v>
      </c>
      <c r="Z35" s="17" t="s">
        <v>726</v>
      </c>
      <c r="AA35" s="18" t="s">
        <v>202</v>
      </c>
      <c r="AB35" s="17" t="s">
        <v>203</v>
      </c>
      <c r="AC35" s="190" t="s">
        <v>584</v>
      </c>
      <c r="AD35" s="121">
        <v>42619</v>
      </c>
      <c r="AE35" s="348" t="s">
        <v>759</v>
      </c>
      <c r="AF35" s="335">
        <v>0.6</v>
      </c>
      <c r="AG35" s="213" t="s">
        <v>79</v>
      </c>
      <c r="AH35" s="161"/>
      <c r="AI35" s="173">
        <v>5</v>
      </c>
      <c r="AJ35" s="152">
        <v>2</v>
      </c>
      <c r="AK35" s="168">
        <f t="shared" si="1"/>
        <v>0.4</v>
      </c>
    </row>
    <row r="36" spans="1:37" s="7" customFormat="1" ht="264" hidden="1" x14ac:dyDescent="0.3">
      <c r="A36" s="92">
        <v>23</v>
      </c>
      <c r="B36" s="29" t="s">
        <v>180</v>
      </c>
      <c r="C36" s="265">
        <v>3</v>
      </c>
      <c r="D36" s="265" t="s">
        <v>30</v>
      </c>
      <c r="E36" s="266" t="s">
        <v>204</v>
      </c>
      <c r="F36" s="267" t="s">
        <v>205</v>
      </c>
      <c r="G36" s="16" t="s">
        <v>585</v>
      </c>
      <c r="H36" s="267" t="s">
        <v>586</v>
      </c>
      <c r="I36" s="265">
        <v>4</v>
      </c>
      <c r="J36" s="265">
        <v>21</v>
      </c>
      <c r="K36" s="254">
        <f t="shared" si="5"/>
        <v>84</v>
      </c>
      <c r="L36" s="265" t="s">
        <v>47</v>
      </c>
      <c r="M36" s="265" t="s">
        <v>44</v>
      </c>
      <c r="N36" s="265" t="s">
        <v>48</v>
      </c>
      <c r="O36" s="268" t="s">
        <v>587</v>
      </c>
      <c r="P36" s="265">
        <v>2</v>
      </c>
      <c r="Q36" s="265">
        <v>13</v>
      </c>
      <c r="R36" s="50">
        <f t="shared" si="6"/>
        <v>26</v>
      </c>
      <c r="S36" s="265" t="s">
        <v>68</v>
      </c>
      <c r="T36" s="265" t="s">
        <v>56</v>
      </c>
      <c r="U36" s="269" t="s">
        <v>473</v>
      </c>
      <c r="V36" s="265" t="s">
        <v>206</v>
      </c>
      <c r="W36" s="277">
        <v>42491</v>
      </c>
      <c r="X36" s="305">
        <v>42855</v>
      </c>
      <c r="Y36" s="288"/>
      <c r="Z36" s="265" t="s">
        <v>207</v>
      </c>
      <c r="AA36" s="265" t="s">
        <v>208</v>
      </c>
      <c r="AB36" s="265" t="s">
        <v>209</v>
      </c>
      <c r="AC36" s="191" t="s">
        <v>499</v>
      </c>
      <c r="AD36" s="272">
        <v>42614</v>
      </c>
      <c r="AE36" s="349" t="s">
        <v>760</v>
      </c>
      <c r="AF36" s="336">
        <v>1</v>
      </c>
      <c r="AG36" s="344" t="s">
        <v>266</v>
      </c>
      <c r="AH36" s="157"/>
      <c r="AI36" s="172">
        <v>2</v>
      </c>
      <c r="AJ36" s="151">
        <v>2</v>
      </c>
      <c r="AK36" s="168">
        <v>0.7</v>
      </c>
    </row>
    <row r="37" spans="1:37" s="7" customFormat="1" ht="395.25" hidden="1" x14ac:dyDescent="0.3">
      <c r="A37" s="92">
        <v>24</v>
      </c>
      <c r="B37" s="29" t="s">
        <v>181</v>
      </c>
      <c r="C37" s="61">
        <v>1</v>
      </c>
      <c r="D37" s="5" t="s">
        <v>31</v>
      </c>
      <c r="E37" s="232" t="s">
        <v>210</v>
      </c>
      <c r="F37" s="29" t="s">
        <v>211</v>
      </c>
      <c r="G37" s="13" t="s">
        <v>433</v>
      </c>
      <c r="H37" s="29" t="s">
        <v>212</v>
      </c>
      <c r="I37" s="62">
        <v>3</v>
      </c>
      <c r="J37" s="62">
        <v>34</v>
      </c>
      <c r="K37" s="63">
        <f t="shared" si="5"/>
        <v>102</v>
      </c>
      <c r="L37" s="30" t="s">
        <v>47</v>
      </c>
      <c r="M37" s="30" t="s">
        <v>44</v>
      </c>
      <c r="N37" s="30" t="s">
        <v>52</v>
      </c>
      <c r="O37" s="229" t="s">
        <v>588</v>
      </c>
      <c r="P37" s="62">
        <v>2</v>
      </c>
      <c r="Q37" s="62">
        <v>34</v>
      </c>
      <c r="R37" s="63">
        <f t="shared" si="6"/>
        <v>68</v>
      </c>
      <c r="S37" s="61" t="s">
        <v>94</v>
      </c>
      <c r="T37" s="61" t="s">
        <v>55</v>
      </c>
      <c r="U37" s="47" t="s">
        <v>589</v>
      </c>
      <c r="V37" s="30" t="s">
        <v>213</v>
      </c>
      <c r="W37" s="36">
        <v>42527</v>
      </c>
      <c r="X37" s="303">
        <v>42735</v>
      </c>
      <c r="Y37" s="226"/>
      <c r="Z37" s="21" t="s">
        <v>95</v>
      </c>
      <c r="AA37" s="30" t="s">
        <v>214</v>
      </c>
      <c r="AB37" s="29" t="s">
        <v>215</v>
      </c>
      <c r="AC37" s="192" t="s">
        <v>590</v>
      </c>
      <c r="AD37" s="122">
        <v>42619</v>
      </c>
      <c r="AE37" s="322" t="s">
        <v>762</v>
      </c>
      <c r="AF37" s="341">
        <v>1</v>
      </c>
      <c r="AG37" s="345" t="s">
        <v>266</v>
      </c>
      <c r="AH37" s="162"/>
      <c r="AI37" s="174">
        <v>3</v>
      </c>
      <c r="AJ37" s="153">
        <v>3</v>
      </c>
      <c r="AK37" s="168">
        <f t="shared" si="1"/>
        <v>1</v>
      </c>
    </row>
    <row r="38" spans="1:37" s="7" customFormat="1" ht="357" hidden="1" x14ac:dyDescent="0.3">
      <c r="A38" s="92">
        <v>25</v>
      </c>
      <c r="B38" s="29" t="s">
        <v>181</v>
      </c>
      <c r="C38" s="62">
        <f>+C37+1</f>
        <v>2</v>
      </c>
      <c r="D38" s="32" t="s">
        <v>31</v>
      </c>
      <c r="E38" s="14" t="s">
        <v>216</v>
      </c>
      <c r="F38" s="33" t="s">
        <v>217</v>
      </c>
      <c r="G38" s="34" t="s">
        <v>591</v>
      </c>
      <c r="H38" s="33" t="s">
        <v>218</v>
      </c>
      <c r="I38" s="62">
        <v>3</v>
      </c>
      <c r="J38" s="62">
        <v>34</v>
      </c>
      <c r="K38" s="64">
        <f t="shared" si="5"/>
        <v>102</v>
      </c>
      <c r="L38" s="35" t="s">
        <v>47</v>
      </c>
      <c r="M38" s="35" t="s">
        <v>44</v>
      </c>
      <c r="N38" s="35" t="s">
        <v>52</v>
      </c>
      <c r="O38" s="136" t="s">
        <v>592</v>
      </c>
      <c r="P38" s="62">
        <v>3</v>
      </c>
      <c r="Q38" s="62">
        <v>34</v>
      </c>
      <c r="R38" s="64">
        <f t="shared" si="6"/>
        <v>102</v>
      </c>
      <c r="S38" s="62" t="s">
        <v>94</v>
      </c>
      <c r="T38" s="62" t="s">
        <v>55</v>
      </c>
      <c r="U38" s="76" t="s">
        <v>593</v>
      </c>
      <c r="V38" s="35" t="s">
        <v>213</v>
      </c>
      <c r="W38" s="42">
        <v>42527</v>
      </c>
      <c r="X38" s="306">
        <v>42735</v>
      </c>
      <c r="Y38" s="289"/>
      <c r="Z38" s="12" t="s">
        <v>95</v>
      </c>
      <c r="AA38" s="35" t="s">
        <v>594</v>
      </c>
      <c r="AB38" s="33" t="s">
        <v>219</v>
      </c>
      <c r="AC38" s="193" t="s">
        <v>595</v>
      </c>
      <c r="AD38" s="119">
        <v>42619</v>
      </c>
      <c r="AE38" s="322" t="s">
        <v>768</v>
      </c>
      <c r="AF38" s="337">
        <v>0.83</v>
      </c>
      <c r="AG38" s="91" t="s">
        <v>79</v>
      </c>
      <c r="AH38" s="158"/>
      <c r="AI38" s="169">
        <v>3</v>
      </c>
      <c r="AJ38" s="148">
        <v>2</v>
      </c>
      <c r="AK38" s="168">
        <f t="shared" si="1"/>
        <v>0.66666666666666663</v>
      </c>
    </row>
    <row r="39" spans="1:37" s="7" customFormat="1" ht="204" hidden="1" x14ac:dyDescent="0.3">
      <c r="A39" s="92">
        <v>26</v>
      </c>
      <c r="B39" s="29" t="s">
        <v>181</v>
      </c>
      <c r="C39" s="65">
        <f>+C38+1</f>
        <v>3</v>
      </c>
      <c r="D39" s="30" t="s">
        <v>31</v>
      </c>
      <c r="E39" s="14" t="s">
        <v>220</v>
      </c>
      <c r="F39" s="29" t="s">
        <v>596</v>
      </c>
      <c r="G39" s="13" t="s">
        <v>434</v>
      </c>
      <c r="H39" s="29" t="s">
        <v>597</v>
      </c>
      <c r="I39" s="62">
        <v>4</v>
      </c>
      <c r="J39" s="62">
        <v>34</v>
      </c>
      <c r="K39" s="63">
        <f t="shared" si="5"/>
        <v>136</v>
      </c>
      <c r="L39" s="30" t="s">
        <v>47</v>
      </c>
      <c r="M39" s="30" t="s">
        <v>43</v>
      </c>
      <c r="N39" s="30" t="s">
        <v>50</v>
      </c>
      <c r="O39" s="229" t="s">
        <v>221</v>
      </c>
      <c r="P39" s="62">
        <v>3</v>
      </c>
      <c r="Q39" s="62">
        <v>21</v>
      </c>
      <c r="R39" s="63">
        <f t="shared" si="6"/>
        <v>63</v>
      </c>
      <c r="S39" s="61" t="s">
        <v>94</v>
      </c>
      <c r="T39" s="61" t="s">
        <v>55</v>
      </c>
      <c r="U39" s="47" t="s">
        <v>474</v>
      </c>
      <c r="V39" s="236" t="s">
        <v>222</v>
      </c>
      <c r="W39" s="36">
        <v>42432</v>
      </c>
      <c r="X39" s="303">
        <v>42735</v>
      </c>
      <c r="Y39" s="253" t="s">
        <v>105</v>
      </c>
      <c r="Z39" s="29" t="s">
        <v>223</v>
      </c>
      <c r="AA39" s="30" t="s">
        <v>224</v>
      </c>
      <c r="AB39" s="29" t="s">
        <v>225</v>
      </c>
      <c r="AC39" s="194" t="s">
        <v>598</v>
      </c>
      <c r="AD39" s="119">
        <v>42619</v>
      </c>
      <c r="AE39" s="329" t="s">
        <v>765</v>
      </c>
      <c r="AF39" s="340">
        <v>0.83</v>
      </c>
      <c r="AG39" s="214" t="s">
        <v>79</v>
      </c>
      <c r="AH39" s="162"/>
      <c r="AI39" s="174">
        <v>3</v>
      </c>
      <c r="AJ39" s="153">
        <v>2</v>
      </c>
      <c r="AK39" s="168">
        <f t="shared" si="1"/>
        <v>0.66666666666666663</v>
      </c>
    </row>
    <row r="40" spans="1:37" s="7" customFormat="1" ht="229.5" hidden="1" x14ac:dyDescent="0.3">
      <c r="A40" s="92">
        <v>27</v>
      </c>
      <c r="B40" s="29" t="s">
        <v>181</v>
      </c>
      <c r="C40" s="65">
        <f t="shared" ref="C40:C49" si="7">+C39+1</f>
        <v>4</v>
      </c>
      <c r="D40" s="236" t="s">
        <v>29</v>
      </c>
      <c r="E40" s="245" t="s">
        <v>226</v>
      </c>
      <c r="F40" s="13" t="s">
        <v>227</v>
      </c>
      <c r="G40" s="13" t="s">
        <v>599</v>
      </c>
      <c r="H40" s="234" t="s">
        <v>228</v>
      </c>
      <c r="I40" s="233">
        <v>4</v>
      </c>
      <c r="J40" s="233">
        <v>21</v>
      </c>
      <c r="K40" s="237">
        <f t="shared" si="5"/>
        <v>84</v>
      </c>
      <c r="L40" s="236" t="s">
        <v>47</v>
      </c>
      <c r="M40" s="236" t="s">
        <v>43</v>
      </c>
      <c r="N40" s="236" t="s">
        <v>48</v>
      </c>
      <c r="O40" s="235" t="s">
        <v>229</v>
      </c>
      <c r="P40" s="233">
        <v>2</v>
      </c>
      <c r="Q40" s="233">
        <v>13</v>
      </c>
      <c r="R40" s="237">
        <f t="shared" si="6"/>
        <v>26</v>
      </c>
      <c r="S40" s="233" t="s">
        <v>68</v>
      </c>
      <c r="T40" s="233" t="s">
        <v>55</v>
      </c>
      <c r="U40" s="123" t="s">
        <v>475</v>
      </c>
      <c r="V40" s="236" t="s">
        <v>222</v>
      </c>
      <c r="W40" s="239">
        <v>42491</v>
      </c>
      <c r="X40" s="302">
        <v>42855</v>
      </c>
      <c r="Y40" s="253" t="s">
        <v>105</v>
      </c>
      <c r="Z40" s="236" t="s">
        <v>600</v>
      </c>
      <c r="AA40" s="236" t="s">
        <v>230</v>
      </c>
      <c r="AB40" s="236" t="s">
        <v>231</v>
      </c>
      <c r="AC40" s="195" t="s">
        <v>601</v>
      </c>
      <c r="AD40" s="119">
        <v>42619</v>
      </c>
      <c r="AE40" s="325" t="s">
        <v>766</v>
      </c>
      <c r="AF40" s="339">
        <v>0.7</v>
      </c>
      <c r="AG40" s="259" t="s">
        <v>79</v>
      </c>
      <c r="AH40" s="273"/>
      <c r="AI40" s="175">
        <v>3</v>
      </c>
      <c r="AJ40" s="154">
        <v>1</v>
      </c>
      <c r="AK40" s="168">
        <f t="shared" si="1"/>
        <v>0.33333333333333331</v>
      </c>
    </row>
    <row r="41" spans="1:37" s="7" customFormat="1" ht="312" hidden="1" customHeight="1" x14ac:dyDescent="0.3">
      <c r="A41" s="92">
        <v>28</v>
      </c>
      <c r="B41" s="29" t="s">
        <v>181</v>
      </c>
      <c r="C41" s="65">
        <f t="shared" si="7"/>
        <v>5</v>
      </c>
      <c r="D41" s="30" t="s">
        <v>31</v>
      </c>
      <c r="E41" s="14" t="s">
        <v>232</v>
      </c>
      <c r="F41" s="29" t="s">
        <v>233</v>
      </c>
      <c r="G41" s="13" t="s">
        <v>602</v>
      </c>
      <c r="H41" s="29" t="s">
        <v>234</v>
      </c>
      <c r="I41" s="62">
        <v>3</v>
      </c>
      <c r="J41" s="62">
        <v>34</v>
      </c>
      <c r="K41" s="63">
        <f t="shared" si="5"/>
        <v>102</v>
      </c>
      <c r="L41" s="30" t="s">
        <v>47</v>
      </c>
      <c r="M41" s="30" t="s">
        <v>44</v>
      </c>
      <c r="N41" s="30" t="s">
        <v>50</v>
      </c>
      <c r="O41" s="229" t="s">
        <v>235</v>
      </c>
      <c r="P41" s="62">
        <v>2</v>
      </c>
      <c r="Q41" s="62">
        <v>34</v>
      </c>
      <c r="R41" s="63">
        <f t="shared" si="6"/>
        <v>68</v>
      </c>
      <c r="S41" s="61" t="s">
        <v>94</v>
      </c>
      <c r="T41" s="61" t="s">
        <v>55</v>
      </c>
      <c r="U41" s="47" t="s">
        <v>476</v>
      </c>
      <c r="V41" s="30" t="s">
        <v>213</v>
      </c>
      <c r="W41" s="36">
        <v>42432</v>
      </c>
      <c r="X41" s="303">
        <v>42735</v>
      </c>
      <c r="Y41" s="226"/>
      <c r="Z41" s="29" t="s">
        <v>236</v>
      </c>
      <c r="AA41" s="30" t="s">
        <v>237</v>
      </c>
      <c r="AB41" s="29" t="s">
        <v>238</v>
      </c>
      <c r="AC41" s="192" t="s">
        <v>603</v>
      </c>
      <c r="AD41" s="119">
        <v>42619</v>
      </c>
      <c r="AE41" s="322" t="s">
        <v>767</v>
      </c>
      <c r="AF41" s="338">
        <v>1</v>
      </c>
      <c r="AG41" s="346" t="s">
        <v>266</v>
      </c>
      <c r="AH41" s="162"/>
      <c r="AI41" s="174">
        <v>3</v>
      </c>
      <c r="AJ41" s="153">
        <v>3</v>
      </c>
      <c r="AK41" s="168">
        <f t="shared" si="1"/>
        <v>1</v>
      </c>
    </row>
    <row r="42" spans="1:37" s="7" customFormat="1" ht="408" hidden="1" x14ac:dyDescent="0.3">
      <c r="A42" s="92">
        <v>29</v>
      </c>
      <c r="B42" s="29" t="s">
        <v>181</v>
      </c>
      <c r="C42" s="65">
        <f t="shared" si="7"/>
        <v>6</v>
      </c>
      <c r="D42" s="30" t="s">
        <v>31</v>
      </c>
      <c r="E42" s="14" t="s">
        <v>239</v>
      </c>
      <c r="F42" s="29" t="s">
        <v>240</v>
      </c>
      <c r="G42" s="13" t="s">
        <v>241</v>
      </c>
      <c r="H42" s="29" t="s">
        <v>242</v>
      </c>
      <c r="I42" s="62">
        <v>4</v>
      </c>
      <c r="J42" s="62">
        <v>34</v>
      </c>
      <c r="K42" s="63">
        <f t="shared" si="5"/>
        <v>136</v>
      </c>
      <c r="L42" s="30" t="s">
        <v>47</v>
      </c>
      <c r="M42" s="30" t="s">
        <v>44</v>
      </c>
      <c r="N42" s="30" t="s">
        <v>52</v>
      </c>
      <c r="O42" s="229" t="s">
        <v>243</v>
      </c>
      <c r="P42" s="62">
        <v>3</v>
      </c>
      <c r="Q42" s="62">
        <v>34</v>
      </c>
      <c r="R42" s="63">
        <f t="shared" si="6"/>
        <v>102</v>
      </c>
      <c r="S42" s="61" t="s">
        <v>94</v>
      </c>
      <c r="T42" s="61" t="s">
        <v>55</v>
      </c>
      <c r="U42" s="47" t="s">
        <v>477</v>
      </c>
      <c r="V42" s="30" t="s">
        <v>213</v>
      </c>
      <c r="W42" s="36">
        <v>42527</v>
      </c>
      <c r="X42" s="303">
        <v>42735</v>
      </c>
      <c r="Y42" s="226"/>
      <c r="Z42" s="29" t="s">
        <v>244</v>
      </c>
      <c r="AA42" s="30" t="s">
        <v>604</v>
      </c>
      <c r="AB42" s="29" t="s">
        <v>238</v>
      </c>
      <c r="AC42" s="192" t="s">
        <v>605</v>
      </c>
      <c r="AD42" s="119">
        <v>42619</v>
      </c>
      <c r="AE42" s="322" t="s">
        <v>769</v>
      </c>
      <c r="AF42" s="338">
        <v>0.87</v>
      </c>
      <c r="AG42" s="214" t="s">
        <v>79</v>
      </c>
      <c r="AH42" s="162"/>
      <c r="AI42" s="174">
        <v>4</v>
      </c>
      <c r="AJ42" s="153">
        <v>3</v>
      </c>
      <c r="AK42" s="168">
        <f t="shared" si="1"/>
        <v>0.75</v>
      </c>
    </row>
    <row r="43" spans="1:37" s="7" customFormat="1" ht="132" hidden="1" x14ac:dyDescent="0.3">
      <c r="A43" s="92">
        <v>30</v>
      </c>
      <c r="B43" s="29" t="s">
        <v>181</v>
      </c>
      <c r="C43" s="65">
        <f t="shared" si="7"/>
        <v>7</v>
      </c>
      <c r="D43" s="30" t="s">
        <v>27</v>
      </c>
      <c r="E43" s="14" t="s">
        <v>245</v>
      </c>
      <c r="F43" s="29" t="s">
        <v>606</v>
      </c>
      <c r="G43" s="13" t="s">
        <v>246</v>
      </c>
      <c r="H43" s="29" t="s">
        <v>607</v>
      </c>
      <c r="I43" s="62">
        <v>2</v>
      </c>
      <c r="J43" s="62">
        <v>13</v>
      </c>
      <c r="K43" s="63">
        <f>+J43*I43</f>
        <v>26</v>
      </c>
      <c r="L43" s="30" t="s">
        <v>247</v>
      </c>
      <c r="M43" s="30" t="s">
        <v>248</v>
      </c>
      <c r="N43" s="30" t="s">
        <v>52</v>
      </c>
      <c r="O43" s="229" t="s">
        <v>249</v>
      </c>
      <c r="P43" s="62">
        <v>1</v>
      </c>
      <c r="Q43" s="62">
        <v>8</v>
      </c>
      <c r="R43" s="63">
        <f>+Q43*P43</f>
        <v>8</v>
      </c>
      <c r="S43" s="61" t="s">
        <v>34</v>
      </c>
      <c r="T43" s="61" t="s">
        <v>55</v>
      </c>
      <c r="U43" s="47" t="s">
        <v>478</v>
      </c>
      <c r="V43" s="30" t="s">
        <v>222</v>
      </c>
      <c r="W43" s="36">
        <v>42491</v>
      </c>
      <c r="X43" s="303">
        <v>42855</v>
      </c>
      <c r="Y43" s="226" t="s">
        <v>105</v>
      </c>
      <c r="Z43" s="21" t="s">
        <v>608</v>
      </c>
      <c r="AA43" s="94" t="s">
        <v>250</v>
      </c>
      <c r="AB43" s="29" t="s">
        <v>609</v>
      </c>
      <c r="AC43" s="192" t="s">
        <v>610</v>
      </c>
      <c r="AD43" s="119">
        <v>42619</v>
      </c>
      <c r="AE43" s="322" t="s">
        <v>770</v>
      </c>
      <c r="AF43" s="337">
        <v>0.7</v>
      </c>
      <c r="AG43" s="93" t="s">
        <v>79</v>
      </c>
      <c r="AH43" s="157"/>
      <c r="AI43" s="167">
        <v>2</v>
      </c>
      <c r="AJ43" s="227">
        <v>1</v>
      </c>
      <c r="AK43" s="168">
        <f t="shared" si="1"/>
        <v>0.5</v>
      </c>
    </row>
    <row r="44" spans="1:37" s="7" customFormat="1" ht="270" hidden="1" x14ac:dyDescent="0.3">
      <c r="A44" s="92">
        <v>31</v>
      </c>
      <c r="B44" s="29" t="s">
        <v>181</v>
      </c>
      <c r="C44" s="65">
        <f t="shared" si="7"/>
        <v>8</v>
      </c>
      <c r="D44" s="30" t="s">
        <v>30</v>
      </c>
      <c r="E44" s="14" t="s">
        <v>251</v>
      </c>
      <c r="F44" s="29" t="s">
        <v>252</v>
      </c>
      <c r="G44" s="13" t="s">
        <v>253</v>
      </c>
      <c r="H44" s="29" t="s">
        <v>254</v>
      </c>
      <c r="I44" s="62">
        <v>4</v>
      </c>
      <c r="J44" s="62">
        <v>21</v>
      </c>
      <c r="K44" s="63">
        <f t="shared" ref="K44:K49" si="8">+J44*I44</f>
        <v>84</v>
      </c>
      <c r="L44" s="30" t="s">
        <v>247</v>
      </c>
      <c r="M44" s="30"/>
      <c r="N44" s="30"/>
      <c r="O44" s="229" t="s">
        <v>611</v>
      </c>
      <c r="P44" s="62">
        <v>3</v>
      </c>
      <c r="Q44" s="62">
        <v>21</v>
      </c>
      <c r="R44" s="63">
        <f>+Q44*P44</f>
        <v>63</v>
      </c>
      <c r="S44" s="61" t="s">
        <v>68</v>
      </c>
      <c r="T44" s="61" t="s">
        <v>55</v>
      </c>
      <c r="U44" s="47" t="s">
        <v>479</v>
      </c>
      <c r="V44" s="30" t="s">
        <v>222</v>
      </c>
      <c r="W44" s="36">
        <v>42491</v>
      </c>
      <c r="X44" s="303">
        <v>42855</v>
      </c>
      <c r="Y44" s="226" t="s">
        <v>255</v>
      </c>
      <c r="Z44" s="21" t="s">
        <v>256</v>
      </c>
      <c r="AA44" s="94" t="s">
        <v>257</v>
      </c>
      <c r="AB44" s="29" t="s">
        <v>256</v>
      </c>
      <c r="AC44" s="192" t="s">
        <v>612</v>
      </c>
      <c r="AD44" s="119">
        <v>42619</v>
      </c>
      <c r="AE44" s="322" t="s">
        <v>772</v>
      </c>
      <c r="AF44" s="337">
        <v>0.8</v>
      </c>
      <c r="AG44" s="93" t="s">
        <v>79</v>
      </c>
      <c r="AH44" s="157"/>
      <c r="AI44" s="167">
        <v>2</v>
      </c>
      <c r="AJ44" s="227">
        <v>1</v>
      </c>
      <c r="AK44" s="168">
        <f t="shared" si="1"/>
        <v>0.5</v>
      </c>
    </row>
    <row r="45" spans="1:37" s="7" customFormat="1" ht="127.5" hidden="1" x14ac:dyDescent="0.3">
      <c r="A45" s="92">
        <v>32</v>
      </c>
      <c r="B45" s="29" t="s">
        <v>181</v>
      </c>
      <c r="C45" s="62">
        <f t="shared" si="7"/>
        <v>9</v>
      </c>
      <c r="D45" s="30" t="s">
        <v>613</v>
      </c>
      <c r="E45" s="14" t="s">
        <v>614</v>
      </c>
      <c r="F45" s="29" t="s">
        <v>615</v>
      </c>
      <c r="G45" s="13" t="s">
        <v>616</v>
      </c>
      <c r="H45" s="29" t="s">
        <v>617</v>
      </c>
      <c r="I45" s="62">
        <v>4</v>
      </c>
      <c r="J45" s="62">
        <v>34</v>
      </c>
      <c r="K45" s="63">
        <f t="shared" si="8"/>
        <v>136</v>
      </c>
      <c r="L45" s="30" t="s">
        <v>247</v>
      </c>
      <c r="M45" s="30" t="s">
        <v>41</v>
      </c>
      <c r="N45" s="30" t="s">
        <v>51</v>
      </c>
      <c r="O45" s="229" t="s">
        <v>618</v>
      </c>
      <c r="P45" s="62">
        <v>3</v>
      </c>
      <c r="Q45" s="62">
        <v>34</v>
      </c>
      <c r="R45" s="63">
        <f>+P45*Q45</f>
        <v>102</v>
      </c>
      <c r="S45" s="61" t="s">
        <v>258</v>
      </c>
      <c r="T45" s="61" t="s">
        <v>55</v>
      </c>
      <c r="U45" s="47" t="s">
        <v>727</v>
      </c>
      <c r="V45" s="30" t="s">
        <v>222</v>
      </c>
      <c r="W45" s="36">
        <v>42491</v>
      </c>
      <c r="X45" s="303">
        <v>42855</v>
      </c>
      <c r="Y45" s="226" t="s">
        <v>259</v>
      </c>
      <c r="Z45" s="21" t="s">
        <v>619</v>
      </c>
      <c r="AA45" s="94" t="s">
        <v>260</v>
      </c>
      <c r="AB45" s="29" t="s">
        <v>261</v>
      </c>
      <c r="AC45" s="210" t="s">
        <v>620</v>
      </c>
      <c r="AD45" s="119">
        <v>42619</v>
      </c>
      <c r="AE45" s="322" t="s">
        <v>773</v>
      </c>
      <c r="AF45" s="129">
        <v>0</v>
      </c>
      <c r="AG45" s="93" t="s">
        <v>79</v>
      </c>
      <c r="AH45" s="157"/>
      <c r="AI45" s="167">
        <v>3</v>
      </c>
      <c r="AJ45" s="227">
        <v>0</v>
      </c>
      <c r="AK45" s="168">
        <f t="shared" si="1"/>
        <v>0</v>
      </c>
    </row>
    <row r="46" spans="1:37" s="7" customFormat="1" ht="135" hidden="1" x14ac:dyDescent="0.3">
      <c r="A46" s="92">
        <v>33</v>
      </c>
      <c r="B46" s="29" t="s">
        <v>181</v>
      </c>
      <c r="C46" s="62">
        <f t="shared" si="7"/>
        <v>10</v>
      </c>
      <c r="D46" s="30" t="s">
        <v>26</v>
      </c>
      <c r="E46" s="14" t="s">
        <v>262</v>
      </c>
      <c r="F46" s="29" t="s">
        <v>263</v>
      </c>
      <c r="G46" s="29" t="s">
        <v>264</v>
      </c>
      <c r="H46" s="29" t="s">
        <v>265</v>
      </c>
      <c r="I46" s="62">
        <v>2</v>
      </c>
      <c r="J46" s="62">
        <v>21</v>
      </c>
      <c r="K46" s="63">
        <f t="shared" si="8"/>
        <v>42</v>
      </c>
      <c r="L46" s="30" t="s">
        <v>247</v>
      </c>
      <c r="M46" s="30"/>
      <c r="N46" s="30"/>
      <c r="O46" s="229" t="s">
        <v>621</v>
      </c>
      <c r="P46" s="62">
        <v>1</v>
      </c>
      <c r="Q46" s="62">
        <v>13</v>
      </c>
      <c r="R46" s="63">
        <f>+Q46*P46</f>
        <v>13</v>
      </c>
      <c r="S46" s="61" t="s">
        <v>266</v>
      </c>
      <c r="T46" s="61" t="s">
        <v>55</v>
      </c>
      <c r="U46" s="47" t="s">
        <v>480</v>
      </c>
      <c r="V46" s="30" t="s">
        <v>222</v>
      </c>
      <c r="W46" s="36">
        <v>42491</v>
      </c>
      <c r="X46" s="303">
        <v>42855</v>
      </c>
      <c r="Y46" s="226" t="s">
        <v>622</v>
      </c>
      <c r="Z46" s="21" t="s">
        <v>623</v>
      </c>
      <c r="AA46" s="30" t="s">
        <v>267</v>
      </c>
      <c r="AB46" s="29" t="s">
        <v>624</v>
      </c>
      <c r="AC46" s="192" t="s">
        <v>625</v>
      </c>
      <c r="AD46" s="119">
        <v>42619</v>
      </c>
      <c r="AE46" s="322" t="s">
        <v>774</v>
      </c>
      <c r="AF46" s="144">
        <v>0.8</v>
      </c>
      <c r="AG46" s="93" t="s">
        <v>266</v>
      </c>
      <c r="AH46" s="157"/>
      <c r="AI46" s="167">
        <v>2</v>
      </c>
      <c r="AJ46" s="227">
        <v>1</v>
      </c>
      <c r="AK46" s="168">
        <f t="shared" si="1"/>
        <v>0.5</v>
      </c>
    </row>
    <row r="47" spans="1:37" s="7" customFormat="1" ht="132" hidden="1" x14ac:dyDescent="0.3">
      <c r="A47" s="92">
        <v>34</v>
      </c>
      <c r="B47" s="29" t="s">
        <v>181</v>
      </c>
      <c r="C47" s="62">
        <f t="shared" si="7"/>
        <v>11</v>
      </c>
      <c r="D47" s="32" t="s">
        <v>27</v>
      </c>
      <c r="E47" s="14" t="s">
        <v>626</v>
      </c>
      <c r="F47" s="33" t="s">
        <v>435</v>
      </c>
      <c r="G47" s="34" t="s">
        <v>436</v>
      </c>
      <c r="H47" s="33" t="s">
        <v>437</v>
      </c>
      <c r="I47" s="62">
        <v>2</v>
      </c>
      <c r="J47" s="62">
        <v>21</v>
      </c>
      <c r="K47" s="64">
        <f t="shared" si="8"/>
        <v>42</v>
      </c>
      <c r="L47" s="35" t="s">
        <v>247</v>
      </c>
      <c r="M47" s="35"/>
      <c r="N47" s="35" t="s">
        <v>52</v>
      </c>
      <c r="O47" s="136" t="s">
        <v>438</v>
      </c>
      <c r="P47" s="62">
        <v>1</v>
      </c>
      <c r="Q47" s="62">
        <v>13</v>
      </c>
      <c r="R47" s="64">
        <f>+Q47*P47</f>
        <v>13</v>
      </c>
      <c r="S47" s="62" t="s">
        <v>270</v>
      </c>
      <c r="T47" s="62" t="s">
        <v>55</v>
      </c>
      <c r="U47" s="76" t="s">
        <v>481</v>
      </c>
      <c r="V47" s="35" t="s">
        <v>222</v>
      </c>
      <c r="W47" s="42">
        <v>42491</v>
      </c>
      <c r="X47" s="306">
        <v>42855</v>
      </c>
      <c r="Y47" s="289" t="s">
        <v>439</v>
      </c>
      <c r="Z47" s="90"/>
      <c r="AA47" s="35" t="s">
        <v>627</v>
      </c>
      <c r="AB47" s="33" t="s">
        <v>628</v>
      </c>
      <c r="AC47" s="193" t="s">
        <v>629</v>
      </c>
      <c r="AD47" s="119">
        <v>42619</v>
      </c>
      <c r="AE47" s="322" t="s">
        <v>763</v>
      </c>
      <c r="AF47" s="145">
        <v>1</v>
      </c>
      <c r="AG47" s="91" t="s">
        <v>266</v>
      </c>
      <c r="AH47" s="158"/>
      <c r="AI47" s="169">
        <v>1</v>
      </c>
      <c r="AJ47" s="148">
        <v>1</v>
      </c>
      <c r="AK47" s="168">
        <f t="shared" si="1"/>
        <v>1</v>
      </c>
    </row>
    <row r="48" spans="1:37" s="7" customFormat="1" ht="102" hidden="1" x14ac:dyDescent="0.3">
      <c r="A48" s="92">
        <v>35</v>
      </c>
      <c r="B48" s="29" t="s">
        <v>181</v>
      </c>
      <c r="C48" s="65">
        <f t="shared" si="7"/>
        <v>12</v>
      </c>
      <c r="D48" s="30" t="s">
        <v>26</v>
      </c>
      <c r="E48" s="14" t="s">
        <v>268</v>
      </c>
      <c r="F48" s="29" t="s">
        <v>630</v>
      </c>
      <c r="G48" s="29" t="s">
        <v>631</v>
      </c>
      <c r="H48" s="29" t="s">
        <v>728</v>
      </c>
      <c r="I48" s="62">
        <v>2</v>
      </c>
      <c r="J48" s="62">
        <v>34</v>
      </c>
      <c r="K48" s="63">
        <f t="shared" si="8"/>
        <v>68</v>
      </c>
      <c r="L48" s="30" t="s">
        <v>247</v>
      </c>
      <c r="M48" s="30" t="s">
        <v>248</v>
      </c>
      <c r="N48" s="30" t="s">
        <v>48</v>
      </c>
      <c r="O48" s="229" t="s">
        <v>269</v>
      </c>
      <c r="P48" s="62">
        <v>1</v>
      </c>
      <c r="Q48" s="62">
        <v>13</v>
      </c>
      <c r="R48" s="63">
        <f>+Q48*P48</f>
        <v>13</v>
      </c>
      <c r="S48" s="61" t="s">
        <v>270</v>
      </c>
      <c r="T48" s="61" t="s">
        <v>55</v>
      </c>
      <c r="U48" s="47" t="s">
        <v>632</v>
      </c>
      <c r="V48" s="30" t="s">
        <v>222</v>
      </c>
      <c r="W48" s="36">
        <v>42491</v>
      </c>
      <c r="X48" s="303">
        <v>42855</v>
      </c>
      <c r="Y48" s="226"/>
      <c r="Z48" s="21"/>
      <c r="AA48" s="30" t="s">
        <v>633</v>
      </c>
      <c r="AB48" s="29" t="s">
        <v>74</v>
      </c>
      <c r="AC48" s="192" t="s">
        <v>634</v>
      </c>
      <c r="AD48" s="119">
        <v>42619</v>
      </c>
      <c r="AE48" s="322" t="s">
        <v>775</v>
      </c>
      <c r="AF48" s="337">
        <v>0.6</v>
      </c>
      <c r="AG48" s="93" t="s">
        <v>79</v>
      </c>
      <c r="AH48" s="157"/>
      <c r="AI48" s="167">
        <v>1</v>
      </c>
      <c r="AJ48" s="227">
        <v>0</v>
      </c>
      <c r="AK48" s="168">
        <v>0.2</v>
      </c>
    </row>
    <row r="49" spans="1:37" s="7" customFormat="1" ht="204" hidden="1" x14ac:dyDescent="0.3">
      <c r="A49" s="92">
        <v>36</v>
      </c>
      <c r="B49" s="29" t="s">
        <v>181</v>
      </c>
      <c r="C49" s="65">
        <f t="shared" si="7"/>
        <v>13</v>
      </c>
      <c r="D49" s="30" t="s">
        <v>26</v>
      </c>
      <c r="E49" s="14" t="s">
        <v>271</v>
      </c>
      <c r="F49" s="29" t="s">
        <v>272</v>
      </c>
      <c r="G49" s="13" t="s">
        <v>273</v>
      </c>
      <c r="H49" s="29" t="s">
        <v>274</v>
      </c>
      <c r="I49" s="62">
        <v>4</v>
      </c>
      <c r="J49" s="62">
        <v>34</v>
      </c>
      <c r="K49" s="63">
        <f t="shared" si="8"/>
        <v>136</v>
      </c>
      <c r="L49" s="30" t="s">
        <v>247</v>
      </c>
      <c r="M49" s="30" t="s">
        <v>248</v>
      </c>
      <c r="N49" s="30" t="s">
        <v>48</v>
      </c>
      <c r="O49" s="229" t="s">
        <v>635</v>
      </c>
      <c r="P49" s="62">
        <v>3</v>
      </c>
      <c r="Q49" s="62">
        <v>13</v>
      </c>
      <c r="R49" s="63">
        <f>+Q49*P49</f>
        <v>39</v>
      </c>
      <c r="S49" s="61" t="s">
        <v>270</v>
      </c>
      <c r="T49" s="61" t="s">
        <v>55</v>
      </c>
      <c r="U49" s="47" t="s">
        <v>636</v>
      </c>
      <c r="V49" s="30" t="s">
        <v>222</v>
      </c>
      <c r="W49" s="36">
        <v>42491</v>
      </c>
      <c r="X49" s="303">
        <v>42855</v>
      </c>
      <c r="Y49" s="226"/>
      <c r="Z49" s="21" t="s">
        <v>637</v>
      </c>
      <c r="AA49" s="30" t="s">
        <v>275</v>
      </c>
      <c r="AB49" s="29" t="s">
        <v>276</v>
      </c>
      <c r="AC49" s="192" t="s">
        <v>638</v>
      </c>
      <c r="AD49" s="119">
        <v>42619</v>
      </c>
      <c r="AE49" s="322" t="s">
        <v>776</v>
      </c>
      <c r="AF49" s="337">
        <v>0.9</v>
      </c>
      <c r="AG49" s="93" t="s">
        <v>79</v>
      </c>
      <c r="AH49" s="157"/>
      <c r="AI49" s="167">
        <v>4</v>
      </c>
      <c r="AJ49" s="227">
        <v>3</v>
      </c>
      <c r="AK49" s="168">
        <f t="shared" si="1"/>
        <v>0.75</v>
      </c>
    </row>
    <row r="50" spans="1:37" s="7" customFormat="1" ht="148.5" x14ac:dyDescent="0.3">
      <c r="A50" s="92">
        <v>37</v>
      </c>
      <c r="B50" s="29" t="s">
        <v>182</v>
      </c>
      <c r="C50" s="61">
        <v>1</v>
      </c>
      <c r="D50" s="30" t="s">
        <v>31</v>
      </c>
      <c r="E50" s="14" t="s">
        <v>277</v>
      </c>
      <c r="F50" s="33" t="s">
        <v>278</v>
      </c>
      <c r="G50" s="34" t="s">
        <v>440</v>
      </c>
      <c r="H50" s="29" t="s">
        <v>441</v>
      </c>
      <c r="I50" s="62">
        <v>2</v>
      </c>
      <c r="J50" s="62">
        <v>34</v>
      </c>
      <c r="K50" s="63">
        <f>+I50*J50</f>
        <v>68</v>
      </c>
      <c r="L50" s="30" t="s">
        <v>247</v>
      </c>
      <c r="M50" s="30" t="s">
        <v>248</v>
      </c>
      <c r="N50" s="30" t="s">
        <v>50</v>
      </c>
      <c r="O50" s="230" t="s">
        <v>639</v>
      </c>
      <c r="P50" s="62">
        <v>2</v>
      </c>
      <c r="Q50" s="62">
        <v>34</v>
      </c>
      <c r="R50" s="63">
        <f>+P50*Q50</f>
        <v>68</v>
      </c>
      <c r="S50" s="61" t="s">
        <v>34</v>
      </c>
      <c r="T50" s="61" t="s">
        <v>55</v>
      </c>
      <c r="U50" s="47" t="s">
        <v>442</v>
      </c>
      <c r="V50" s="29" t="s">
        <v>443</v>
      </c>
      <c r="W50" s="36">
        <v>42491</v>
      </c>
      <c r="X50" s="303">
        <v>42855</v>
      </c>
      <c r="Y50" s="226"/>
      <c r="Z50" s="29" t="s">
        <v>640</v>
      </c>
      <c r="AA50" s="30" t="s">
        <v>444</v>
      </c>
      <c r="AB50" s="29" t="s">
        <v>445</v>
      </c>
      <c r="AC50" s="182" t="s">
        <v>500</v>
      </c>
      <c r="AD50" s="119">
        <v>42619</v>
      </c>
      <c r="AE50" s="322" t="s">
        <v>763</v>
      </c>
      <c r="AF50" s="146">
        <v>1</v>
      </c>
      <c r="AG50" s="346" t="s">
        <v>266</v>
      </c>
      <c r="AH50" s="162"/>
      <c r="AI50" s="174">
        <v>1</v>
      </c>
      <c r="AJ50" s="153">
        <v>1</v>
      </c>
      <c r="AK50" s="168">
        <f t="shared" si="1"/>
        <v>1</v>
      </c>
    </row>
    <row r="51" spans="1:37" s="7" customFormat="1" ht="165" x14ac:dyDescent="0.3">
      <c r="A51" s="92">
        <v>38</v>
      </c>
      <c r="B51" s="29" t="s">
        <v>182</v>
      </c>
      <c r="C51" s="61">
        <v>2</v>
      </c>
      <c r="D51" s="30" t="s">
        <v>29</v>
      </c>
      <c r="E51" s="14" t="s">
        <v>641</v>
      </c>
      <c r="F51" s="33" t="s">
        <v>642</v>
      </c>
      <c r="G51" s="34" t="s">
        <v>446</v>
      </c>
      <c r="H51" s="29" t="s">
        <v>643</v>
      </c>
      <c r="I51" s="62">
        <v>4</v>
      </c>
      <c r="J51" s="62">
        <v>34</v>
      </c>
      <c r="K51" s="63">
        <f>+J51*I51</f>
        <v>136</v>
      </c>
      <c r="L51" s="30" t="s">
        <v>247</v>
      </c>
      <c r="M51" s="30" t="s">
        <v>248</v>
      </c>
      <c r="N51" s="30" t="s">
        <v>50</v>
      </c>
      <c r="O51" s="229" t="s">
        <v>644</v>
      </c>
      <c r="P51" s="62">
        <v>2</v>
      </c>
      <c r="Q51" s="62">
        <v>13</v>
      </c>
      <c r="R51" s="63">
        <f>+Q51*P51</f>
        <v>26</v>
      </c>
      <c r="S51" s="61" t="s">
        <v>270</v>
      </c>
      <c r="T51" s="61" t="s">
        <v>55</v>
      </c>
      <c r="U51" s="47" t="s">
        <v>741</v>
      </c>
      <c r="V51" s="29" t="s">
        <v>447</v>
      </c>
      <c r="W51" s="36">
        <v>42491</v>
      </c>
      <c r="X51" s="303">
        <v>42855</v>
      </c>
      <c r="Y51" s="226"/>
      <c r="Z51" s="21" t="s">
        <v>645</v>
      </c>
      <c r="AA51" s="30" t="s">
        <v>279</v>
      </c>
      <c r="AB51" s="29" t="s">
        <v>448</v>
      </c>
      <c r="AC51" s="125" t="s">
        <v>501</v>
      </c>
      <c r="AD51" s="119">
        <v>42619</v>
      </c>
      <c r="AE51" s="322" t="s">
        <v>763</v>
      </c>
      <c r="AF51" s="144">
        <v>1</v>
      </c>
      <c r="AG51" s="93" t="s">
        <v>266</v>
      </c>
      <c r="AH51" s="157"/>
      <c r="AI51" s="167">
        <v>1</v>
      </c>
      <c r="AJ51" s="227">
        <v>1</v>
      </c>
      <c r="AK51" s="168">
        <f t="shared" si="1"/>
        <v>1</v>
      </c>
    </row>
    <row r="52" spans="1:37" s="7" customFormat="1" ht="115.5" x14ac:dyDescent="0.3">
      <c r="A52" s="92">
        <v>39</v>
      </c>
      <c r="B52" s="29" t="s">
        <v>182</v>
      </c>
      <c r="C52" s="61">
        <v>3</v>
      </c>
      <c r="D52" s="30" t="s">
        <v>27</v>
      </c>
      <c r="E52" s="14" t="s">
        <v>646</v>
      </c>
      <c r="F52" s="33" t="s">
        <v>647</v>
      </c>
      <c r="G52" s="34" t="s">
        <v>280</v>
      </c>
      <c r="H52" s="29" t="s">
        <v>281</v>
      </c>
      <c r="I52" s="62">
        <v>2</v>
      </c>
      <c r="J52" s="62">
        <v>34</v>
      </c>
      <c r="K52" s="63">
        <f>+J52*I52</f>
        <v>68</v>
      </c>
      <c r="L52" s="30" t="s">
        <v>247</v>
      </c>
      <c r="M52" s="30" t="s">
        <v>248</v>
      </c>
      <c r="N52" s="30" t="s">
        <v>50</v>
      </c>
      <c r="O52" s="229" t="s">
        <v>648</v>
      </c>
      <c r="P52" s="62">
        <v>1</v>
      </c>
      <c r="Q52" s="62">
        <v>21</v>
      </c>
      <c r="R52" s="63">
        <f>+Q52*P52</f>
        <v>21</v>
      </c>
      <c r="S52" s="61" t="s">
        <v>270</v>
      </c>
      <c r="T52" s="61" t="s">
        <v>55</v>
      </c>
      <c r="U52" s="47" t="s">
        <v>649</v>
      </c>
      <c r="V52" s="29" t="s">
        <v>449</v>
      </c>
      <c r="W52" s="36">
        <v>42491</v>
      </c>
      <c r="X52" s="303">
        <v>42855</v>
      </c>
      <c r="Y52" s="226"/>
      <c r="Z52" s="21"/>
      <c r="AA52" s="30" t="s">
        <v>282</v>
      </c>
      <c r="AB52" s="29" t="s">
        <v>450</v>
      </c>
      <c r="AC52" s="182" t="s">
        <v>650</v>
      </c>
      <c r="AD52" s="119">
        <v>42619</v>
      </c>
      <c r="AE52" s="322" t="s">
        <v>763</v>
      </c>
      <c r="AF52" s="144">
        <v>1</v>
      </c>
      <c r="AG52" s="93" t="s">
        <v>266</v>
      </c>
      <c r="AH52" s="157"/>
      <c r="AI52" s="167">
        <v>1</v>
      </c>
      <c r="AJ52" s="227">
        <v>1</v>
      </c>
      <c r="AK52" s="168">
        <f t="shared" si="1"/>
        <v>1</v>
      </c>
    </row>
    <row r="53" spans="1:37" s="7" customFormat="1" ht="247.5" x14ac:dyDescent="0.3">
      <c r="A53" s="92">
        <v>40</v>
      </c>
      <c r="B53" s="29" t="s">
        <v>182</v>
      </c>
      <c r="C53" s="61">
        <v>4</v>
      </c>
      <c r="D53" s="30" t="s">
        <v>29</v>
      </c>
      <c r="E53" s="14" t="s">
        <v>283</v>
      </c>
      <c r="F53" s="33" t="s">
        <v>651</v>
      </c>
      <c r="G53" s="34" t="s">
        <v>652</v>
      </c>
      <c r="H53" s="29" t="s">
        <v>451</v>
      </c>
      <c r="I53" s="62">
        <v>4</v>
      </c>
      <c r="J53" s="62">
        <v>34</v>
      </c>
      <c r="K53" s="63">
        <f>+J53*I53</f>
        <v>136</v>
      </c>
      <c r="L53" s="30" t="s">
        <v>247</v>
      </c>
      <c r="M53" s="30" t="s">
        <v>44</v>
      </c>
      <c r="N53" s="30" t="s">
        <v>50</v>
      </c>
      <c r="O53" s="229" t="s">
        <v>452</v>
      </c>
      <c r="P53" s="62">
        <v>2</v>
      </c>
      <c r="Q53" s="62">
        <v>13</v>
      </c>
      <c r="R53" s="63">
        <f>+Q53*P53</f>
        <v>26</v>
      </c>
      <c r="S53" s="61" t="s">
        <v>270</v>
      </c>
      <c r="T53" s="61" t="s">
        <v>55</v>
      </c>
      <c r="U53" s="47" t="s">
        <v>653</v>
      </c>
      <c r="V53" s="29" t="s">
        <v>453</v>
      </c>
      <c r="W53" s="36">
        <v>42491</v>
      </c>
      <c r="X53" s="303">
        <v>42855</v>
      </c>
      <c r="Y53" s="226"/>
      <c r="Z53" s="21"/>
      <c r="AA53" s="66" t="s">
        <v>454</v>
      </c>
      <c r="AB53" s="29" t="s">
        <v>455</v>
      </c>
      <c r="AC53" s="182" t="s">
        <v>654</v>
      </c>
      <c r="AD53" s="119">
        <v>42619</v>
      </c>
      <c r="AE53" s="322" t="s">
        <v>777</v>
      </c>
      <c r="AF53" s="129">
        <v>0.5</v>
      </c>
      <c r="AG53" s="93" t="s">
        <v>79</v>
      </c>
      <c r="AH53" s="157"/>
      <c r="AI53" s="167">
        <v>4</v>
      </c>
      <c r="AJ53" s="227">
        <v>2</v>
      </c>
      <c r="AK53" s="168">
        <f t="shared" si="1"/>
        <v>0.5</v>
      </c>
    </row>
    <row r="54" spans="1:37" s="7" customFormat="1" ht="149.25" thickBot="1" x14ac:dyDescent="0.35">
      <c r="A54" s="92">
        <v>41</v>
      </c>
      <c r="B54" s="29" t="s">
        <v>182</v>
      </c>
      <c r="C54" s="61">
        <v>5</v>
      </c>
      <c r="D54" s="30" t="s">
        <v>29</v>
      </c>
      <c r="E54" s="14" t="s">
        <v>456</v>
      </c>
      <c r="F54" s="66" t="s">
        <v>457</v>
      </c>
      <c r="G54" s="67" t="s">
        <v>458</v>
      </c>
      <c r="H54" s="66" t="s">
        <v>459</v>
      </c>
      <c r="I54" s="62">
        <v>4</v>
      </c>
      <c r="J54" s="62">
        <v>34</v>
      </c>
      <c r="K54" s="63">
        <f>+J54*I54</f>
        <v>136</v>
      </c>
      <c r="L54" s="30" t="s">
        <v>247</v>
      </c>
      <c r="M54" s="30" t="s">
        <v>44</v>
      </c>
      <c r="N54" s="30" t="s">
        <v>50</v>
      </c>
      <c r="O54" s="203" t="s">
        <v>460</v>
      </c>
      <c r="P54" s="62">
        <v>2</v>
      </c>
      <c r="Q54" s="62">
        <v>34</v>
      </c>
      <c r="R54" s="63">
        <f>+Q54*P54</f>
        <v>68</v>
      </c>
      <c r="S54" s="68" t="s">
        <v>270</v>
      </c>
      <c r="T54" s="61" t="s">
        <v>55</v>
      </c>
      <c r="U54" s="46" t="s">
        <v>482</v>
      </c>
      <c r="V54" s="66" t="s">
        <v>461</v>
      </c>
      <c r="W54" s="36">
        <v>42491</v>
      </c>
      <c r="X54" s="303">
        <v>42855</v>
      </c>
      <c r="Y54" s="290"/>
      <c r="Z54" s="68" t="s">
        <v>462</v>
      </c>
      <c r="AA54" s="66" t="s">
        <v>463</v>
      </c>
      <c r="AB54" s="66" t="s">
        <v>464</v>
      </c>
      <c r="AC54" s="196" t="s">
        <v>502</v>
      </c>
      <c r="AD54" s="119">
        <v>42619</v>
      </c>
      <c r="AE54" s="322" t="s">
        <v>763</v>
      </c>
      <c r="AF54" s="146">
        <v>1</v>
      </c>
      <c r="AG54" s="214" t="s">
        <v>266</v>
      </c>
      <c r="AH54" s="162"/>
      <c r="AI54" s="174">
        <v>2</v>
      </c>
      <c r="AJ54" s="153">
        <v>2</v>
      </c>
      <c r="AK54" s="168">
        <f t="shared" si="1"/>
        <v>1</v>
      </c>
    </row>
    <row r="55" spans="1:37" s="7" customFormat="1" ht="214.5" hidden="1" x14ac:dyDescent="0.3">
      <c r="A55" s="92">
        <v>42</v>
      </c>
      <c r="B55" s="29" t="s">
        <v>655</v>
      </c>
      <c r="C55" s="236">
        <v>1</v>
      </c>
      <c r="D55" s="236" t="s">
        <v>29</v>
      </c>
      <c r="E55" s="245" t="s">
        <v>284</v>
      </c>
      <c r="F55" s="234" t="s">
        <v>285</v>
      </c>
      <c r="G55" s="13" t="s">
        <v>656</v>
      </c>
      <c r="H55" s="234" t="s">
        <v>286</v>
      </c>
      <c r="I55" s="236">
        <v>4</v>
      </c>
      <c r="J55" s="236">
        <v>34</v>
      </c>
      <c r="K55" s="254">
        <f t="shared" ref="K55:K65" si="9">+I55*J55</f>
        <v>136</v>
      </c>
      <c r="L55" s="236" t="s">
        <v>47</v>
      </c>
      <c r="M55" s="236" t="s">
        <v>44</v>
      </c>
      <c r="N55" s="236" t="s">
        <v>49</v>
      </c>
      <c r="O55" s="235" t="s">
        <v>657</v>
      </c>
      <c r="P55" s="236">
        <v>3</v>
      </c>
      <c r="Q55" s="236">
        <v>34</v>
      </c>
      <c r="R55" s="254">
        <f>+P55*Q55</f>
        <v>102</v>
      </c>
      <c r="S55" s="236" t="s">
        <v>68</v>
      </c>
      <c r="T55" s="236" t="s">
        <v>55</v>
      </c>
      <c r="U55" s="123" t="s">
        <v>658</v>
      </c>
      <c r="V55" s="236" t="s">
        <v>287</v>
      </c>
      <c r="W55" s="239">
        <v>42491</v>
      </c>
      <c r="X55" s="302">
        <v>42855</v>
      </c>
      <c r="Y55" s="253" t="s">
        <v>143</v>
      </c>
      <c r="Z55" s="236" t="s">
        <v>659</v>
      </c>
      <c r="AA55" s="236" t="s">
        <v>288</v>
      </c>
      <c r="AB55" s="30" t="s">
        <v>289</v>
      </c>
      <c r="AC55" s="182" t="s">
        <v>660</v>
      </c>
      <c r="AD55" s="119">
        <v>42619</v>
      </c>
      <c r="AE55" s="323" t="s">
        <v>778</v>
      </c>
      <c r="AF55" s="342">
        <v>0.5</v>
      </c>
      <c r="AG55" s="256" t="s">
        <v>79</v>
      </c>
      <c r="AH55" s="257"/>
      <c r="AI55" s="170">
        <v>7</v>
      </c>
      <c r="AJ55" s="149">
        <v>1</v>
      </c>
      <c r="AK55" s="168">
        <f t="shared" si="1"/>
        <v>0.14285714285714285</v>
      </c>
    </row>
    <row r="56" spans="1:37" s="7" customFormat="1" ht="231" hidden="1" x14ac:dyDescent="0.3">
      <c r="A56" s="92">
        <v>43</v>
      </c>
      <c r="B56" s="29" t="s">
        <v>655</v>
      </c>
      <c r="C56" s="236">
        <v>2</v>
      </c>
      <c r="D56" s="236" t="s">
        <v>26</v>
      </c>
      <c r="E56" s="245" t="s">
        <v>290</v>
      </c>
      <c r="F56" s="234" t="s">
        <v>729</v>
      </c>
      <c r="G56" s="13" t="s">
        <v>291</v>
      </c>
      <c r="H56" s="234" t="s">
        <v>661</v>
      </c>
      <c r="I56" s="236">
        <v>3</v>
      </c>
      <c r="J56" s="236">
        <v>21</v>
      </c>
      <c r="K56" s="254">
        <f t="shared" si="9"/>
        <v>63</v>
      </c>
      <c r="L56" s="236" t="s">
        <v>47</v>
      </c>
      <c r="M56" s="236" t="s">
        <v>44</v>
      </c>
      <c r="N56" s="236" t="s">
        <v>50</v>
      </c>
      <c r="O56" s="235" t="s">
        <v>662</v>
      </c>
      <c r="P56" s="236">
        <v>1</v>
      </c>
      <c r="Q56" s="236">
        <v>8</v>
      </c>
      <c r="R56" s="254">
        <f>+P56*Q56</f>
        <v>8</v>
      </c>
      <c r="S56" s="236" t="s">
        <v>34</v>
      </c>
      <c r="T56" s="236" t="s">
        <v>55</v>
      </c>
      <c r="U56" s="123" t="s">
        <v>663</v>
      </c>
      <c r="V56" s="236" t="s">
        <v>292</v>
      </c>
      <c r="W56" s="282">
        <v>42491</v>
      </c>
      <c r="X56" s="307">
        <v>42855</v>
      </c>
      <c r="Y56" s="253" t="s">
        <v>143</v>
      </c>
      <c r="Z56" s="234" t="s">
        <v>293</v>
      </c>
      <c r="AA56" s="236" t="s">
        <v>730</v>
      </c>
      <c r="AB56" s="234" t="s">
        <v>294</v>
      </c>
      <c r="AC56" s="182" t="s">
        <v>664</v>
      </c>
      <c r="AD56" s="119">
        <v>42619</v>
      </c>
      <c r="AE56" s="323" t="s">
        <v>779</v>
      </c>
      <c r="AF56" s="339">
        <v>0.6</v>
      </c>
      <c r="AG56" s="259" t="s">
        <v>79</v>
      </c>
      <c r="AH56" s="274"/>
      <c r="AI56" s="170">
        <v>3</v>
      </c>
      <c r="AJ56" s="149">
        <v>1</v>
      </c>
      <c r="AK56" s="168">
        <f t="shared" si="1"/>
        <v>0.33333333333333331</v>
      </c>
    </row>
    <row r="57" spans="1:37" s="7" customFormat="1" ht="132" hidden="1" x14ac:dyDescent="0.3">
      <c r="A57" s="92">
        <v>44</v>
      </c>
      <c r="B57" s="29" t="s">
        <v>183</v>
      </c>
      <c r="C57" s="57">
        <v>1</v>
      </c>
      <c r="D57" s="19" t="s">
        <v>30</v>
      </c>
      <c r="E57" s="85" t="s">
        <v>295</v>
      </c>
      <c r="F57" s="19" t="s">
        <v>665</v>
      </c>
      <c r="G57" s="19" t="s">
        <v>666</v>
      </c>
      <c r="H57" s="19" t="s">
        <v>667</v>
      </c>
      <c r="I57" s="58">
        <v>3</v>
      </c>
      <c r="J57" s="58">
        <v>34</v>
      </c>
      <c r="K57" s="228">
        <f t="shared" si="9"/>
        <v>102</v>
      </c>
      <c r="L57" s="228" t="s">
        <v>47</v>
      </c>
      <c r="M57" s="19" t="s">
        <v>296</v>
      </c>
      <c r="N57" s="19"/>
      <c r="O57" s="204" t="s">
        <v>297</v>
      </c>
      <c r="P57" s="58">
        <v>3</v>
      </c>
      <c r="Q57" s="58">
        <v>21</v>
      </c>
      <c r="R57" s="228">
        <f>+P57*Q57</f>
        <v>63</v>
      </c>
      <c r="S57" s="19" t="s">
        <v>270</v>
      </c>
      <c r="T57" s="228" t="s">
        <v>55</v>
      </c>
      <c r="U57" s="78" t="s">
        <v>668</v>
      </c>
      <c r="V57" s="19" t="s">
        <v>213</v>
      </c>
      <c r="W57" s="36">
        <v>42491</v>
      </c>
      <c r="X57" s="303">
        <v>42855</v>
      </c>
      <c r="Y57" s="291" t="s">
        <v>298</v>
      </c>
      <c r="Z57" s="20" t="s">
        <v>299</v>
      </c>
      <c r="AA57" s="228" t="s">
        <v>300</v>
      </c>
      <c r="AB57" s="20" t="s">
        <v>669</v>
      </c>
      <c r="AC57" s="182" t="s">
        <v>503</v>
      </c>
      <c r="AD57" s="119">
        <v>42619</v>
      </c>
      <c r="AE57" s="322" t="s">
        <v>780</v>
      </c>
      <c r="AF57" s="337">
        <v>0.7</v>
      </c>
      <c r="AG57" s="93" t="s">
        <v>79</v>
      </c>
      <c r="AH57" s="163"/>
      <c r="AI57" s="167">
        <v>1</v>
      </c>
      <c r="AJ57" s="227">
        <v>1</v>
      </c>
      <c r="AK57" s="168">
        <v>0.5</v>
      </c>
    </row>
    <row r="58" spans="1:37" s="7" customFormat="1" ht="297" hidden="1" x14ac:dyDescent="0.3">
      <c r="A58" s="92">
        <v>45</v>
      </c>
      <c r="B58" s="29" t="s">
        <v>183</v>
      </c>
      <c r="C58" s="59">
        <v>2</v>
      </c>
      <c r="D58" s="228" t="s">
        <v>27</v>
      </c>
      <c r="E58" s="86" t="s">
        <v>301</v>
      </c>
      <c r="F58" s="20" t="s">
        <v>670</v>
      </c>
      <c r="G58" s="20" t="s">
        <v>302</v>
      </c>
      <c r="H58" s="20" t="s">
        <v>731</v>
      </c>
      <c r="I58" s="58">
        <v>4</v>
      </c>
      <c r="J58" s="58">
        <v>34</v>
      </c>
      <c r="K58" s="228">
        <f t="shared" si="9"/>
        <v>136</v>
      </c>
      <c r="L58" s="228" t="s">
        <v>47</v>
      </c>
      <c r="M58" s="228" t="s">
        <v>41</v>
      </c>
      <c r="N58" s="228" t="s">
        <v>52</v>
      </c>
      <c r="O58" s="230" t="s">
        <v>303</v>
      </c>
      <c r="P58" s="58">
        <v>3</v>
      </c>
      <c r="Q58" s="58">
        <v>21</v>
      </c>
      <c r="R58" s="228">
        <f>+P58*Q58</f>
        <v>63</v>
      </c>
      <c r="S58" s="228" t="s">
        <v>270</v>
      </c>
      <c r="T58" s="228" t="s">
        <v>55</v>
      </c>
      <c r="U58" s="47" t="s">
        <v>483</v>
      </c>
      <c r="V58" s="20" t="s">
        <v>304</v>
      </c>
      <c r="W58" s="36">
        <v>42491</v>
      </c>
      <c r="X58" s="303">
        <v>42855</v>
      </c>
      <c r="Y58" s="292"/>
      <c r="Z58" s="20" t="s">
        <v>305</v>
      </c>
      <c r="AA58" s="228" t="s">
        <v>306</v>
      </c>
      <c r="AB58" s="20"/>
      <c r="AC58" s="182" t="s">
        <v>504</v>
      </c>
      <c r="AD58" s="119">
        <v>42618</v>
      </c>
      <c r="AE58" s="323" t="s">
        <v>781</v>
      </c>
      <c r="AF58" s="129">
        <v>0.89</v>
      </c>
      <c r="AG58" s="93" t="s">
        <v>79</v>
      </c>
      <c r="AH58" s="163"/>
      <c r="AI58" s="167">
        <v>9</v>
      </c>
      <c r="AJ58" s="227">
        <v>8</v>
      </c>
      <c r="AK58" s="168">
        <f t="shared" si="1"/>
        <v>0.88888888888888884</v>
      </c>
    </row>
    <row r="59" spans="1:37" s="7" customFormat="1" ht="409.5" hidden="1" x14ac:dyDescent="0.3">
      <c r="A59" s="92">
        <v>46</v>
      </c>
      <c r="B59" s="29" t="s">
        <v>183</v>
      </c>
      <c r="C59" s="59">
        <v>3</v>
      </c>
      <c r="D59" s="228" t="s">
        <v>30</v>
      </c>
      <c r="E59" s="86" t="s">
        <v>307</v>
      </c>
      <c r="F59" s="20" t="s">
        <v>308</v>
      </c>
      <c r="G59" s="20" t="s">
        <v>309</v>
      </c>
      <c r="H59" s="20" t="s">
        <v>671</v>
      </c>
      <c r="I59" s="20">
        <v>4</v>
      </c>
      <c r="J59" s="58">
        <v>34</v>
      </c>
      <c r="K59" s="228">
        <f t="shared" si="9"/>
        <v>136</v>
      </c>
      <c r="L59" s="228" t="s">
        <v>47</v>
      </c>
      <c r="M59" s="228" t="s">
        <v>41</v>
      </c>
      <c r="N59" s="228" t="s">
        <v>52</v>
      </c>
      <c r="O59" s="230" t="s">
        <v>672</v>
      </c>
      <c r="P59" s="58">
        <v>3</v>
      </c>
      <c r="Q59" s="58">
        <v>21</v>
      </c>
      <c r="R59" s="228">
        <f>+P59*Q59</f>
        <v>63</v>
      </c>
      <c r="S59" s="228" t="s">
        <v>270</v>
      </c>
      <c r="T59" s="228" t="s">
        <v>55</v>
      </c>
      <c r="U59" s="275" t="s">
        <v>673</v>
      </c>
      <c r="V59" s="20" t="s">
        <v>304</v>
      </c>
      <c r="W59" s="279">
        <v>42491</v>
      </c>
      <c r="X59" s="310">
        <v>42855</v>
      </c>
      <c r="Y59" s="292"/>
      <c r="Z59" s="20" t="s">
        <v>310</v>
      </c>
      <c r="AA59" s="276" t="s">
        <v>674</v>
      </c>
      <c r="AB59" s="20" t="s">
        <v>311</v>
      </c>
      <c r="AC59" s="182" t="s">
        <v>505</v>
      </c>
      <c r="AD59" s="119">
        <v>42618</v>
      </c>
      <c r="AE59" s="326" t="s">
        <v>782</v>
      </c>
      <c r="AF59" s="129">
        <v>0.75</v>
      </c>
      <c r="AG59" s="93" t="s">
        <v>79</v>
      </c>
      <c r="AH59" s="225"/>
      <c r="AI59" s="167">
        <v>8</v>
      </c>
      <c r="AJ59" s="227">
        <v>6</v>
      </c>
      <c r="AK59" s="168">
        <f t="shared" si="1"/>
        <v>0.75</v>
      </c>
    </row>
    <row r="60" spans="1:37" s="7" customFormat="1" ht="165.75" hidden="1" x14ac:dyDescent="0.3">
      <c r="A60" s="217">
        <v>47</v>
      </c>
      <c r="B60" s="22" t="s">
        <v>184</v>
      </c>
      <c r="C60" s="5">
        <v>1</v>
      </c>
      <c r="D60" s="25" t="s">
        <v>30</v>
      </c>
      <c r="E60" s="218" t="s">
        <v>312</v>
      </c>
      <c r="F60" s="24" t="s">
        <v>675</v>
      </c>
      <c r="G60" s="23" t="s">
        <v>313</v>
      </c>
      <c r="H60" s="23" t="s">
        <v>314</v>
      </c>
      <c r="I60" s="32">
        <v>2</v>
      </c>
      <c r="J60" s="32">
        <v>21</v>
      </c>
      <c r="K60" s="219">
        <f t="shared" si="9"/>
        <v>42</v>
      </c>
      <c r="L60" s="24" t="s">
        <v>47</v>
      </c>
      <c r="M60" s="24" t="s">
        <v>44</v>
      </c>
      <c r="N60" s="24" t="s">
        <v>49</v>
      </c>
      <c r="O60" s="205" t="s">
        <v>315</v>
      </c>
      <c r="P60" s="27">
        <v>2</v>
      </c>
      <c r="Q60" s="27">
        <v>21</v>
      </c>
      <c r="R60" s="50">
        <f t="shared" ref="R60:R65" si="10">+P60*Q60</f>
        <v>42</v>
      </c>
      <c r="S60" s="27" t="s">
        <v>68</v>
      </c>
      <c r="T60" s="5" t="s">
        <v>56</v>
      </c>
      <c r="U60" s="79" t="s">
        <v>484</v>
      </c>
      <c r="V60" s="23" t="s">
        <v>676</v>
      </c>
      <c r="W60" s="311">
        <v>42522</v>
      </c>
      <c r="X60" s="312">
        <v>42886</v>
      </c>
      <c r="Y60" s="293" t="s">
        <v>677</v>
      </c>
      <c r="Z60" s="22" t="s">
        <v>316</v>
      </c>
      <c r="AA60" s="5" t="s">
        <v>732</v>
      </c>
      <c r="AB60" s="22" t="s">
        <v>317</v>
      </c>
      <c r="AC60" s="182" t="s">
        <v>678</v>
      </c>
      <c r="AD60" s="122">
        <v>42614</v>
      </c>
      <c r="AE60" s="327" t="s">
        <v>783</v>
      </c>
      <c r="AF60" s="220">
        <v>0.85</v>
      </c>
      <c r="AG60" s="221" t="s">
        <v>79</v>
      </c>
      <c r="AH60" s="157"/>
      <c r="AI60" s="222">
        <v>4</v>
      </c>
      <c r="AJ60" s="223">
        <v>3</v>
      </c>
      <c r="AK60" s="224">
        <v>0.85</v>
      </c>
    </row>
    <row r="61" spans="1:37" s="7" customFormat="1" ht="148.5" hidden="1" x14ac:dyDescent="0.3">
      <c r="A61" s="92">
        <v>48</v>
      </c>
      <c r="B61" s="29" t="s">
        <v>184</v>
      </c>
      <c r="C61" s="30">
        <v>2</v>
      </c>
      <c r="D61" s="30" t="s">
        <v>30</v>
      </c>
      <c r="E61" s="14" t="s">
        <v>318</v>
      </c>
      <c r="F61" s="29" t="s">
        <v>319</v>
      </c>
      <c r="G61" s="29" t="s">
        <v>320</v>
      </c>
      <c r="H61" s="29" t="s">
        <v>321</v>
      </c>
      <c r="I61" s="35">
        <v>2</v>
      </c>
      <c r="J61" s="35">
        <v>21</v>
      </c>
      <c r="K61" s="228">
        <f t="shared" si="9"/>
        <v>42</v>
      </c>
      <c r="L61" s="30" t="s">
        <v>47</v>
      </c>
      <c r="M61" s="30" t="s">
        <v>44</v>
      </c>
      <c r="N61" s="30" t="s">
        <v>49</v>
      </c>
      <c r="O61" s="206" t="s">
        <v>322</v>
      </c>
      <c r="P61" s="32">
        <v>2</v>
      </c>
      <c r="Q61" s="32">
        <v>21</v>
      </c>
      <c r="R61" s="49">
        <f t="shared" si="10"/>
        <v>42</v>
      </c>
      <c r="S61" s="5" t="s">
        <v>68</v>
      </c>
      <c r="T61" s="5" t="s">
        <v>56</v>
      </c>
      <c r="U61" s="47" t="s">
        <v>323</v>
      </c>
      <c r="V61" s="22" t="s">
        <v>324</v>
      </c>
      <c r="W61" s="36">
        <v>42522</v>
      </c>
      <c r="X61" s="303">
        <v>42886</v>
      </c>
      <c r="Y61" s="226" t="s">
        <v>325</v>
      </c>
      <c r="Z61" s="29" t="s">
        <v>733</v>
      </c>
      <c r="AA61" s="30" t="s">
        <v>326</v>
      </c>
      <c r="AB61" s="29"/>
      <c r="AC61" s="182" t="s">
        <v>679</v>
      </c>
      <c r="AD61" s="119">
        <v>42619</v>
      </c>
      <c r="AE61" s="322" t="s">
        <v>763</v>
      </c>
      <c r="AF61" s="129">
        <v>1</v>
      </c>
      <c r="AG61" s="93" t="s">
        <v>266</v>
      </c>
      <c r="AH61" s="160"/>
      <c r="AI61" s="167">
        <v>1</v>
      </c>
      <c r="AJ61" s="227">
        <v>1</v>
      </c>
      <c r="AK61" s="168">
        <v>1</v>
      </c>
    </row>
    <row r="62" spans="1:37" s="7" customFormat="1" ht="97.5" hidden="1" customHeight="1" x14ac:dyDescent="0.3">
      <c r="A62" s="92">
        <v>49</v>
      </c>
      <c r="B62" s="29" t="s">
        <v>185</v>
      </c>
      <c r="C62" s="69">
        <v>1</v>
      </c>
      <c r="D62" s="32" t="s">
        <v>31</v>
      </c>
      <c r="E62" s="83" t="s">
        <v>327</v>
      </c>
      <c r="F62" s="39" t="s">
        <v>328</v>
      </c>
      <c r="G62" s="39" t="s">
        <v>329</v>
      </c>
      <c r="H62" s="39" t="s">
        <v>330</v>
      </c>
      <c r="I62" s="69">
        <v>3</v>
      </c>
      <c r="J62" s="69">
        <v>34</v>
      </c>
      <c r="K62" s="69">
        <f t="shared" si="9"/>
        <v>102</v>
      </c>
      <c r="L62" s="32" t="s">
        <v>47</v>
      </c>
      <c r="M62" s="32" t="s">
        <v>43</v>
      </c>
      <c r="N62" s="32" t="s">
        <v>51</v>
      </c>
      <c r="O62" s="207" t="s">
        <v>680</v>
      </c>
      <c r="P62" s="69">
        <v>2</v>
      </c>
      <c r="Q62" s="69">
        <v>34</v>
      </c>
      <c r="R62" s="69">
        <f t="shared" si="10"/>
        <v>68</v>
      </c>
      <c r="S62" s="69" t="s">
        <v>94</v>
      </c>
      <c r="T62" s="69" t="s">
        <v>55</v>
      </c>
      <c r="U62" s="80" t="s">
        <v>681</v>
      </c>
      <c r="V62" s="39" t="s">
        <v>682</v>
      </c>
      <c r="W62" s="36">
        <v>42491</v>
      </c>
      <c r="X62" s="303">
        <v>42855</v>
      </c>
      <c r="Y62" s="294"/>
      <c r="Z62" s="12" t="s">
        <v>95</v>
      </c>
      <c r="AA62" s="35" t="s">
        <v>331</v>
      </c>
      <c r="AB62" s="33" t="s">
        <v>332</v>
      </c>
      <c r="AC62" s="124" t="s">
        <v>718</v>
      </c>
      <c r="AD62" s="119">
        <v>42614</v>
      </c>
      <c r="AE62" s="322" t="s">
        <v>784</v>
      </c>
      <c r="AF62" s="337">
        <v>0.8</v>
      </c>
      <c r="AG62" s="93" t="s">
        <v>79</v>
      </c>
      <c r="AH62" s="157"/>
      <c r="AI62" s="169">
        <v>4</v>
      </c>
      <c r="AJ62" s="148">
        <v>2</v>
      </c>
      <c r="AK62" s="168">
        <f t="shared" si="1"/>
        <v>0.5</v>
      </c>
    </row>
    <row r="63" spans="1:37" s="7" customFormat="1" ht="153" hidden="1" x14ac:dyDescent="0.3">
      <c r="A63" s="92">
        <v>50</v>
      </c>
      <c r="B63" s="29" t="s">
        <v>185</v>
      </c>
      <c r="C63" s="69">
        <v>2</v>
      </c>
      <c r="D63" s="32" t="s">
        <v>31</v>
      </c>
      <c r="E63" s="14" t="s">
        <v>333</v>
      </c>
      <c r="F63" s="33" t="s">
        <v>334</v>
      </c>
      <c r="G63" s="33" t="s">
        <v>532</v>
      </c>
      <c r="H63" s="33" t="s">
        <v>335</v>
      </c>
      <c r="I63" s="62">
        <v>4</v>
      </c>
      <c r="J63" s="62">
        <v>34</v>
      </c>
      <c r="K63" s="62">
        <f t="shared" si="9"/>
        <v>136</v>
      </c>
      <c r="L63" s="35" t="s">
        <v>47</v>
      </c>
      <c r="M63" s="35" t="s">
        <v>44</v>
      </c>
      <c r="N63" s="35" t="s">
        <v>50</v>
      </c>
      <c r="O63" s="136" t="s">
        <v>336</v>
      </c>
      <c r="P63" s="62">
        <v>3</v>
      </c>
      <c r="Q63" s="62">
        <v>34</v>
      </c>
      <c r="R63" s="62">
        <f t="shared" si="10"/>
        <v>102</v>
      </c>
      <c r="S63" s="62" t="s">
        <v>94</v>
      </c>
      <c r="T63" s="62" t="s">
        <v>56</v>
      </c>
      <c r="U63" s="76" t="s">
        <v>491</v>
      </c>
      <c r="V63" s="33" t="s">
        <v>80</v>
      </c>
      <c r="W63" s="36">
        <v>42491</v>
      </c>
      <c r="X63" s="303">
        <v>42855</v>
      </c>
      <c r="Y63" s="289"/>
      <c r="Z63" s="33" t="s">
        <v>337</v>
      </c>
      <c r="AA63" s="35" t="s">
        <v>492</v>
      </c>
      <c r="AB63" s="70" t="s">
        <v>571</v>
      </c>
      <c r="AC63" s="125" t="s">
        <v>719</v>
      </c>
      <c r="AD63" s="119">
        <v>42614</v>
      </c>
      <c r="AE63" s="322" t="s">
        <v>785</v>
      </c>
      <c r="AF63" s="337">
        <v>0.7</v>
      </c>
      <c r="AG63" s="93" t="s">
        <v>79</v>
      </c>
      <c r="AH63" s="157"/>
      <c r="AI63" s="169">
        <v>2</v>
      </c>
      <c r="AJ63" s="148">
        <v>1</v>
      </c>
      <c r="AK63" s="168">
        <f t="shared" si="1"/>
        <v>0.5</v>
      </c>
    </row>
    <row r="64" spans="1:37" s="7" customFormat="1" ht="409.5" hidden="1" x14ac:dyDescent="0.3">
      <c r="A64" s="92">
        <v>51</v>
      </c>
      <c r="B64" s="29" t="s">
        <v>185</v>
      </c>
      <c r="C64" s="71">
        <v>3</v>
      </c>
      <c r="D64" s="37" t="s">
        <v>32</v>
      </c>
      <c r="E64" s="43" t="s">
        <v>338</v>
      </c>
      <c r="F64" s="38" t="s">
        <v>339</v>
      </c>
      <c r="G64" s="43" t="s">
        <v>340</v>
      </c>
      <c r="H64" s="38" t="s">
        <v>683</v>
      </c>
      <c r="I64" s="72">
        <v>4</v>
      </c>
      <c r="J64" s="72">
        <v>34</v>
      </c>
      <c r="K64" s="73">
        <f t="shared" si="9"/>
        <v>136</v>
      </c>
      <c r="L64" s="37" t="s">
        <v>47</v>
      </c>
      <c r="M64" s="37" t="s">
        <v>44</v>
      </c>
      <c r="N64" s="37" t="s">
        <v>49</v>
      </c>
      <c r="O64" s="201" t="s">
        <v>341</v>
      </c>
      <c r="P64" s="72">
        <v>3</v>
      </c>
      <c r="Q64" s="72">
        <v>34</v>
      </c>
      <c r="R64" s="73">
        <f t="shared" si="10"/>
        <v>102</v>
      </c>
      <c r="S64" s="73" t="s">
        <v>68</v>
      </c>
      <c r="T64" s="73" t="s">
        <v>55</v>
      </c>
      <c r="U64" s="75" t="s">
        <v>342</v>
      </c>
      <c r="V64" s="38" t="s">
        <v>684</v>
      </c>
      <c r="W64" s="36">
        <v>42491</v>
      </c>
      <c r="X64" s="303">
        <v>42855</v>
      </c>
      <c r="Y64" s="295"/>
      <c r="Z64" s="33" t="s">
        <v>343</v>
      </c>
      <c r="AA64" s="35" t="s">
        <v>344</v>
      </c>
      <c r="AB64" s="33" t="s">
        <v>105</v>
      </c>
      <c r="AC64" s="126" t="s">
        <v>685</v>
      </c>
      <c r="AD64" s="119">
        <v>42614</v>
      </c>
      <c r="AE64" s="322" t="s">
        <v>786</v>
      </c>
      <c r="AF64" s="337">
        <v>0.85</v>
      </c>
      <c r="AG64" s="93" t="s">
        <v>79</v>
      </c>
      <c r="AH64" s="157"/>
      <c r="AI64" s="169">
        <v>1</v>
      </c>
      <c r="AJ64" s="148">
        <v>1</v>
      </c>
      <c r="AK64" s="168">
        <v>0.6</v>
      </c>
    </row>
    <row r="65" spans="1:37" s="7" customFormat="1" ht="198" hidden="1" x14ac:dyDescent="0.3">
      <c r="A65" s="92">
        <v>52</v>
      </c>
      <c r="B65" s="29" t="s">
        <v>185</v>
      </c>
      <c r="C65" s="61">
        <v>4</v>
      </c>
      <c r="D65" s="30" t="s">
        <v>32</v>
      </c>
      <c r="E65" s="14" t="s">
        <v>493</v>
      </c>
      <c r="F65" s="29" t="s">
        <v>686</v>
      </c>
      <c r="G65" s="29" t="s">
        <v>687</v>
      </c>
      <c r="H65" s="29" t="s">
        <v>688</v>
      </c>
      <c r="I65" s="62">
        <v>3</v>
      </c>
      <c r="J65" s="62">
        <v>21</v>
      </c>
      <c r="K65" s="61">
        <f t="shared" si="9"/>
        <v>63</v>
      </c>
      <c r="L65" s="30" t="s">
        <v>47</v>
      </c>
      <c r="M65" s="30" t="s">
        <v>248</v>
      </c>
      <c r="N65" s="30" t="s">
        <v>50</v>
      </c>
      <c r="O65" s="229" t="s">
        <v>689</v>
      </c>
      <c r="P65" s="62">
        <v>1</v>
      </c>
      <c r="Q65" s="62">
        <v>8</v>
      </c>
      <c r="R65" s="61">
        <f t="shared" si="10"/>
        <v>8</v>
      </c>
      <c r="S65" s="61" t="s">
        <v>34</v>
      </c>
      <c r="T65" s="61" t="s">
        <v>55</v>
      </c>
      <c r="U65" s="47" t="s">
        <v>345</v>
      </c>
      <c r="V65" s="30" t="s">
        <v>682</v>
      </c>
      <c r="W65" s="36">
        <v>42491</v>
      </c>
      <c r="X65" s="303">
        <v>42855</v>
      </c>
      <c r="Y65" s="55" t="s">
        <v>105</v>
      </c>
      <c r="Z65" s="30" t="s">
        <v>494</v>
      </c>
      <c r="AA65" s="30" t="s">
        <v>486</v>
      </c>
      <c r="AB65" s="30"/>
      <c r="AC65" s="127" t="s">
        <v>720</v>
      </c>
      <c r="AD65" s="119">
        <v>42614</v>
      </c>
      <c r="AE65" s="322" t="s">
        <v>787</v>
      </c>
      <c r="AF65" s="337">
        <v>0.7</v>
      </c>
      <c r="AG65" s="93" t="s">
        <v>79</v>
      </c>
      <c r="AH65" s="157"/>
      <c r="AI65" s="167">
        <v>1</v>
      </c>
      <c r="AJ65" s="227">
        <v>1</v>
      </c>
      <c r="AK65" s="168">
        <v>0.6</v>
      </c>
    </row>
    <row r="66" spans="1:37" s="7" customFormat="1" ht="181.5" hidden="1" x14ac:dyDescent="0.3">
      <c r="A66" s="92">
        <v>53</v>
      </c>
      <c r="B66" s="29" t="s">
        <v>186</v>
      </c>
      <c r="C66" s="30">
        <v>1</v>
      </c>
      <c r="D66" s="5" t="s">
        <v>31</v>
      </c>
      <c r="E66" s="14" t="s">
        <v>346</v>
      </c>
      <c r="F66" s="29" t="s">
        <v>347</v>
      </c>
      <c r="G66" s="13" t="s">
        <v>348</v>
      </c>
      <c r="H66" s="13" t="s">
        <v>349</v>
      </c>
      <c r="I66" s="35">
        <v>3</v>
      </c>
      <c r="J66" s="35">
        <v>34</v>
      </c>
      <c r="K66" s="49">
        <f t="shared" ref="K66:K75" si="11">+I66*J66</f>
        <v>102</v>
      </c>
      <c r="L66" s="30" t="s">
        <v>47</v>
      </c>
      <c r="M66" s="30" t="s">
        <v>41</v>
      </c>
      <c r="N66" s="30" t="s">
        <v>49</v>
      </c>
      <c r="O66" s="229" t="s">
        <v>350</v>
      </c>
      <c r="P66" s="35">
        <v>2</v>
      </c>
      <c r="Q66" s="35">
        <v>34</v>
      </c>
      <c r="R66" s="49">
        <f t="shared" ref="R66:R75" si="12">+P66*Q66</f>
        <v>68</v>
      </c>
      <c r="S66" s="30" t="s">
        <v>79</v>
      </c>
      <c r="T66" s="30" t="s">
        <v>56</v>
      </c>
      <c r="U66" s="47" t="s">
        <v>690</v>
      </c>
      <c r="V66" s="29" t="s">
        <v>213</v>
      </c>
      <c r="W66" s="36">
        <v>42527</v>
      </c>
      <c r="X66" s="303">
        <v>42735</v>
      </c>
      <c r="Y66" s="296" t="s">
        <v>95</v>
      </c>
      <c r="Z66" s="29" t="s">
        <v>351</v>
      </c>
      <c r="AA66" s="30" t="s">
        <v>691</v>
      </c>
      <c r="AB66" s="29" t="s">
        <v>352</v>
      </c>
      <c r="AC66" s="26" t="s">
        <v>692</v>
      </c>
      <c r="AD66" s="119">
        <v>42619</v>
      </c>
      <c r="AE66" s="322" t="s">
        <v>771</v>
      </c>
      <c r="AF66" s="337">
        <v>0.9</v>
      </c>
      <c r="AG66" s="93" t="s">
        <v>507</v>
      </c>
      <c r="AH66" s="160"/>
      <c r="AI66" s="167">
        <v>4</v>
      </c>
      <c r="AJ66" s="227">
        <v>3</v>
      </c>
      <c r="AK66" s="168">
        <f t="shared" si="1"/>
        <v>0.75</v>
      </c>
    </row>
    <row r="67" spans="1:37" s="7" customFormat="1" ht="115.5" hidden="1" x14ac:dyDescent="0.3">
      <c r="A67" s="92">
        <v>54</v>
      </c>
      <c r="B67" s="29" t="s">
        <v>186</v>
      </c>
      <c r="C67" s="30">
        <v>2</v>
      </c>
      <c r="D67" s="5" t="s">
        <v>31</v>
      </c>
      <c r="E67" s="14" t="s">
        <v>353</v>
      </c>
      <c r="F67" s="29" t="s">
        <v>354</v>
      </c>
      <c r="G67" s="13" t="s">
        <v>355</v>
      </c>
      <c r="H67" s="29" t="s">
        <v>356</v>
      </c>
      <c r="I67" s="35">
        <v>3</v>
      </c>
      <c r="J67" s="35">
        <v>34</v>
      </c>
      <c r="K67" s="49">
        <f t="shared" si="11"/>
        <v>102</v>
      </c>
      <c r="L67" s="30" t="s">
        <v>47</v>
      </c>
      <c r="M67" s="30" t="s">
        <v>248</v>
      </c>
      <c r="N67" s="30" t="s">
        <v>51</v>
      </c>
      <c r="O67" s="229" t="s">
        <v>357</v>
      </c>
      <c r="P67" s="35">
        <v>2</v>
      </c>
      <c r="Q67" s="35">
        <v>21</v>
      </c>
      <c r="R67" s="49">
        <f t="shared" si="12"/>
        <v>42</v>
      </c>
      <c r="S67" s="30" t="s">
        <v>34</v>
      </c>
      <c r="T67" s="30" t="s">
        <v>55</v>
      </c>
      <c r="U67" s="47" t="s">
        <v>508</v>
      </c>
      <c r="V67" s="29" t="s">
        <v>358</v>
      </c>
      <c r="W67" s="36">
        <v>42491</v>
      </c>
      <c r="X67" s="303">
        <v>42855</v>
      </c>
      <c r="Y67" s="296" t="s">
        <v>95</v>
      </c>
      <c r="Z67" s="29" t="s">
        <v>359</v>
      </c>
      <c r="AA67" s="30" t="s">
        <v>360</v>
      </c>
      <c r="AB67" s="29" t="s">
        <v>361</v>
      </c>
      <c r="AC67" s="182" t="s">
        <v>693</v>
      </c>
      <c r="AD67" s="119">
        <v>42619</v>
      </c>
      <c r="AE67" s="322" t="s">
        <v>788</v>
      </c>
      <c r="AF67" s="337">
        <v>0.8</v>
      </c>
      <c r="AG67" s="93" t="s">
        <v>507</v>
      </c>
      <c r="AH67" s="157"/>
      <c r="AI67" s="167">
        <v>1</v>
      </c>
      <c r="AJ67" s="227">
        <v>1</v>
      </c>
      <c r="AK67" s="168">
        <v>0.7</v>
      </c>
    </row>
    <row r="68" spans="1:37" s="7" customFormat="1" ht="148.5" hidden="1" x14ac:dyDescent="0.3">
      <c r="A68" s="92">
        <v>55</v>
      </c>
      <c r="B68" s="29" t="s">
        <v>186</v>
      </c>
      <c r="C68" s="5">
        <v>3</v>
      </c>
      <c r="D68" s="30" t="s">
        <v>26</v>
      </c>
      <c r="E68" s="14" t="s">
        <v>362</v>
      </c>
      <c r="F68" s="29" t="s">
        <v>363</v>
      </c>
      <c r="G68" s="29" t="s">
        <v>364</v>
      </c>
      <c r="H68" s="29" t="s">
        <v>365</v>
      </c>
      <c r="I68" s="35">
        <v>4</v>
      </c>
      <c r="J68" s="35">
        <v>34</v>
      </c>
      <c r="K68" s="49">
        <f t="shared" si="11"/>
        <v>136</v>
      </c>
      <c r="L68" s="30" t="s">
        <v>47</v>
      </c>
      <c r="M68" s="30" t="s">
        <v>44</v>
      </c>
      <c r="N68" s="30" t="s">
        <v>49</v>
      </c>
      <c r="O68" s="229" t="s">
        <v>694</v>
      </c>
      <c r="P68" s="35">
        <v>3</v>
      </c>
      <c r="Q68" s="35">
        <v>21</v>
      </c>
      <c r="R68" s="30">
        <f t="shared" si="12"/>
        <v>63</v>
      </c>
      <c r="S68" s="30" t="s">
        <v>68</v>
      </c>
      <c r="T68" s="30" t="s">
        <v>55</v>
      </c>
      <c r="U68" s="47" t="s">
        <v>695</v>
      </c>
      <c r="V68" s="29" t="s">
        <v>358</v>
      </c>
      <c r="W68" s="36">
        <v>42491</v>
      </c>
      <c r="X68" s="303">
        <v>42855</v>
      </c>
      <c r="Y68" s="226"/>
      <c r="Z68" s="29" t="s">
        <v>696</v>
      </c>
      <c r="AA68" s="30" t="s">
        <v>366</v>
      </c>
      <c r="AB68" s="29" t="s">
        <v>352</v>
      </c>
      <c r="AC68" s="182" t="s">
        <v>697</v>
      </c>
      <c r="AD68" s="119">
        <v>42619</v>
      </c>
      <c r="AE68" s="322" t="s">
        <v>789</v>
      </c>
      <c r="AF68" s="337">
        <v>0.8</v>
      </c>
      <c r="AG68" s="93" t="s">
        <v>507</v>
      </c>
      <c r="AH68" s="157"/>
      <c r="AI68" s="167">
        <v>3</v>
      </c>
      <c r="AJ68" s="227">
        <v>2</v>
      </c>
      <c r="AK68" s="168">
        <f t="shared" si="1"/>
        <v>0.66666666666666663</v>
      </c>
    </row>
    <row r="69" spans="1:37" s="7" customFormat="1" ht="115.5" hidden="1" x14ac:dyDescent="0.3">
      <c r="A69" s="92">
        <v>56</v>
      </c>
      <c r="B69" s="29" t="s">
        <v>186</v>
      </c>
      <c r="C69" s="40">
        <v>4</v>
      </c>
      <c r="D69" s="40" t="s">
        <v>26</v>
      </c>
      <c r="E69" s="14" t="s">
        <v>367</v>
      </c>
      <c r="F69" s="14" t="s">
        <v>368</v>
      </c>
      <c r="G69" s="41" t="s">
        <v>369</v>
      </c>
      <c r="H69" s="14" t="s">
        <v>370</v>
      </c>
      <c r="I69" s="28">
        <v>4</v>
      </c>
      <c r="J69" s="28">
        <v>34</v>
      </c>
      <c r="K69" s="60">
        <f t="shared" si="11"/>
        <v>136</v>
      </c>
      <c r="L69" s="28" t="s">
        <v>47</v>
      </c>
      <c r="M69" s="28" t="s">
        <v>44</v>
      </c>
      <c r="N69" s="28" t="s">
        <v>50</v>
      </c>
      <c r="O69" s="232" t="s">
        <v>371</v>
      </c>
      <c r="P69" s="28">
        <v>3</v>
      </c>
      <c r="Q69" s="28">
        <v>21</v>
      </c>
      <c r="R69" s="60">
        <f t="shared" si="12"/>
        <v>63</v>
      </c>
      <c r="S69" s="28" t="s">
        <v>34</v>
      </c>
      <c r="T69" s="28" t="s">
        <v>55</v>
      </c>
      <c r="U69" s="81" t="s">
        <v>485</v>
      </c>
      <c r="V69" s="29" t="s">
        <v>358</v>
      </c>
      <c r="W69" s="36">
        <v>42491</v>
      </c>
      <c r="X69" s="303">
        <v>42855</v>
      </c>
      <c r="Y69" s="297"/>
      <c r="Z69" s="14" t="s">
        <v>372</v>
      </c>
      <c r="AA69" s="28" t="s">
        <v>698</v>
      </c>
      <c r="AB69" s="14" t="s">
        <v>373</v>
      </c>
      <c r="AC69" s="182" t="s">
        <v>699</v>
      </c>
      <c r="AD69" s="119">
        <v>42619</v>
      </c>
      <c r="AE69" s="322" t="s">
        <v>790</v>
      </c>
      <c r="AF69" s="337">
        <v>0.8</v>
      </c>
      <c r="AG69" s="93" t="s">
        <v>507</v>
      </c>
      <c r="AH69" s="131"/>
      <c r="AI69" s="176">
        <v>4</v>
      </c>
      <c r="AJ69" s="155">
        <v>3</v>
      </c>
      <c r="AK69" s="168">
        <f t="shared" si="1"/>
        <v>0.75</v>
      </c>
    </row>
    <row r="70" spans="1:37" s="7" customFormat="1" ht="115.5" hidden="1" x14ac:dyDescent="0.3">
      <c r="A70" s="92">
        <v>57</v>
      </c>
      <c r="B70" s="29" t="s">
        <v>186</v>
      </c>
      <c r="C70" s="40">
        <v>5</v>
      </c>
      <c r="D70" s="40" t="s">
        <v>26</v>
      </c>
      <c r="E70" s="14" t="s">
        <v>374</v>
      </c>
      <c r="F70" s="14" t="s">
        <v>700</v>
      </c>
      <c r="G70" s="41" t="s">
        <v>375</v>
      </c>
      <c r="H70" s="14" t="s">
        <v>376</v>
      </c>
      <c r="I70" s="28">
        <v>4</v>
      </c>
      <c r="J70" s="28">
        <v>34</v>
      </c>
      <c r="K70" s="60">
        <f t="shared" si="11"/>
        <v>136</v>
      </c>
      <c r="L70" s="28" t="s">
        <v>47</v>
      </c>
      <c r="M70" s="28" t="s">
        <v>44</v>
      </c>
      <c r="N70" s="28" t="s">
        <v>50</v>
      </c>
      <c r="O70" s="229" t="s">
        <v>377</v>
      </c>
      <c r="P70" s="28">
        <v>3</v>
      </c>
      <c r="Q70" s="28">
        <v>21</v>
      </c>
      <c r="R70" s="60">
        <f t="shared" si="12"/>
        <v>63</v>
      </c>
      <c r="S70" s="28" t="s">
        <v>34</v>
      </c>
      <c r="T70" s="28" t="s">
        <v>55</v>
      </c>
      <c r="U70" s="81" t="s">
        <v>378</v>
      </c>
      <c r="V70" s="29" t="s">
        <v>358</v>
      </c>
      <c r="W70" s="36">
        <v>42491</v>
      </c>
      <c r="X70" s="303">
        <v>42855</v>
      </c>
      <c r="Y70" s="297"/>
      <c r="Z70" s="14" t="s">
        <v>701</v>
      </c>
      <c r="AA70" s="28" t="s">
        <v>379</v>
      </c>
      <c r="AB70" s="14" t="s">
        <v>373</v>
      </c>
      <c r="AC70" s="182" t="s">
        <v>506</v>
      </c>
      <c r="AD70" s="119">
        <v>42619</v>
      </c>
      <c r="AE70" s="322" t="s">
        <v>763</v>
      </c>
      <c r="AF70" s="144">
        <v>1</v>
      </c>
      <c r="AG70" s="93" t="s">
        <v>266</v>
      </c>
      <c r="AH70" s="131"/>
      <c r="AI70" s="176">
        <v>3</v>
      </c>
      <c r="AJ70" s="155">
        <v>3</v>
      </c>
      <c r="AK70" s="168">
        <f t="shared" si="1"/>
        <v>1</v>
      </c>
    </row>
    <row r="71" spans="1:37" s="7" customFormat="1" ht="148.5" hidden="1" x14ac:dyDescent="0.3">
      <c r="A71" s="92">
        <v>58</v>
      </c>
      <c r="B71" s="29" t="s">
        <v>187</v>
      </c>
      <c r="C71" s="35">
        <v>1</v>
      </c>
      <c r="D71" s="35" t="s">
        <v>407</v>
      </c>
      <c r="E71" s="14" t="s">
        <v>380</v>
      </c>
      <c r="F71" s="33" t="s">
        <v>702</v>
      </c>
      <c r="G71" s="34" t="s">
        <v>381</v>
      </c>
      <c r="H71" s="33" t="s">
        <v>382</v>
      </c>
      <c r="I71" s="35">
        <v>3</v>
      </c>
      <c r="J71" s="35">
        <v>34</v>
      </c>
      <c r="K71" s="53">
        <f t="shared" si="11"/>
        <v>102</v>
      </c>
      <c r="L71" s="35" t="s">
        <v>47</v>
      </c>
      <c r="M71" s="35" t="s">
        <v>43</v>
      </c>
      <c r="N71" s="35" t="s">
        <v>50</v>
      </c>
      <c r="O71" s="136" t="s">
        <v>703</v>
      </c>
      <c r="P71" s="35">
        <v>2</v>
      </c>
      <c r="Q71" s="35">
        <v>21</v>
      </c>
      <c r="R71" s="53">
        <f t="shared" si="12"/>
        <v>42</v>
      </c>
      <c r="S71" s="35" t="s">
        <v>270</v>
      </c>
      <c r="T71" s="35" t="s">
        <v>55</v>
      </c>
      <c r="U71" s="76" t="s">
        <v>704</v>
      </c>
      <c r="V71" s="33" t="s">
        <v>87</v>
      </c>
      <c r="W71" s="36">
        <v>42491</v>
      </c>
      <c r="X71" s="303">
        <v>42855</v>
      </c>
      <c r="Y71" s="286" t="s">
        <v>95</v>
      </c>
      <c r="Z71" s="33" t="s">
        <v>705</v>
      </c>
      <c r="AA71" s="35" t="s">
        <v>383</v>
      </c>
      <c r="AB71" s="33" t="s">
        <v>384</v>
      </c>
      <c r="AC71" s="197" t="s">
        <v>734</v>
      </c>
      <c r="AD71" s="119">
        <v>42619</v>
      </c>
      <c r="AE71" s="322" t="s">
        <v>763</v>
      </c>
      <c r="AF71" s="212">
        <v>1</v>
      </c>
      <c r="AG71" s="211" t="s">
        <v>266</v>
      </c>
      <c r="AH71" s="159"/>
      <c r="AI71" s="169">
        <v>3</v>
      </c>
      <c r="AJ71" s="148">
        <v>3</v>
      </c>
      <c r="AK71" s="168">
        <f t="shared" si="1"/>
        <v>1</v>
      </c>
    </row>
    <row r="72" spans="1:37" s="7" customFormat="1" ht="191.25" hidden="1" customHeight="1" x14ac:dyDescent="0.3">
      <c r="A72" s="92">
        <v>59</v>
      </c>
      <c r="B72" s="29" t="s">
        <v>187</v>
      </c>
      <c r="C72" s="35">
        <v>2</v>
      </c>
      <c r="D72" s="35" t="s">
        <v>27</v>
      </c>
      <c r="E72" s="14" t="s">
        <v>385</v>
      </c>
      <c r="F72" s="33" t="s">
        <v>386</v>
      </c>
      <c r="G72" s="34" t="s">
        <v>706</v>
      </c>
      <c r="H72" s="33" t="s">
        <v>382</v>
      </c>
      <c r="I72" s="35">
        <v>4</v>
      </c>
      <c r="J72" s="35">
        <v>34</v>
      </c>
      <c r="K72" s="53">
        <f t="shared" si="11"/>
        <v>136</v>
      </c>
      <c r="L72" s="35" t="s">
        <v>47</v>
      </c>
      <c r="M72" s="35" t="s">
        <v>44</v>
      </c>
      <c r="N72" s="35" t="s">
        <v>50</v>
      </c>
      <c r="O72" s="136" t="s">
        <v>703</v>
      </c>
      <c r="P72" s="35">
        <v>3</v>
      </c>
      <c r="Q72" s="35">
        <v>34</v>
      </c>
      <c r="R72" s="53">
        <f t="shared" si="12"/>
        <v>102</v>
      </c>
      <c r="S72" s="35" t="s">
        <v>94</v>
      </c>
      <c r="T72" s="35" t="s">
        <v>56</v>
      </c>
      <c r="U72" s="76" t="s">
        <v>704</v>
      </c>
      <c r="V72" s="33" t="s">
        <v>80</v>
      </c>
      <c r="W72" s="36">
        <v>42491</v>
      </c>
      <c r="X72" s="303">
        <v>42855</v>
      </c>
      <c r="Y72" s="289" t="s">
        <v>95</v>
      </c>
      <c r="Z72" s="33" t="s">
        <v>707</v>
      </c>
      <c r="AA72" s="35" t="s">
        <v>465</v>
      </c>
      <c r="AB72" s="33" t="s">
        <v>466</v>
      </c>
      <c r="AC72" s="216" t="s">
        <v>510</v>
      </c>
      <c r="AD72" s="119">
        <v>42619</v>
      </c>
      <c r="AE72" s="327" t="s">
        <v>764</v>
      </c>
      <c r="AF72" s="337">
        <v>0.8</v>
      </c>
      <c r="AG72" s="91" t="s">
        <v>79</v>
      </c>
      <c r="AH72" s="158"/>
      <c r="AI72" s="169">
        <v>3</v>
      </c>
      <c r="AJ72" s="148">
        <v>2</v>
      </c>
      <c r="AK72" s="168">
        <f t="shared" si="1"/>
        <v>0.66666666666666663</v>
      </c>
    </row>
    <row r="73" spans="1:37" s="7" customFormat="1" ht="324" hidden="1" x14ac:dyDescent="0.3">
      <c r="A73" s="92">
        <v>60</v>
      </c>
      <c r="B73" s="29" t="s">
        <v>188</v>
      </c>
      <c r="C73" s="5">
        <v>1</v>
      </c>
      <c r="D73" s="5" t="s">
        <v>31</v>
      </c>
      <c r="E73" s="83" t="s">
        <v>387</v>
      </c>
      <c r="F73" s="22" t="s">
        <v>388</v>
      </c>
      <c r="G73" s="1" t="s">
        <v>389</v>
      </c>
      <c r="H73" s="22" t="s">
        <v>390</v>
      </c>
      <c r="I73" s="32">
        <v>3</v>
      </c>
      <c r="J73" s="32">
        <v>34</v>
      </c>
      <c r="K73" s="49">
        <f t="shared" si="11"/>
        <v>102</v>
      </c>
      <c r="L73" s="5" t="s">
        <v>47</v>
      </c>
      <c r="M73" s="5" t="s">
        <v>44</v>
      </c>
      <c r="N73" s="5" t="s">
        <v>48</v>
      </c>
      <c r="O73" s="208" t="s">
        <v>391</v>
      </c>
      <c r="P73" s="32">
        <v>2</v>
      </c>
      <c r="Q73" s="32">
        <v>34</v>
      </c>
      <c r="R73" s="50">
        <f t="shared" si="12"/>
        <v>68</v>
      </c>
      <c r="S73" s="5" t="s">
        <v>94</v>
      </c>
      <c r="T73" s="5" t="s">
        <v>56</v>
      </c>
      <c r="U73" s="44" t="s">
        <v>509</v>
      </c>
      <c r="V73" s="33" t="s">
        <v>392</v>
      </c>
      <c r="W73" s="36">
        <v>42491</v>
      </c>
      <c r="X73" s="303">
        <v>42855</v>
      </c>
      <c r="Y73" s="286" t="s">
        <v>393</v>
      </c>
      <c r="Z73" s="21" t="s">
        <v>394</v>
      </c>
      <c r="AA73" s="30" t="s">
        <v>395</v>
      </c>
      <c r="AB73" s="29" t="s">
        <v>396</v>
      </c>
      <c r="AC73" s="26" t="s">
        <v>708</v>
      </c>
      <c r="AD73" s="119">
        <v>42619</v>
      </c>
      <c r="AE73" s="322" t="s">
        <v>763</v>
      </c>
      <c r="AF73" s="337">
        <v>1</v>
      </c>
      <c r="AG73" s="344" t="s">
        <v>266</v>
      </c>
      <c r="AH73" s="157"/>
      <c r="AI73" s="167">
        <v>6</v>
      </c>
      <c r="AJ73" s="227">
        <v>5</v>
      </c>
      <c r="AK73" s="168">
        <f t="shared" si="1"/>
        <v>0.83333333333333337</v>
      </c>
    </row>
    <row r="74" spans="1:37" s="7" customFormat="1" ht="189" hidden="1" x14ac:dyDescent="0.3">
      <c r="A74" s="92">
        <v>61</v>
      </c>
      <c r="B74" s="29" t="s">
        <v>188</v>
      </c>
      <c r="C74" s="5">
        <v>2</v>
      </c>
      <c r="D74" s="5" t="s">
        <v>27</v>
      </c>
      <c r="E74" s="83" t="s">
        <v>397</v>
      </c>
      <c r="F74" s="22" t="s">
        <v>398</v>
      </c>
      <c r="G74" s="1" t="s">
        <v>399</v>
      </c>
      <c r="H74" s="22" t="s">
        <v>400</v>
      </c>
      <c r="I74" s="35">
        <v>3</v>
      </c>
      <c r="J74" s="35">
        <v>34</v>
      </c>
      <c r="K74" s="53">
        <f t="shared" si="11"/>
        <v>102</v>
      </c>
      <c r="L74" s="35" t="s">
        <v>47</v>
      </c>
      <c r="M74" s="35" t="s">
        <v>41</v>
      </c>
      <c r="N74" s="35" t="s">
        <v>50</v>
      </c>
      <c r="O74" s="208" t="s">
        <v>401</v>
      </c>
      <c r="P74" s="35">
        <v>2</v>
      </c>
      <c r="Q74" s="35">
        <v>21</v>
      </c>
      <c r="R74" s="53">
        <f t="shared" si="12"/>
        <v>42</v>
      </c>
      <c r="S74" s="35" t="s">
        <v>34</v>
      </c>
      <c r="T74" s="35" t="s">
        <v>55</v>
      </c>
      <c r="U74" s="44" t="s">
        <v>402</v>
      </c>
      <c r="V74" s="33" t="s">
        <v>403</v>
      </c>
      <c r="W74" s="36">
        <v>42491</v>
      </c>
      <c r="X74" s="303">
        <v>42855</v>
      </c>
      <c r="Y74" s="286" t="s">
        <v>95</v>
      </c>
      <c r="Z74" s="33" t="s">
        <v>404</v>
      </c>
      <c r="AA74" s="35" t="s">
        <v>405</v>
      </c>
      <c r="AB74" s="33" t="s">
        <v>406</v>
      </c>
      <c r="AC74" s="26" t="s">
        <v>709</v>
      </c>
      <c r="AD74" s="119">
        <v>42614</v>
      </c>
      <c r="AE74" s="322" t="s">
        <v>763</v>
      </c>
      <c r="AF74" s="337">
        <v>1</v>
      </c>
      <c r="AG74" s="344" t="s">
        <v>266</v>
      </c>
      <c r="AH74" s="157"/>
      <c r="AI74" s="167">
        <v>1</v>
      </c>
      <c r="AJ74" s="227">
        <v>1</v>
      </c>
      <c r="AK74" s="168">
        <v>0.5</v>
      </c>
    </row>
    <row r="75" spans="1:37" s="7" customFormat="1" ht="149.25" hidden="1" thickBot="1" x14ac:dyDescent="0.35">
      <c r="A75" s="106">
        <v>62</v>
      </c>
      <c r="B75" s="107" t="s">
        <v>188</v>
      </c>
      <c r="C75" s="108">
        <v>3</v>
      </c>
      <c r="D75" s="108" t="s">
        <v>407</v>
      </c>
      <c r="E75" s="109" t="s">
        <v>408</v>
      </c>
      <c r="F75" s="110" t="s">
        <v>409</v>
      </c>
      <c r="G75" s="111" t="s">
        <v>410</v>
      </c>
      <c r="H75" s="110" t="s">
        <v>411</v>
      </c>
      <c r="I75" s="108">
        <v>3</v>
      </c>
      <c r="J75" s="108">
        <v>34</v>
      </c>
      <c r="K75" s="112">
        <f t="shared" si="11"/>
        <v>102</v>
      </c>
      <c r="L75" s="108" t="s">
        <v>47</v>
      </c>
      <c r="M75" s="108" t="s">
        <v>44</v>
      </c>
      <c r="N75" s="108" t="s">
        <v>50</v>
      </c>
      <c r="O75" s="209" t="s">
        <v>412</v>
      </c>
      <c r="P75" s="108">
        <v>2</v>
      </c>
      <c r="Q75" s="108">
        <v>21</v>
      </c>
      <c r="R75" s="112">
        <f t="shared" si="12"/>
        <v>42</v>
      </c>
      <c r="S75" s="108" t="s">
        <v>270</v>
      </c>
      <c r="T75" s="108" t="s">
        <v>55</v>
      </c>
      <c r="U75" s="113" t="s">
        <v>413</v>
      </c>
      <c r="V75" s="110" t="s">
        <v>87</v>
      </c>
      <c r="W75" s="313">
        <v>42491</v>
      </c>
      <c r="X75" s="314">
        <v>42855</v>
      </c>
      <c r="Y75" s="298" t="s">
        <v>95</v>
      </c>
      <c r="Z75" s="110" t="s">
        <v>414</v>
      </c>
      <c r="AA75" s="108" t="s">
        <v>415</v>
      </c>
      <c r="AB75" s="110" t="s">
        <v>416</v>
      </c>
      <c r="AC75" s="198" t="s">
        <v>710</v>
      </c>
      <c r="AD75" s="120">
        <v>42619</v>
      </c>
      <c r="AE75" s="328" t="s">
        <v>791</v>
      </c>
      <c r="AF75" s="343">
        <v>0.75</v>
      </c>
      <c r="AG75" s="215" t="s">
        <v>79</v>
      </c>
      <c r="AH75" s="159"/>
      <c r="AI75" s="177">
        <v>2</v>
      </c>
      <c r="AJ75" s="178">
        <v>1</v>
      </c>
      <c r="AK75" s="179">
        <f t="shared" si="1"/>
        <v>0.5</v>
      </c>
    </row>
    <row r="76" spans="1:37" s="7" customFormat="1" ht="17.25" hidden="1" thickBot="1" x14ac:dyDescent="0.35">
      <c r="B76" s="8"/>
      <c r="O76" s="199"/>
      <c r="U76" s="45"/>
      <c r="AA76" s="87"/>
      <c r="AD76" s="87"/>
      <c r="AE76" s="249"/>
      <c r="AF76" s="315">
        <f>SUM(AF14:AF75)/62</f>
        <v>0.79564516129032259</v>
      </c>
      <c r="AG76" s="87">
        <f>COUNTIF(AG14:AG75,"SI")</f>
        <v>15</v>
      </c>
      <c r="AH76" s="87"/>
      <c r="AI76" s="147">
        <f>SUM(AI14:AI75)</f>
        <v>199</v>
      </c>
      <c r="AJ76" s="147">
        <f>SUM(AJ14:AJ75)</f>
        <v>128</v>
      </c>
      <c r="AK76" s="180">
        <f t="shared" si="1"/>
        <v>0.64321608040201006</v>
      </c>
    </row>
    <row r="78" spans="1:37" x14ac:dyDescent="0.3">
      <c r="AG78" s="141">
        <f>AG76/62</f>
        <v>0.24193548387096775</v>
      </c>
    </row>
  </sheetData>
  <sheetProtection algorithmName="SHA-512" hashValue="50D0Zv9T9pfHSVwGOehetocqUF7kPm5LAGS96nBKWw94zIr7+wvpsPlJJanOM1ecGqXOhvwMYLc/O84jftYaOw==" saltValue="K2BKzoCSgjJBRQ2Mxy9kfQ==" spinCount="100000" sheet="1" objects="1" scenarios="1"/>
  <autoFilter ref="A13:AK76">
    <filterColumn colId="1">
      <filters>
        <filter val="12. Gestión Financiera"/>
      </filters>
    </filterColumn>
  </autoFilter>
  <mergeCells count="28">
    <mergeCell ref="Z12:AC12"/>
    <mergeCell ref="A5:AC5"/>
    <mergeCell ref="E7:AC7"/>
    <mergeCell ref="E8:AC8"/>
    <mergeCell ref="E9:AC9"/>
    <mergeCell ref="E10:AC10"/>
    <mergeCell ref="C7:D7"/>
    <mergeCell ref="C8:D8"/>
    <mergeCell ref="A6:B6"/>
    <mergeCell ref="A9:B10"/>
    <mergeCell ref="A7:B8"/>
    <mergeCell ref="E6:AC6"/>
    <mergeCell ref="AI12:AK12"/>
    <mergeCell ref="A1:AC1"/>
    <mergeCell ref="A2:B2"/>
    <mergeCell ref="A3:B3"/>
    <mergeCell ref="C6:D6"/>
    <mergeCell ref="L12:S12"/>
    <mergeCell ref="T12:Y12"/>
    <mergeCell ref="C12:H12"/>
    <mergeCell ref="I12:K12"/>
    <mergeCell ref="C9:D9"/>
    <mergeCell ref="C10:D10"/>
    <mergeCell ref="W3:AC3"/>
    <mergeCell ref="W2:AC2"/>
    <mergeCell ref="C2:V2"/>
    <mergeCell ref="C3:V3"/>
    <mergeCell ref="AD12:AG12"/>
  </mergeCells>
  <conditionalFormatting sqref="R34:R36">
    <cfRule type="cellIs" dxfId="263" priority="569" operator="between">
      <formula>1</formula>
      <formula>16</formula>
    </cfRule>
    <cfRule type="cellIs" dxfId="262" priority="570" operator="between">
      <formula>17</formula>
      <formula>32</formula>
    </cfRule>
    <cfRule type="cellIs" dxfId="261" priority="571" operator="between">
      <formula>34</formula>
      <formula>63</formula>
    </cfRule>
    <cfRule type="cellIs" dxfId="260" priority="572" operator="between">
      <formula>68</formula>
      <formula>136</formula>
    </cfRule>
  </conditionalFormatting>
  <conditionalFormatting sqref="S17:T18 K17:N18">
    <cfRule type="cellIs" dxfId="259" priority="349" operator="between">
      <formula>1</formula>
      <formula>16</formula>
    </cfRule>
    <cfRule type="cellIs" dxfId="258" priority="350" operator="between">
      <formula>17</formula>
      <formula>32</formula>
    </cfRule>
    <cfRule type="cellIs" dxfId="257" priority="351" operator="between">
      <formula>34</formula>
      <formula>63</formula>
    </cfRule>
    <cfRule type="cellIs" dxfId="256" priority="352" operator="between">
      <formula>68</formula>
      <formula>136</formula>
    </cfRule>
  </conditionalFormatting>
  <conditionalFormatting sqref="K19:N19 R19:T19">
    <cfRule type="cellIs" dxfId="255" priority="345" operator="between">
      <formula>1</formula>
      <formula>16</formula>
    </cfRule>
    <cfRule type="cellIs" dxfId="254" priority="346" operator="between">
      <formula>17</formula>
      <formula>32</formula>
    </cfRule>
    <cfRule type="cellIs" dxfId="253" priority="347" operator="between">
      <formula>34</formula>
      <formula>63</formula>
    </cfRule>
    <cfRule type="cellIs" dxfId="252" priority="348" operator="between">
      <formula>68</formula>
      <formula>136</formula>
    </cfRule>
  </conditionalFormatting>
  <conditionalFormatting sqref="R18">
    <cfRule type="cellIs" dxfId="251" priority="341" operator="between">
      <formula>1</formula>
      <formula>16</formula>
    </cfRule>
    <cfRule type="cellIs" dxfId="250" priority="342" operator="between">
      <formula>17</formula>
      <formula>32</formula>
    </cfRule>
    <cfRule type="cellIs" dxfId="249" priority="343" operator="between">
      <formula>34</formula>
      <formula>63</formula>
    </cfRule>
    <cfRule type="cellIs" dxfId="248" priority="344" operator="between">
      <formula>68</formula>
      <formula>136</formula>
    </cfRule>
  </conditionalFormatting>
  <conditionalFormatting sqref="R17">
    <cfRule type="cellIs" dxfId="247" priority="337" operator="between">
      <formula>1</formula>
      <formula>16</formula>
    </cfRule>
    <cfRule type="cellIs" dxfId="246" priority="338" operator="between">
      <formula>17</formula>
      <formula>32</formula>
    </cfRule>
    <cfRule type="cellIs" dxfId="245" priority="339" operator="between">
      <formula>34</formula>
      <formula>63</formula>
    </cfRule>
    <cfRule type="cellIs" dxfId="244" priority="340" operator="between">
      <formula>68</formula>
      <formula>136</formula>
    </cfRule>
  </conditionalFormatting>
  <conditionalFormatting sqref="S20:T20 K20:N20">
    <cfRule type="cellIs" dxfId="243" priority="333" operator="between">
      <formula>1</formula>
      <formula>16</formula>
    </cfRule>
    <cfRule type="cellIs" dxfId="242" priority="334" operator="between">
      <formula>17</formula>
      <formula>32</formula>
    </cfRule>
    <cfRule type="cellIs" dxfId="241" priority="335" operator="between">
      <formula>34</formula>
      <formula>63</formula>
    </cfRule>
    <cfRule type="cellIs" dxfId="240" priority="336" operator="between">
      <formula>68</formula>
      <formula>136</formula>
    </cfRule>
  </conditionalFormatting>
  <conditionalFormatting sqref="R20">
    <cfRule type="cellIs" dxfId="239" priority="329" operator="between">
      <formula>1</formula>
      <formula>16</formula>
    </cfRule>
    <cfRule type="cellIs" dxfId="238" priority="330" operator="between">
      <formula>17</formula>
      <formula>32</formula>
    </cfRule>
    <cfRule type="cellIs" dxfId="237" priority="331" operator="between">
      <formula>34</formula>
      <formula>63</formula>
    </cfRule>
    <cfRule type="cellIs" dxfId="236" priority="332" operator="between">
      <formula>68</formula>
      <formula>136</formula>
    </cfRule>
  </conditionalFormatting>
  <conditionalFormatting sqref="S21:T21 K21:N21">
    <cfRule type="cellIs" dxfId="235" priority="325" operator="between">
      <formula>1</formula>
      <formula>16</formula>
    </cfRule>
    <cfRule type="cellIs" dxfId="234" priority="326" operator="between">
      <formula>17</formula>
      <formula>32</formula>
    </cfRule>
    <cfRule type="cellIs" dxfId="233" priority="327" operator="between">
      <formula>34</formula>
      <formula>63</formula>
    </cfRule>
    <cfRule type="cellIs" dxfId="232" priority="328" operator="between">
      <formula>68</formula>
      <formula>136</formula>
    </cfRule>
  </conditionalFormatting>
  <conditionalFormatting sqref="R21">
    <cfRule type="cellIs" dxfId="231" priority="321" operator="between">
      <formula>1</formula>
      <formula>16</formula>
    </cfRule>
    <cfRule type="cellIs" dxfId="230" priority="322" operator="between">
      <formula>17</formula>
      <formula>32</formula>
    </cfRule>
    <cfRule type="cellIs" dxfId="229" priority="323" operator="between">
      <formula>34</formula>
      <formula>63</formula>
    </cfRule>
    <cfRule type="cellIs" dxfId="228" priority="324" operator="between">
      <formula>68</formula>
      <formula>136</formula>
    </cfRule>
  </conditionalFormatting>
  <conditionalFormatting sqref="R22:T23 K22:N23">
    <cfRule type="cellIs" dxfId="227" priority="317" operator="between">
      <formula>1</formula>
      <formula>16</formula>
    </cfRule>
    <cfRule type="cellIs" dxfId="226" priority="318" operator="between">
      <formula>17</formula>
      <formula>32</formula>
    </cfRule>
    <cfRule type="cellIs" dxfId="225" priority="319" operator="between">
      <formula>34</formula>
      <formula>63</formula>
    </cfRule>
    <cfRule type="cellIs" dxfId="224" priority="320" operator="between">
      <formula>68</formula>
      <formula>136</formula>
    </cfRule>
  </conditionalFormatting>
  <conditionalFormatting sqref="S24:T24">
    <cfRule type="cellIs" dxfId="223" priority="313" operator="between">
      <formula>1</formula>
      <formula>16</formula>
    </cfRule>
    <cfRule type="cellIs" dxfId="222" priority="314" operator="between">
      <formula>17</formula>
      <formula>32</formula>
    </cfRule>
    <cfRule type="cellIs" dxfId="221" priority="315" operator="between">
      <formula>34</formula>
      <formula>63</formula>
    </cfRule>
    <cfRule type="cellIs" dxfId="220" priority="316" operator="between">
      <formula>68</formula>
      <formula>136</formula>
    </cfRule>
  </conditionalFormatting>
  <conditionalFormatting sqref="K24">
    <cfRule type="cellIs" dxfId="219" priority="309" operator="between">
      <formula>1</formula>
      <formula>16</formula>
    </cfRule>
    <cfRule type="cellIs" dxfId="218" priority="310" operator="between">
      <formula>17</formula>
      <formula>32</formula>
    </cfRule>
    <cfRule type="cellIs" dxfId="217" priority="311" operator="between">
      <formula>34</formula>
      <formula>63</formula>
    </cfRule>
    <cfRule type="cellIs" dxfId="216" priority="312" operator="between">
      <formula>68</formula>
      <formula>136</formula>
    </cfRule>
  </conditionalFormatting>
  <conditionalFormatting sqref="L24:N24">
    <cfRule type="cellIs" dxfId="215" priority="305" operator="between">
      <formula>1</formula>
      <formula>16</formula>
    </cfRule>
    <cfRule type="cellIs" dxfId="214" priority="306" operator="between">
      <formula>17</formula>
      <formula>32</formula>
    </cfRule>
    <cfRule type="cellIs" dxfId="213" priority="307" operator="between">
      <formula>34</formula>
      <formula>63</formula>
    </cfRule>
    <cfRule type="cellIs" dxfId="212" priority="308" operator="between">
      <formula>68</formula>
      <formula>136</formula>
    </cfRule>
  </conditionalFormatting>
  <conditionalFormatting sqref="R24">
    <cfRule type="cellIs" dxfId="211" priority="301" operator="between">
      <formula>1</formula>
      <formula>16</formula>
    </cfRule>
    <cfRule type="cellIs" dxfId="210" priority="302" operator="between">
      <formula>17</formula>
      <formula>32</formula>
    </cfRule>
    <cfRule type="cellIs" dxfId="209" priority="303" operator="between">
      <formula>34</formula>
      <formula>63</formula>
    </cfRule>
    <cfRule type="cellIs" dxfId="208" priority="304" operator="between">
      <formula>68</formula>
      <formula>136</formula>
    </cfRule>
  </conditionalFormatting>
  <conditionalFormatting sqref="R25 K34:K36">
    <cfRule type="cellIs" dxfId="207" priority="297" operator="between">
      <formula>1</formula>
      <formula>16</formula>
    </cfRule>
    <cfRule type="cellIs" dxfId="206" priority="298" operator="between">
      <formula>17</formula>
      <formula>32</formula>
    </cfRule>
    <cfRule type="cellIs" dxfId="205" priority="299" operator="between">
      <formula>34</formula>
      <formula>63</formula>
    </cfRule>
    <cfRule type="cellIs" dxfId="204" priority="300" operator="between">
      <formula>68</formula>
      <formula>136</formula>
    </cfRule>
  </conditionalFormatting>
  <conditionalFormatting sqref="K25">
    <cfRule type="cellIs" dxfId="203" priority="293" operator="between">
      <formula>1</formula>
      <formula>16</formula>
    </cfRule>
    <cfRule type="cellIs" dxfId="202" priority="294" operator="between">
      <formula>17</formula>
      <formula>32</formula>
    </cfRule>
    <cfRule type="cellIs" dxfId="201" priority="295" operator="between">
      <formula>34</formula>
      <formula>63</formula>
    </cfRule>
    <cfRule type="cellIs" dxfId="200" priority="296" operator="between">
      <formula>68</formula>
      <formula>136</formula>
    </cfRule>
  </conditionalFormatting>
  <conditionalFormatting sqref="R55:R56 K55:K56">
    <cfRule type="cellIs" dxfId="199" priority="217" operator="between">
      <formula>1</formula>
      <formula>16</formula>
    </cfRule>
    <cfRule type="cellIs" dxfId="198" priority="218" operator="between">
      <formula>17</formula>
      <formula>32</formula>
    </cfRule>
    <cfRule type="cellIs" dxfId="197" priority="219" operator="between">
      <formula>34</formula>
      <formula>63</formula>
    </cfRule>
    <cfRule type="cellIs" dxfId="196" priority="220" operator="between">
      <formula>68</formula>
      <formula>136</formula>
    </cfRule>
  </conditionalFormatting>
  <conditionalFormatting sqref="K58:N58 R58:T59">
    <cfRule type="cellIs" dxfId="195" priority="213" operator="between">
      <formula>1</formula>
      <formula>16</formula>
    </cfRule>
    <cfRule type="cellIs" dxfId="194" priority="214" operator="between">
      <formula>17</formula>
      <formula>32</formula>
    </cfRule>
    <cfRule type="cellIs" dxfId="193" priority="215" operator="between">
      <formula>34</formula>
      <formula>63</formula>
    </cfRule>
    <cfRule type="cellIs" dxfId="192" priority="216" operator="between">
      <formula>68</formula>
      <formula>136</formula>
    </cfRule>
  </conditionalFormatting>
  <conditionalFormatting sqref="K57">
    <cfRule type="cellIs" dxfId="191" priority="209" operator="between">
      <formula>1</formula>
      <formula>16</formula>
    </cfRule>
    <cfRule type="cellIs" dxfId="190" priority="210" operator="between">
      <formula>17</formula>
      <formula>32</formula>
    </cfRule>
    <cfRule type="cellIs" dxfId="189" priority="211" operator="between">
      <formula>34</formula>
      <formula>63</formula>
    </cfRule>
    <cfRule type="cellIs" dxfId="188" priority="212" operator="between">
      <formula>68</formula>
      <formula>136</formula>
    </cfRule>
  </conditionalFormatting>
  <conditionalFormatting sqref="L57">
    <cfRule type="cellIs" dxfId="187" priority="205" operator="between">
      <formula>1</formula>
      <formula>16</formula>
    </cfRule>
    <cfRule type="cellIs" dxfId="186" priority="206" operator="between">
      <formula>17</formula>
      <formula>32</formula>
    </cfRule>
    <cfRule type="cellIs" dxfId="185" priority="207" operator="between">
      <formula>34</formula>
      <formula>63</formula>
    </cfRule>
    <cfRule type="cellIs" dxfId="184" priority="208" operator="between">
      <formula>68</formula>
      <formula>136</formula>
    </cfRule>
  </conditionalFormatting>
  <conditionalFormatting sqref="R57">
    <cfRule type="cellIs" dxfId="183" priority="201" operator="between">
      <formula>1</formula>
      <formula>16</formula>
    </cfRule>
    <cfRule type="cellIs" dxfId="182" priority="202" operator="between">
      <formula>17</formula>
      <formula>32</formula>
    </cfRule>
    <cfRule type="cellIs" dxfId="181" priority="203" operator="between">
      <formula>34</formula>
      <formula>63</formula>
    </cfRule>
    <cfRule type="cellIs" dxfId="180" priority="204" operator="between">
      <formula>68</formula>
      <formula>136</formula>
    </cfRule>
  </conditionalFormatting>
  <conditionalFormatting sqref="T57">
    <cfRule type="cellIs" dxfId="179" priority="197" operator="between">
      <formula>1</formula>
      <formula>16</formula>
    </cfRule>
    <cfRule type="cellIs" dxfId="178" priority="198" operator="between">
      <formula>17</formula>
      <formula>32</formula>
    </cfRule>
    <cfRule type="cellIs" dxfId="177" priority="199" operator="between">
      <formula>34</formula>
      <formula>63</formula>
    </cfRule>
    <cfRule type="cellIs" dxfId="176" priority="200" operator="between">
      <formula>68</formula>
      <formula>136</formula>
    </cfRule>
  </conditionalFormatting>
  <conditionalFormatting sqref="K59:N59">
    <cfRule type="cellIs" dxfId="175" priority="193" operator="between">
      <formula>1</formula>
      <formula>16</formula>
    </cfRule>
    <cfRule type="cellIs" dxfId="174" priority="194" operator="between">
      <formula>17</formula>
      <formula>32</formula>
    </cfRule>
    <cfRule type="cellIs" dxfId="173" priority="195" operator="between">
      <formula>34</formula>
      <formula>63</formula>
    </cfRule>
    <cfRule type="cellIs" dxfId="172" priority="196" operator="between">
      <formula>68</formula>
      <formula>136</formula>
    </cfRule>
  </conditionalFormatting>
  <conditionalFormatting sqref="R68:T68 K68:N68">
    <cfRule type="cellIs" dxfId="171" priority="189" operator="between">
      <formula>1</formula>
      <formula>16</formula>
    </cfRule>
    <cfRule type="cellIs" dxfId="170" priority="190" operator="between">
      <formula>17</formula>
      <formula>32</formula>
    </cfRule>
    <cfRule type="cellIs" dxfId="169" priority="191" operator="between">
      <formula>34</formula>
      <formula>63</formula>
    </cfRule>
    <cfRule type="cellIs" dxfId="168" priority="192" operator="between">
      <formula>68</formula>
      <formula>136</formula>
    </cfRule>
  </conditionalFormatting>
  <conditionalFormatting sqref="K67:N67 R67:T67">
    <cfRule type="cellIs" dxfId="167" priority="185" operator="between">
      <formula>1</formula>
      <formula>16</formula>
    </cfRule>
    <cfRule type="cellIs" dxfId="166" priority="186" operator="between">
      <formula>17</formula>
      <formula>32</formula>
    </cfRule>
    <cfRule type="cellIs" dxfId="165" priority="187" operator="between">
      <formula>34</formula>
      <formula>63</formula>
    </cfRule>
    <cfRule type="cellIs" dxfId="164" priority="188" operator="between">
      <formula>68</formula>
      <formula>136</formula>
    </cfRule>
  </conditionalFormatting>
  <conditionalFormatting sqref="R69:T69 K69:N69">
    <cfRule type="cellIs" dxfId="163" priority="181" operator="between">
      <formula>1</formula>
      <formula>16</formula>
    </cfRule>
    <cfRule type="cellIs" dxfId="162" priority="182" operator="between">
      <formula>17</formula>
      <formula>32</formula>
    </cfRule>
    <cfRule type="cellIs" dxfId="161" priority="183" operator="between">
      <formula>34</formula>
      <formula>63</formula>
    </cfRule>
    <cfRule type="cellIs" dxfId="160" priority="184" operator="between">
      <formula>68</formula>
      <formula>136</formula>
    </cfRule>
  </conditionalFormatting>
  <conditionalFormatting sqref="K66:N66 R66:T66">
    <cfRule type="cellIs" dxfId="159" priority="177" operator="between">
      <formula>1</formula>
      <formula>16</formula>
    </cfRule>
    <cfRule type="cellIs" dxfId="158" priority="178" operator="between">
      <formula>17</formula>
      <formula>32</formula>
    </cfRule>
    <cfRule type="cellIs" dxfId="157" priority="179" operator="between">
      <formula>34</formula>
      <formula>63</formula>
    </cfRule>
    <cfRule type="cellIs" dxfId="156" priority="180" operator="between">
      <formula>68</formula>
      <formula>136</formula>
    </cfRule>
  </conditionalFormatting>
  <conditionalFormatting sqref="R70:T70 K70:N70">
    <cfRule type="cellIs" dxfId="155" priority="173" operator="between">
      <formula>1</formula>
      <formula>16</formula>
    </cfRule>
    <cfRule type="cellIs" dxfId="154" priority="174" operator="between">
      <formula>17</formula>
      <formula>32</formula>
    </cfRule>
    <cfRule type="cellIs" dxfId="153" priority="175" operator="between">
      <formula>34</formula>
      <formula>63</formula>
    </cfRule>
    <cfRule type="cellIs" dxfId="152" priority="176" operator="between">
      <formula>68</formula>
      <formula>136</formula>
    </cfRule>
  </conditionalFormatting>
  <conditionalFormatting sqref="K71:N71 R71:T71">
    <cfRule type="cellIs" dxfId="151" priority="169" operator="between">
      <formula>1</formula>
      <formula>16</formula>
    </cfRule>
    <cfRule type="cellIs" dxfId="150" priority="170" operator="between">
      <formula>17</formula>
      <formula>32</formula>
    </cfRule>
    <cfRule type="cellIs" dxfId="149" priority="171" operator="between">
      <formula>34</formula>
      <formula>63</formula>
    </cfRule>
    <cfRule type="cellIs" dxfId="148" priority="172" operator="between">
      <formula>68</formula>
      <formula>136</formula>
    </cfRule>
  </conditionalFormatting>
  <conditionalFormatting sqref="R72:T72 K72:N72">
    <cfRule type="cellIs" dxfId="147" priority="165" operator="between">
      <formula>1</formula>
      <formula>16</formula>
    </cfRule>
    <cfRule type="cellIs" dxfId="146" priority="166" operator="between">
      <formula>17</formula>
      <formula>32</formula>
    </cfRule>
    <cfRule type="cellIs" dxfId="145" priority="167" operator="between">
      <formula>34</formula>
      <formula>63</formula>
    </cfRule>
    <cfRule type="cellIs" dxfId="144" priority="168" operator="between">
      <formula>68</formula>
      <formula>136</formula>
    </cfRule>
  </conditionalFormatting>
  <conditionalFormatting sqref="R73:T73 K73:N73 K75:N75 R75:T75">
    <cfRule type="cellIs" dxfId="143" priority="161" operator="between">
      <formula>1</formula>
      <formula>16</formula>
    </cfRule>
    <cfRule type="cellIs" dxfId="142" priority="162" operator="between">
      <formula>17</formula>
      <formula>32</formula>
    </cfRule>
    <cfRule type="cellIs" dxfId="141" priority="163" operator="between">
      <formula>34</formula>
      <formula>63</formula>
    </cfRule>
    <cfRule type="cellIs" dxfId="140" priority="164" operator="between">
      <formula>68</formula>
      <formula>136</formula>
    </cfRule>
  </conditionalFormatting>
  <conditionalFormatting sqref="K74:N74">
    <cfRule type="cellIs" dxfId="139" priority="157" operator="between">
      <formula>1</formula>
      <formula>16</formula>
    </cfRule>
    <cfRule type="cellIs" dxfId="138" priority="158" operator="between">
      <formula>17</formula>
      <formula>32</formula>
    </cfRule>
    <cfRule type="cellIs" dxfId="137" priority="159" operator="between">
      <formula>34</formula>
      <formula>63</formula>
    </cfRule>
    <cfRule type="cellIs" dxfId="136" priority="160" operator="between">
      <formula>68</formula>
      <formula>136</formula>
    </cfRule>
  </conditionalFormatting>
  <conditionalFormatting sqref="R74:T74">
    <cfRule type="cellIs" dxfId="135" priority="153" operator="between">
      <formula>1</formula>
      <formula>16</formula>
    </cfRule>
    <cfRule type="cellIs" dxfId="134" priority="154" operator="between">
      <formula>17</formula>
      <formula>32</formula>
    </cfRule>
    <cfRule type="cellIs" dxfId="133" priority="155" operator="between">
      <formula>34</formula>
      <formula>63</formula>
    </cfRule>
    <cfRule type="cellIs" dxfId="132" priority="156" operator="between">
      <formula>68</formula>
      <formula>136</formula>
    </cfRule>
  </conditionalFormatting>
  <conditionalFormatting sqref="K60:K61">
    <cfRule type="cellIs" dxfId="131" priority="149" operator="between">
      <formula>1</formula>
      <formula>16</formula>
    </cfRule>
    <cfRule type="cellIs" dxfId="130" priority="150" operator="between">
      <formula>17</formula>
      <formula>32</formula>
    </cfRule>
    <cfRule type="cellIs" dxfId="129" priority="151" operator="between">
      <formula>34</formula>
      <formula>63</formula>
    </cfRule>
    <cfRule type="cellIs" dxfId="128" priority="152" operator="between">
      <formula>68</formula>
      <formula>136</formula>
    </cfRule>
  </conditionalFormatting>
  <conditionalFormatting sqref="R60:R61">
    <cfRule type="cellIs" dxfId="127" priority="145" operator="between">
      <formula>1</formula>
      <formula>16</formula>
    </cfRule>
    <cfRule type="cellIs" dxfId="126" priority="146" operator="between">
      <formula>17</formula>
      <formula>32</formula>
    </cfRule>
    <cfRule type="cellIs" dxfId="125" priority="147" operator="between">
      <formula>34</formula>
      <formula>63</formula>
    </cfRule>
    <cfRule type="cellIs" dxfId="124" priority="148" operator="between">
      <formula>68</formula>
      <formula>136</formula>
    </cfRule>
  </conditionalFormatting>
  <conditionalFormatting sqref="R14:T16 K14:N16">
    <cfRule type="cellIs" dxfId="123" priority="141" operator="between">
      <formula>1</formula>
      <formula>16</formula>
    </cfRule>
    <cfRule type="cellIs" dxfId="122" priority="142" operator="between">
      <formula>17</formula>
      <formula>32</formula>
    </cfRule>
    <cfRule type="cellIs" dxfId="121" priority="143" operator="between">
      <formula>34</formula>
      <formula>63</formula>
    </cfRule>
    <cfRule type="cellIs" dxfId="120" priority="144" operator="between">
      <formula>68</formula>
      <formula>136</formula>
    </cfRule>
  </conditionalFormatting>
  <conditionalFormatting sqref="R26">
    <cfRule type="cellIs" dxfId="119" priority="125" operator="between">
      <formula>1</formula>
      <formula>16</formula>
    </cfRule>
    <cfRule type="cellIs" dxfId="118" priority="126" operator="between">
      <formula>17</formula>
      <formula>32</formula>
    </cfRule>
    <cfRule type="cellIs" dxfId="117" priority="127" operator="between">
      <formula>34</formula>
      <formula>63</formula>
    </cfRule>
    <cfRule type="cellIs" dxfId="116" priority="128" operator="between">
      <formula>68</formula>
      <formula>136</formula>
    </cfRule>
  </conditionalFormatting>
  <conditionalFormatting sqref="R27">
    <cfRule type="cellIs" dxfId="115" priority="129" operator="between">
      <formula>1</formula>
      <formula>16</formula>
    </cfRule>
    <cfRule type="cellIs" dxfId="114" priority="130" operator="between">
      <formula>17</formula>
      <formula>32</formula>
    </cfRule>
    <cfRule type="cellIs" dxfId="113" priority="131" operator="between">
      <formula>34</formula>
      <formula>63</formula>
    </cfRule>
    <cfRule type="cellIs" dxfId="112" priority="132" operator="between">
      <formula>68</formula>
      <formula>136</formula>
    </cfRule>
  </conditionalFormatting>
  <conditionalFormatting sqref="K26">
    <cfRule type="cellIs" dxfId="111" priority="133" operator="between">
      <formula>1</formula>
      <formula>16</formula>
    </cfRule>
    <cfRule type="cellIs" dxfId="110" priority="134" operator="between">
      <formula>17</formula>
      <formula>32</formula>
    </cfRule>
    <cfRule type="cellIs" dxfId="109" priority="135" operator="between">
      <formula>34</formula>
      <formula>63</formula>
    </cfRule>
    <cfRule type="cellIs" dxfId="108" priority="136" operator="between">
      <formula>68</formula>
      <formula>136</formula>
    </cfRule>
  </conditionalFormatting>
  <conditionalFormatting sqref="K27">
    <cfRule type="cellIs" dxfId="107" priority="137" operator="between">
      <formula>1</formula>
      <formula>16</formula>
    </cfRule>
    <cfRule type="cellIs" dxfId="106" priority="138" operator="between">
      <formula>17</formula>
      <formula>32</formula>
    </cfRule>
    <cfRule type="cellIs" dxfId="105" priority="139" operator="between">
      <formula>34</formula>
      <formula>63</formula>
    </cfRule>
    <cfRule type="cellIs" dxfId="104" priority="140" operator="between">
      <formula>68</formula>
      <formula>136</formula>
    </cfRule>
  </conditionalFormatting>
  <conditionalFormatting sqref="R30">
    <cfRule type="cellIs" dxfId="103" priority="101" operator="between">
      <formula>1</formula>
      <formula>16</formula>
    </cfRule>
    <cfRule type="cellIs" dxfId="102" priority="102" operator="between">
      <formula>17</formula>
      <formula>32</formula>
    </cfRule>
    <cfRule type="cellIs" dxfId="101" priority="103" operator="between">
      <formula>34</formula>
      <formula>63</formula>
    </cfRule>
    <cfRule type="cellIs" dxfId="100" priority="104" operator="between">
      <formula>68</formula>
      <formula>136</formula>
    </cfRule>
  </conditionalFormatting>
  <conditionalFormatting sqref="K30">
    <cfRule type="cellIs" dxfId="99" priority="105" operator="between">
      <formula>1</formula>
      <formula>16</formula>
    </cfRule>
    <cfRule type="cellIs" dxfId="98" priority="106" operator="between">
      <formula>17</formula>
      <formula>32</formula>
    </cfRule>
    <cfRule type="cellIs" dxfId="97" priority="107" operator="between">
      <formula>34</formula>
      <formula>63</formula>
    </cfRule>
    <cfRule type="cellIs" dxfId="96" priority="108" operator="between">
      <formula>68</formula>
      <formula>136</formula>
    </cfRule>
  </conditionalFormatting>
  <conditionalFormatting sqref="K28">
    <cfRule type="cellIs" dxfId="95" priority="109" operator="between">
      <formula>1</formula>
      <formula>16</formula>
    </cfRule>
    <cfRule type="cellIs" dxfId="94" priority="110" operator="between">
      <formula>17</formula>
      <formula>32</formula>
    </cfRule>
    <cfRule type="cellIs" dxfId="93" priority="111" operator="between">
      <formula>34</formula>
      <formula>63</formula>
    </cfRule>
    <cfRule type="cellIs" dxfId="92" priority="112" operator="between">
      <formula>68</formula>
      <formula>136</formula>
    </cfRule>
  </conditionalFormatting>
  <conditionalFormatting sqref="R28">
    <cfRule type="cellIs" dxfId="91" priority="113" operator="between">
      <formula>1</formula>
      <formula>16</formula>
    </cfRule>
    <cfRule type="cellIs" dxfId="90" priority="114" operator="between">
      <formula>17</formula>
      <formula>32</formula>
    </cfRule>
    <cfRule type="cellIs" dxfId="89" priority="115" operator="between">
      <formula>34</formula>
      <formula>63</formula>
    </cfRule>
    <cfRule type="cellIs" dxfId="88" priority="116" operator="between">
      <formula>68</formula>
      <formula>136</formula>
    </cfRule>
  </conditionalFormatting>
  <conditionalFormatting sqref="K29">
    <cfRule type="cellIs" dxfId="87" priority="117" operator="between">
      <formula>1</formula>
      <formula>16</formula>
    </cfRule>
    <cfRule type="cellIs" dxfId="86" priority="118" operator="between">
      <formula>17</formula>
      <formula>32</formula>
    </cfRule>
    <cfRule type="cellIs" dxfId="85" priority="119" operator="between">
      <formula>34</formula>
      <formula>63</formula>
    </cfRule>
    <cfRule type="cellIs" dxfId="84" priority="120" operator="between">
      <formula>68</formula>
      <formula>136</formula>
    </cfRule>
  </conditionalFormatting>
  <conditionalFormatting sqref="R29">
    <cfRule type="cellIs" dxfId="83" priority="121" operator="between">
      <formula>1</formula>
      <formula>16</formula>
    </cfRule>
    <cfRule type="cellIs" dxfId="82" priority="122" operator="between">
      <formula>17</formula>
      <formula>32</formula>
    </cfRule>
    <cfRule type="cellIs" dxfId="81" priority="123" operator="between">
      <formula>34</formula>
      <formula>63</formula>
    </cfRule>
    <cfRule type="cellIs" dxfId="80" priority="124" operator="between">
      <formula>68</formula>
      <formula>136</formula>
    </cfRule>
  </conditionalFormatting>
  <conditionalFormatting sqref="R31">
    <cfRule type="cellIs" dxfId="79" priority="77" operator="between">
      <formula>1</formula>
      <formula>16</formula>
    </cfRule>
    <cfRule type="cellIs" dxfId="78" priority="78" operator="between">
      <formula>17</formula>
      <formula>32</formula>
    </cfRule>
    <cfRule type="cellIs" dxfId="77" priority="79" operator="between">
      <formula>34</formula>
      <formula>63</formula>
    </cfRule>
    <cfRule type="cellIs" dxfId="76" priority="80" operator="between">
      <formula>68</formula>
      <formula>136</formula>
    </cfRule>
  </conditionalFormatting>
  <conditionalFormatting sqref="R33">
    <cfRule type="cellIs" dxfId="75" priority="81" operator="between">
      <formula>1</formula>
      <formula>16</formula>
    </cfRule>
    <cfRule type="cellIs" dxfId="74" priority="82" operator="between">
      <formula>17</formula>
      <formula>32</formula>
    </cfRule>
    <cfRule type="cellIs" dxfId="73" priority="83" operator="between">
      <formula>34</formula>
      <formula>63</formula>
    </cfRule>
    <cfRule type="cellIs" dxfId="72" priority="84" operator="between">
      <formula>68</formula>
      <formula>136</formula>
    </cfRule>
  </conditionalFormatting>
  <conditionalFormatting sqref="K31">
    <cfRule type="cellIs" dxfId="71" priority="85" operator="between">
      <formula>1</formula>
      <formula>16</formula>
    </cfRule>
    <cfRule type="cellIs" dxfId="70" priority="86" operator="between">
      <formula>17</formula>
      <formula>32</formula>
    </cfRule>
    <cfRule type="cellIs" dxfId="69" priority="87" operator="between">
      <formula>34</formula>
      <formula>63</formula>
    </cfRule>
    <cfRule type="cellIs" dxfId="68" priority="88" operator="between">
      <formula>68</formula>
      <formula>136</formula>
    </cfRule>
  </conditionalFormatting>
  <conditionalFormatting sqref="K33">
    <cfRule type="cellIs" dxfId="67" priority="89" operator="between">
      <formula>1</formula>
      <formula>16</formula>
    </cfRule>
    <cfRule type="cellIs" dxfId="66" priority="90" operator="between">
      <formula>17</formula>
      <formula>32</formula>
    </cfRule>
    <cfRule type="cellIs" dxfId="65" priority="91" operator="between">
      <formula>34</formula>
      <formula>63</formula>
    </cfRule>
    <cfRule type="cellIs" dxfId="64" priority="92" operator="between">
      <formula>68</formula>
      <formula>136</formula>
    </cfRule>
  </conditionalFormatting>
  <conditionalFormatting sqref="K32">
    <cfRule type="cellIs" dxfId="63" priority="93" operator="between">
      <formula>1</formula>
      <formula>16</formula>
    </cfRule>
    <cfRule type="cellIs" dxfId="62" priority="94" operator="between">
      <formula>17</formula>
      <formula>32</formula>
    </cfRule>
    <cfRule type="cellIs" dxfId="61" priority="95" operator="between">
      <formula>34</formula>
      <formula>63</formula>
    </cfRule>
    <cfRule type="cellIs" dxfId="60" priority="96" operator="between">
      <formula>68</formula>
      <formula>136</formula>
    </cfRule>
  </conditionalFormatting>
  <conditionalFormatting sqref="R32">
    <cfRule type="cellIs" dxfId="59" priority="97" operator="between">
      <formula>1</formula>
      <formula>16</formula>
    </cfRule>
    <cfRule type="cellIs" dxfId="58" priority="98" operator="between">
      <formula>17</formula>
      <formula>32</formula>
    </cfRule>
    <cfRule type="cellIs" dxfId="57" priority="99" operator="between">
      <formula>34</formula>
      <formula>63</formula>
    </cfRule>
    <cfRule type="cellIs" dxfId="56" priority="100" operator="between">
      <formula>68</formula>
      <formula>136</formula>
    </cfRule>
  </conditionalFormatting>
  <conditionalFormatting sqref="R40">
    <cfRule type="cellIs" dxfId="55" priority="69" operator="between">
      <formula>1</formula>
      <formula>16</formula>
    </cfRule>
    <cfRule type="cellIs" dxfId="54" priority="70" operator="between">
      <formula>17</formula>
      <formula>32</formula>
    </cfRule>
    <cfRule type="cellIs" dxfId="53" priority="71" operator="between">
      <formula>34</formula>
      <formula>63</formula>
    </cfRule>
    <cfRule type="cellIs" dxfId="52" priority="72" operator="between">
      <formula>68</formula>
      <formula>136</formula>
    </cfRule>
  </conditionalFormatting>
  <conditionalFormatting sqref="K40">
    <cfRule type="cellIs" dxfId="51" priority="73" operator="between">
      <formula>1</formula>
      <formula>16</formula>
    </cfRule>
    <cfRule type="cellIs" dxfId="50" priority="74" operator="between">
      <formula>17</formula>
      <formula>32</formula>
    </cfRule>
    <cfRule type="cellIs" dxfId="49" priority="75" operator="between">
      <formula>34</formula>
      <formula>63</formula>
    </cfRule>
    <cfRule type="cellIs" dxfId="48" priority="76" operator="between">
      <formula>68</formula>
      <formula>136</formula>
    </cfRule>
  </conditionalFormatting>
  <conditionalFormatting sqref="K39:N39 R39:T39 K43:N49 R43:T49">
    <cfRule type="cellIs" dxfId="47" priority="65" operator="between">
      <formula>1</formula>
      <formula>16</formula>
    </cfRule>
    <cfRule type="cellIs" dxfId="46" priority="66" operator="between">
      <formula>17</formula>
      <formula>32</formula>
    </cfRule>
    <cfRule type="cellIs" dxfId="45" priority="67" operator="between">
      <formula>34</formula>
      <formula>63</formula>
    </cfRule>
    <cfRule type="cellIs" dxfId="44" priority="68" operator="between">
      <formula>68</formula>
      <formula>136</formula>
    </cfRule>
  </conditionalFormatting>
  <conditionalFormatting sqref="K37:N37 R37:T37">
    <cfRule type="cellIs" dxfId="43" priority="61" operator="between">
      <formula>1</formula>
      <formula>16</formula>
    </cfRule>
    <cfRule type="cellIs" dxfId="42" priority="62" operator="between">
      <formula>17</formula>
      <formula>32</formula>
    </cfRule>
    <cfRule type="cellIs" dxfId="41" priority="63" operator="between">
      <formula>34</formula>
      <formula>63</formula>
    </cfRule>
    <cfRule type="cellIs" dxfId="40" priority="64" operator="between">
      <formula>68</formula>
      <formula>136</formula>
    </cfRule>
  </conditionalFormatting>
  <conditionalFormatting sqref="K41:N42 R41:T42">
    <cfRule type="cellIs" dxfId="39" priority="57" operator="between">
      <formula>1</formula>
      <formula>16</formula>
    </cfRule>
    <cfRule type="cellIs" dxfId="38" priority="58" operator="between">
      <formula>17</formula>
      <formula>32</formula>
    </cfRule>
    <cfRule type="cellIs" dxfId="37" priority="59" operator="between">
      <formula>34</formula>
      <formula>63</formula>
    </cfRule>
    <cfRule type="cellIs" dxfId="36" priority="60" operator="between">
      <formula>68</formula>
      <formula>136</formula>
    </cfRule>
  </conditionalFormatting>
  <conditionalFormatting sqref="K38:N38 R38:T38">
    <cfRule type="cellIs" dxfId="35" priority="53" operator="between">
      <formula>1</formula>
      <formula>16</formula>
    </cfRule>
    <cfRule type="cellIs" dxfId="34" priority="54" operator="between">
      <formula>17</formula>
      <formula>32</formula>
    </cfRule>
    <cfRule type="cellIs" dxfId="33" priority="55" operator="between">
      <formula>34</formula>
      <formula>63</formula>
    </cfRule>
    <cfRule type="cellIs" dxfId="32" priority="56" operator="between">
      <formula>68</formula>
      <formula>136</formula>
    </cfRule>
  </conditionalFormatting>
  <conditionalFormatting sqref="K50:N53 R50:T53">
    <cfRule type="cellIs" dxfId="31" priority="29" operator="between">
      <formula>1</formula>
      <formula>16</formula>
    </cfRule>
    <cfRule type="cellIs" dxfId="30" priority="30" operator="between">
      <formula>17</formula>
      <formula>32</formula>
    </cfRule>
    <cfRule type="cellIs" dxfId="29" priority="31" operator="between">
      <formula>34</formula>
      <formula>63</formula>
    </cfRule>
    <cfRule type="cellIs" dxfId="28" priority="32" operator="between">
      <formula>68</formula>
      <formula>136</formula>
    </cfRule>
  </conditionalFormatting>
  <conditionalFormatting sqref="L54:N54">
    <cfRule type="cellIs" dxfId="27" priority="25" operator="between">
      <formula>1</formula>
      <formula>16</formula>
    </cfRule>
    <cfRule type="cellIs" dxfId="26" priority="26" operator="between">
      <formula>17</formula>
      <formula>32</formula>
    </cfRule>
    <cfRule type="cellIs" dxfId="25" priority="27" operator="between">
      <formula>34</formula>
      <formula>63</formula>
    </cfRule>
    <cfRule type="cellIs" dxfId="24" priority="28" operator="between">
      <formula>68</formula>
      <formula>136</formula>
    </cfRule>
  </conditionalFormatting>
  <conditionalFormatting sqref="T54">
    <cfRule type="cellIs" dxfId="23" priority="17" operator="between">
      <formula>1</formula>
      <formula>16</formula>
    </cfRule>
    <cfRule type="cellIs" dxfId="22" priority="18" operator="between">
      <formula>17</formula>
      <formula>32</formula>
    </cfRule>
    <cfRule type="cellIs" dxfId="21" priority="19" operator="between">
      <formula>34</formula>
      <formula>63</formula>
    </cfRule>
    <cfRule type="cellIs" dxfId="20" priority="20" operator="between">
      <formula>68</formula>
      <formula>136</formula>
    </cfRule>
  </conditionalFormatting>
  <conditionalFormatting sqref="K54">
    <cfRule type="cellIs" dxfId="19" priority="21" operator="between">
      <formula>1</formula>
      <formula>16</formula>
    </cfRule>
    <cfRule type="cellIs" dxfId="18" priority="22" operator="between">
      <formula>17</formula>
      <formula>32</formula>
    </cfRule>
    <cfRule type="cellIs" dxfId="17" priority="23" operator="between">
      <formula>34</formula>
      <formula>63</formula>
    </cfRule>
    <cfRule type="cellIs" dxfId="16" priority="24" operator="between">
      <formula>68</formula>
      <formula>136</formula>
    </cfRule>
  </conditionalFormatting>
  <conditionalFormatting sqref="R54">
    <cfRule type="cellIs" dxfId="15" priority="13" operator="between">
      <formula>1</formula>
      <formula>16</formula>
    </cfRule>
    <cfRule type="cellIs" dxfId="14" priority="14" operator="between">
      <formula>17</formula>
      <formula>32</formula>
    </cfRule>
    <cfRule type="cellIs" dxfId="13" priority="15" operator="between">
      <formula>34</formula>
      <formula>63</formula>
    </cfRule>
    <cfRule type="cellIs" dxfId="12" priority="16" operator="between">
      <formula>68</formula>
      <formula>136</formula>
    </cfRule>
  </conditionalFormatting>
  <conditionalFormatting sqref="R64:T65 K64:N65">
    <cfRule type="cellIs" dxfId="11" priority="9" operator="between">
      <formula>1</formula>
      <formula>16</formula>
    </cfRule>
    <cfRule type="cellIs" dxfId="10" priority="10" operator="between">
      <formula>17</formula>
      <formula>32</formula>
    </cfRule>
    <cfRule type="cellIs" dxfId="9" priority="11" operator="between">
      <formula>34</formula>
      <formula>63</formula>
    </cfRule>
    <cfRule type="cellIs" dxfId="8" priority="12" operator="between">
      <formula>68</formula>
      <formula>136</formula>
    </cfRule>
  </conditionalFormatting>
  <conditionalFormatting sqref="K62:N62 R62:T62">
    <cfRule type="cellIs" dxfId="7" priority="5" operator="between">
      <formula>1</formula>
      <formula>16</formula>
    </cfRule>
    <cfRule type="cellIs" dxfId="6" priority="6" operator="between">
      <formula>17</formula>
      <formula>32</formula>
    </cfRule>
    <cfRule type="cellIs" dxfId="5" priority="7" operator="between">
      <formula>34</formula>
      <formula>63</formula>
    </cfRule>
    <cfRule type="cellIs" dxfId="4" priority="8" operator="between">
      <formula>68</formula>
      <formula>136</formula>
    </cfRule>
  </conditionalFormatting>
  <conditionalFormatting sqref="R63:T63 K63:N63">
    <cfRule type="cellIs" dxfId="3" priority="1" operator="between">
      <formula>1</formula>
      <formula>16</formula>
    </cfRule>
    <cfRule type="cellIs" dxfId="2" priority="2" operator="between">
      <formula>17</formula>
      <formula>32</formula>
    </cfRule>
    <cfRule type="cellIs" dxfId="1" priority="3" operator="between">
      <formula>34</formula>
      <formula>63</formula>
    </cfRule>
    <cfRule type="cellIs" dxfId="0" priority="4" operator="between">
      <formula>68</formula>
      <formula>136</formula>
    </cfRule>
  </conditionalFormatting>
  <dataValidations count="89">
    <dataValidation type="list" allowBlank="1" showInputMessage="1" showErrorMessage="1" sqref="P57:P59 I57:I59 P14:P24 I14:I24 P41:P54 I37:I39 P37:P39 I41:I54 P62:P75 I62:I75">
      <formula1>"1,2,3,4"</formula1>
    </dataValidation>
    <dataValidation type="list" allowBlank="1" showInputMessage="1" showErrorMessage="1" sqref="Q57:Q59 J57:J59 Q14:Q24 J14:J24 Q41:Q54 J37:J39 Q37:Q39 J41:J54 Q62:Q75 J62:J75">
      <formula1>"8,13,21,34"</formula1>
    </dataValidation>
    <dataValidation type="list" allowBlank="1" showInputMessage="1" showErrorMessage="1" sqref="T20">
      <formula1>$J$33:$J$36</formula1>
    </dataValidation>
    <dataValidation type="list" allowBlank="1" showInputMessage="1" showErrorMessage="1" sqref="T21">
      <formula1>$J$31:$J$34</formula1>
    </dataValidation>
    <dataValidation type="list" allowBlank="1" showInputMessage="1" showErrorMessage="1" sqref="N21">
      <formula1>$I$31:$I$35</formula1>
    </dataValidation>
    <dataValidation type="list" allowBlank="1" showInputMessage="1" showErrorMessage="1" sqref="M21">
      <formula1>$H$31:$H$35</formula1>
    </dataValidation>
    <dataValidation type="list" allowBlank="1" showInputMessage="1" showErrorMessage="1" sqref="T22:T23">
      <formula1>$J$30:$J$33</formula1>
    </dataValidation>
    <dataValidation type="list" allowBlank="1" showInputMessage="1" showErrorMessage="1" sqref="N22:N24">
      <formula1>$I$30:$I$34</formula1>
    </dataValidation>
    <dataValidation type="list" allowBlank="1" showInputMessage="1" showErrorMessage="1" sqref="L22:L24 M19 T57:T59">
      <formula1>$H$35:$H$36</formula1>
    </dataValidation>
    <dataValidation type="list" allowBlank="1" showInputMessage="1" showErrorMessage="1" sqref="M22:M24">
      <formula1>$H$30:$H$34</formula1>
    </dataValidation>
    <dataValidation type="list" allowBlank="1" showInputMessage="1" showErrorMessage="1" sqref="D24">
      <formula1>$G$29:$G$36</formula1>
    </dataValidation>
    <dataValidation type="list" allowBlank="1" showInputMessage="1" showErrorMessage="1" sqref="T24">
      <formula1>$J$29:$J$32</formula1>
    </dataValidation>
    <dataValidation type="list" allowBlank="1" showInputMessage="1" showErrorMessage="1" sqref="J25:J26 J55 Q55 Q25:Q26 J28:J29 Q28:Q29 J31:J32 Q31:Q32 Q40 J40">
      <formula1>"8,13,21,34"</formula1>
      <formula2>0</formula2>
    </dataValidation>
    <dataValidation type="list" allowBlank="1" showInputMessage="1" showErrorMessage="1" sqref="I25:I26 I55 P55 P25:P26 I28:I29 P28:P29 I31:I32 P31:P32 P40 I40">
      <formula1>"1,2,3,4"</formula1>
      <formula2>0</formula2>
    </dataValidation>
    <dataValidation type="list" allowBlank="1" showInputMessage="1" showErrorMessage="1" sqref="N25">
      <formula1>$I$30:$I$34</formula1>
      <formula2>0</formula2>
    </dataValidation>
    <dataValidation type="list" allowBlank="1" showInputMessage="1" showErrorMessage="1" sqref="L25">
      <formula1>$H$35:$H$36</formula1>
      <formula2>0</formula2>
    </dataValidation>
    <dataValidation type="list" allowBlank="1" showInputMessage="1" showErrorMessage="1" sqref="M25">
      <formula1>$H$30:$H$34</formula1>
      <formula2>0</formula2>
    </dataValidation>
    <dataValidation type="list" allowBlank="1" showInputMessage="1" showErrorMessage="1" sqref="T25">
      <formula1>$J$30:$J$33</formula1>
      <formula2>0</formula2>
    </dataValidation>
    <dataValidation type="list" allowBlank="1" showInputMessage="1" showErrorMessage="1" sqref="T55:T56 T71:T72">
      <formula1>$R$17:$R$20</formula1>
    </dataValidation>
    <dataValidation type="list" allowBlank="1" showInputMessage="1" showErrorMessage="1" sqref="N55:N56 N71:N72">
      <formula1>$L$17:$L$21</formula1>
    </dataValidation>
    <dataValidation type="list" allowBlank="1" showInputMessage="1" showErrorMessage="1" sqref="M55:M56">
      <formula1>$K$17:$K$21</formula1>
    </dataValidation>
    <dataValidation type="list" allowBlank="1" showInputMessage="1" showErrorMessage="1" sqref="L55:L56 L71:L72">
      <formula1>$J$17:$J$18</formula1>
    </dataValidation>
    <dataValidation type="list" allowBlank="1" showInputMessage="1" showErrorMessage="1" sqref="D55:D56 D71:D72">
      <formula1>$B$17:$B$24</formula1>
    </dataValidation>
    <dataValidation type="list" allowBlank="1" showInputMessage="1" showErrorMessage="1" sqref="M57:M59">
      <formula1>$K$20:$K$24</formula1>
    </dataValidation>
    <dataValidation type="list" allowBlank="1" showInputMessage="1" showErrorMessage="1" sqref="D57:D59">
      <formula1>$B$20:$B$27</formula1>
    </dataValidation>
    <dataValidation type="list" allowBlank="1" showInputMessage="1" showErrorMessage="1" sqref="N58:N59 D19">
      <formula1>$G$35:$G$36</formula1>
    </dataValidation>
    <dataValidation type="list" allowBlank="1" showInputMessage="1" showErrorMessage="1" sqref="L57:L59 L17:L20 C7:C10 A7 L66 A9 B14:B75">
      <formula1>#REF!</formula1>
    </dataValidation>
    <dataValidation type="list" allowBlank="1" showInputMessage="1" showErrorMessage="1" sqref="T67:T70">
      <formula1>$R$19:$R$21</formula1>
    </dataValidation>
    <dataValidation type="list" allowBlank="1" showInputMessage="1" showErrorMessage="1" sqref="N67:N70">
      <formula1>$L$19:$L$22</formula1>
    </dataValidation>
    <dataValidation type="list" allowBlank="1" showInputMessage="1" showErrorMessage="1" sqref="M67:M70">
      <formula1>$K$19:$K$21</formula1>
    </dataValidation>
    <dataValidation type="list" allowBlank="1" showInputMessage="1" showErrorMessage="1" sqref="L67:L70">
      <formula1>$J$19:$J$19</formula1>
    </dataValidation>
    <dataValidation type="list" allowBlank="1" showInputMessage="1" showErrorMessage="1" sqref="D67:D70">
      <formula1>$B$19:$B$25</formula1>
    </dataValidation>
    <dataValidation type="list" allowBlank="1" showInputMessage="1" showErrorMessage="1" sqref="D66">
      <formula1>$F$32:$F$36</formula1>
    </dataValidation>
    <dataValidation type="list" allowBlank="1" showInputMessage="1" showErrorMessage="1" sqref="M66">
      <formula1>$G$32:$G$36</formula1>
    </dataValidation>
    <dataValidation type="list" allowBlank="1" showInputMessage="1" showErrorMessage="1" sqref="N66">
      <formula1>$H$32:$H$36</formula1>
    </dataValidation>
    <dataValidation type="list" allowBlank="1" showInputMessage="1" showErrorMessage="1" sqref="T66">
      <formula1>$I$32:$I$35</formula1>
    </dataValidation>
    <dataValidation type="list" allowBlank="1" showInputMessage="1" showErrorMessage="1" sqref="M71:M72">
      <formula1>$K$17:$K$20</formula1>
    </dataValidation>
    <dataValidation type="list" allowBlank="1" showInputMessage="1" showErrorMessage="1" sqref="M73:M75 M50:M54">
      <formula1>$K$18:$K$22</formula1>
    </dataValidation>
    <dataValidation type="list" allowBlank="1" showInputMessage="1" showErrorMessage="1" sqref="T73:T75 T50:T54">
      <formula1>$R$18:$R$21</formula1>
    </dataValidation>
    <dataValidation type="list" allowBlank="1" showInputMessage="1" showErrorMessage="1" sqref="N73:N75 N50:N54">
      <formula1>$L$18:$L$22</formula1>
    </dataValidation>
    <dataValidation type="list" allowBlank="1" showInputMessage="1" showErrorMessage="1" sqref="L73:L75 L50:L54">
      <formula1>$J$18:$J$19</formula1>
    </dataValidation>
    <dataValidation type="list" allowBlank="1" showInputMessage="1" showErrorMessage="1" sqref="D73:D75 D50:D53">
      <formula1>$B$18:$B$25</formula1>
    </dataValidation>
    <dataValidation type="list" allowBlank="1" showInputMessage="1" showErrorMessage="1" sqref="T17:T18">
      <formula1>$J$36:$J$36</formula1>
    </dataValidation>
    <dataValidation type="list" allowBlank="1" showInputMessage="1" showErrorMessage="1" sqref="N17:N18">
      <formula1>$I$36:$I$36</formula1>
    </dataValidation>
    <dataValidation type="list" allowBlank="1" showInputMessage="1" showErrorMessage="1" sqref="M17:M18 L21">
      <formula1>$H$36:$H$36</formula1>
    </dataValidation>
    <dataValidation type="list" allowBlank="1" showInputMessage="1" showErrorMessage="1" sqref="D17:D18">
      <formula1>$G$36:$G$36</formula1>
    </dataValidation>
    <dataValidation type="list" allowBlank="1" showInputMessage="1" showErrorMessage="1" sqref="N19">
      <formula1>$I$35:$I$36</formula1>
    </dataValidation>
    <dataValidation type="list" allowBlank="1" showInputMessage="1" showErrorMessage="1" sqref="T19">
      <formula1>$J$35:$J$36</formula1>
    </dataValidation>
    <dataValidation type="list" allowBlank="1" showInputMessage="1" showErrorMessage="1" sqref="N20">
      <formula1>$I$33:$I$36</formula1>
    </dataValidation>
    <dataValidation type="list" allowBlank="1" showInputMessage="1" showErrorMessage="1" sqref="M20">
      <formula1>$H$33:$H$36</formula1>
    </dataValidation>
    <dataValidation type="list" allowBlank="1" showInputMessage="1" showErrorMessage="1" sqref="D20">
      <formula1>$G$33:$G$36</formula1>
    </dataValidation>
    <dataValidation type="list" allowBlank="1" showInputMessage="1" showErrorMessage="1" sqref="D21">
      <formula1>$G$31:$G$36</formula1>
    </dataValidation>
    <dataValidation type="list" allowBlank="1" showInputMessage="1" showErrorMessage="1" sqref="D22:D23">
      <formula1>$G$30:$G$36</formula1>
    </dataValidation>
    <dataValidation type="list" allowBlank="1" showInputMessage="1" showErrorMessage="1" sqref="D25">
      <formula1>$G$30:$G$36</formula1>
      <formula2>0</formula2>
    </dataValidation>
    <dataValidation type="list" allowBlank="1" showInputMessage="1" showErrorMessage="1" sqref="T14:T16">
      <formula1>$H$29:$H$32</formula1>
    </dataValidation>
    <dataValidation type="list" allowBlank="1" showInputMessage="1" showErrorMessage="1" sqref="N14:N16">
      <formula1>$G$29:$G$33</formula1>
    </dataValidation>
    <dataValidation type="list" allowBlank="1" showInputMessage="1" showErrorMessage="1" sqref="L14:L16">
      <formula1>$F$34:$F$35</formula1>
    </dataValidation>
    <dataValidation type="list" allowBlank="1" showInputMessage="1" showErrorMessage="1" sqref="M14:M16">
      <formula1>$F$29:$F$33</formula1>
    </dataValidation>
    <dataValidation type="list" allowBlank="1" showInputMessage="1" showErrorMessage="1" sqref="D14:D16">
      <formula1>$E$29:$E$36</formula1>
    </dataValidation>
    <dataValidation type="list" allowBlank="1" showInputMessage="1" showErrorMessage="1" sqref="T26">
      <formula1>$H$27:$H$30</formula1>
      <formula2>0</formula2>
    </dataValidation>
    <dataValidation type="list" allowBlank="1" showInputMessage="1" showErrorMessage="1" sqref="N26">
      <formula1>$G$27:$G$31</formula1>
      <formula2>0</formula2>
    </dataValidation>
    <dataValidation type="list" allowBlank="1" showInputMessage="1" showErrorMessage="1" sqref="L26">
      <formula1>$F$32:$F$33</formula1>
      <formula2>0</formula2>
    </dataValidation>
    <dataValidation type="list" allowBlank="1" showInputMessage="1" showErrorMessage="1" sqref="M26">
      <formula1>$F$27:$F$31</formula1>
      <formula2>0</formula2>
    </dataValidation>
    <dataValidation type="list" allowBlank="1" showInputMessage="1" showErrorMessage="1" sqref="D26">
      <formula1>$E$27:$E$34</formula1>
      <formula2>0</formula2>
    </dataValidation>
    <dataValidation type="list" allowBlank="1" showInputMessage="1" showErrorMessage="1" sqref="T28:T29">
      <formula1>$H$26:$H$29</formula1>
      <formula2>0</formula2>
    </dataValidation>
    <dataValidation type="list" allowBlank="1" showInputMessage="1" showErrorMessage="1" sqref="N28:N29">
      <formula1>$G$26:$G$30</formula1>
      <formula2>0</formula2>
    </dataValidation>
    <dataValidation type="list" allowBlank="1" showInputMessage="1" showErrorMessage="1" sqref="M28:M29">
      <formula1>$F$26:$F$30</formula1>
      <formula2>0</formula2>
    </dataValidation>
    <dataValidation type="list" allowBlank="1" showInputMessage="1" showErrorMessage="1" sqref="L28:L29">
      <formula1>$F$31:$F$32</formula1>
      <formula2>0</formula2>
    </dataValidation>
    <dataValidation type="list" allowBlank="1" showInputMessage="1" showErrorMessage="1" sqref="D28:D29">
      <formula1>$E$26:$E$33</formula1>
      <formula2>0</formula2>
    </dataValidation>
    <dataValidation type="list" allowBlank="1" showInputMessage="1" showErrorMessage="1" sqref="T31:T32">
      <formula1>$H$35:$H$38</formula1>
      <formula2>0</formula2>
    </dataValidation>
    <dataValidation type="list" allowBlank="1" showInputMessage="1" showErrorMessage="1" sqref="N31:N32">
      <formula1>$G$35:$G$39</formula1>
      <formula2>0</formula2>
    </dataValidation>
    <dataValidation type="list" allowBlank="1" showInputMessage="1" showErrorMessage="1" sqref="M31:M32">
      <formula1>$F$35:$F$39</formula1>
      <formula2>0</formula2>
    </dataValidation>
    <dataValidation type="list" allowBlank="1" showInputMessage="1" showErrorMessage="1" sqref="L31:L32">
      <formula1>$F$40:$F$41</formula1>
      <formula2>0</formula2>
    </dataValidation>
    <dataValidation type="list" allowBlank="1" showInputMessage="1" showErrorMessage="1" sqref="D31:D32">
      <formula1>$E$35:$E$42</formula1>
      <formula2>0</formula2>
    </dataValidation>
    <dataValidation type="list" allowBlank="1" showInputMessage="1" showErrorMessage="1" sqref="M37 M39:M49">
      <formula1>$K$27:$K$30</formula1>
    </dataValidation>
    <dataValidation type="list" allowBlank="1" showInputMessage="1" showErrorMessage="1" sqref="N37 N39:N49">
      <formula1>$L$27:$L$30</formula1>
    </dataValidation>
    <dataValidation type="list" allowBlank="1" showInputMessage="1" showErrorMessage="1" sqref="D37 D39:D49">
      <formula1>$B$27:$B$33</formula1>
    </dataValidation>
    <dataValidation type="list" allowBlank="1" showInputMessage="1" showErrorMessage="1" sqref="T37 T39:T49">
      <formula1>$R$27:$R$29</formula1>
    </dataValidation>
    <dataValidation type="list" allowBlank="1" showInputMessage="1" showErrorMessage="1" sqref="D38">
      <formula1>$E$36:$E$43</formula1>
    </dataValidation>
    <dataValidation type="list" allowBlank="1" showInputMessage="1" showErrorMessage="1" sqref="M38">
      <formula1>$F$36:$F$40</formula1>
    </dataValidation>
    <dataValidation type="list" allowBlank="1" showInputMessage="1" showErrorMessage="1" sqref="L38">
      <formula1>$F$41:$F$42</formula1>
    </dataValidation>
    <dataValidation type="list" allowBlank="1" showInputMessage="1" showErrorMessage="1" sqref="N38">
      <formula1>$G$36:$G$40</formula1>
    </dataValidation>
    <dataValidation type="list" allowBlank="1" showInputMessage="1" showErrorMessage="1" sqref="T38">
      <formula1>$H$36:$H$39</formula1>
    </dataValidation>
    <dataValidation type="list" allowBlank="1" showInputMessage="1" showErrorMessage="1" sqref="L37 L39:L49">
      <formula1>$J$27:$J$28</formula1>
    </dataValidation>
    <dataValidation type="list" allowBlank="1" showInputMessage="1" showErrorMessage="1" sqref="T62:T65">
      <formula1>$R$19:$R$22</formula1>
    </dataValidation>
    <dataValidation type="list" allowBlank="1" showInputMessage="1" showErrorMessage="1" sqref="N62:N65">
      <formula1>$L$19:$L$23</formula1>
    </dataValidation>
    <dataValidation type="list" allowBlank="1" showInputMessage="1" showErrorMessage="1" sqref="M62:M65">
      <formula1>$K$19:$K$22</formula1>
    </dataValidation>
    <dataValidation type="list" allowBlank="1" showInputMessage="1" showErrorMessage="1" sqref="L62:L65">
      <formula1>$J$19:$J$20</formula1>
    </dataValidation>
    <dataValidation type="list" allowBlank="1" showInputMessage="1" showErrorMessage="1" sqref="D62:D65">
      <formula1>$B$19:$B$26</formula1>
    </dataValidation>
  </dataValidations>
  <printOptions horizontalCentered="1" verticalCentered="1"/>
  <pageMargins left="0.70866141732283472" right="0.70866141732283472" top="0.74803149606299213" bottom="0.74803149606299213" header="0.31496062992125984" footer="0.31496062992125984"/>
  <pageSetup paperSize="14" scale="40" orientation="landscape" horizontalDpi="4294967295" verticalDpi="4294967295"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CONSOLIDADO</vt:lpstr>
      <vt:lpstr>CONSOLIDADO!Área_de_impresión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jefaturacontrolinterno</cp:lastModifiedBy>
  <cp:lastPrinted>2016-04-14T15:59:06Z</cp:lastPrinted>
  <dcterms:created xsi:type="dcterms:W3CDTF">2015-11-15T17:54:46Z</dcterms:created>
  <dcterms:modified xsi:type="dcterms:W3CDTF">2017-11-17T13:09:04Z</dcterms:modified>
</cp:coreProperties>
</file>