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Z:\PLANEACION - EN PROCESO\400-39 PLANEACION INSTITUCIONAL Y FINANCIERA\400-39.04 Plan Operativo Anual\PLANEACION ESTRATEGICA\PLAN OPERATIVO\2016\SEGUIMIENTO\DICIEMBRE\"/>
    </mc:Choice>
  </mc:AlternateContent>
  <bookViews>
    <workbookView xWindow="0" yWindow="0" windowWidth="20490" windowHeight="7665" tabRatio="831"/>
  </bookViews>
  <sheets>
    <sheet name="Plan Operativo" sheetId="1" r:id="rId1"/>
    <sheet name="Hoja1" sheetId="8" r:id="rId2"/>
    <sheet name="Hoja2" sheetId="9" r:id="rId3"/>
  </sheets>
  <definedNames>
    <definedName name="_xlnm._FilterDatabase" localSheetId="0" hidden="1">'Plan Operativo'!$A$15:$W$177</definedName>
  </definedNames>
  <calcPr calcId="162913"/>
</workbook>
</file>

<file path=xl/calcChain.xml><?xml version="1.0" encoding="utf-8"?>
<calcChain xmlns="http://schemas.openxmlformats.org/spreadsheetml/2006/main">
  <c r="R23" i="1" l="1"/>
  <c r="T23" i="1" s="1"/>
  <c r="T168" i="1"/>
  <c r="T165" i="1"/>
  <c r="R116" i="1" l="1"/>
  <c r="T116" i="1" s="1"/>
  <c r="R177" i="1" l="1"/>
  <c r="T177" i="1" s="1"/>
  <c r="R176" i="1"/>
  <c r="T176" i="1" s="1"/>
  <c r="R175" i="1"/>
  <c r="T175" i="1" s="1"/>
  <c r="R174" i="1"/>
  <c r="T174" i="1" s="1"/>
  <c r="R173" i="1"/>
  <c r="T173" i="1" s="1"/>
  <c r="R172" i="1"/>
  <c r="T172" i="1" s="1"/>
  <c r="R170" i="1"/>
  <c r="T170" i="1" s="1"/>
  <c r="R160" i="1"/>
  <c r="T160" i="1" s="1"/>
  <c r="R159" i="1"/>
  <c r="T159" i="1" s="1"/>
  <c r="R158" i="1"/>
  <c r="T158" i="1" s="1"/>
  <c r="R157" i="1"/>
  <c r="T157" i="1" s="1"/>
  <c r="R156" i="1"/>
  <c r="T156" i="1" s="1"/>
  <c r="R155" i="1"/>
  <c r="T155" i="1" s="1"/>
  <c r="R152" i="1"/>
  <c r="T152" i="1" s="1"/>
  <c r="R151" i="1"/>
  <c r="T151" i="1" s="1"/>
  <c r="R150" i="1"/>
  <c r="T150" i="1" s="1"/>
  <c r="R149" i="1"/>
  <c r="T149" i="1" s="1"/>
  <c r="R148" i="1"/>
  <c r="T148" i="1" s="1"/>
  <c r="R147" i="1"/>
  <c r="T147" i="1" s="1"/>
  <c r="R146" i="1"/>
  <c r="T146" i="1" s="1"/>
  <c r="R145" i="1"/>
  <c r="T145" i="1" s="1"/>
  <c r="R144" i="1"/>
  <c r="T144" i="1" s="1"/>
  <c r="R143" i="1"/>
  <c r="T143" i="1" s="1"/>
  <c r="R142" i="1"/>
  <c r="T142" i="1" s="1"/>
  <c r="R141" i="1"/>
  <c r="T141" i="1" s="1"/>
  <c r="R140" i="1"/>
  <c r="T140" i="1" s="1"/>
  <c r="R139" i="1"/>
  <c r="T139" i="1" s="1"/>
  <c r="R138" i="1"/>
  <c r="T138" i="1" s="1"/>
  <c r="R137" i="1"/>
  <c r="T137" i="1" s="1"/>
  <c r="R136" i="1"/>
  <c r="T136" i="1" s="1"/>
  <c r="R135" i="1"/>
  <c r="T135" i="1" s="1"/>
  <c r="R134" i="1"/>
  <c r="T134" i="1" s="1"/>
  <c r="R133" i="1"/>
  <c r="T133" i="1" s="1"/>
  <c r="R132" i="1"/>
  <c r="T132" i="1" s="1"/>
  <c r="R131" i="1"/>
  <c r="T131" i="1" s="1"/>
  <c r="R130" i="1"/>
  <c r="T130" i="1" s="1"/>
  <c r="R129" i="1"/>
  <c r="T129" i="1" s="1"/>
  <c r="R128" i="1"/>
  <c r="T128" i="1" s="1"/>
  <c r="R127" i="1"/>
  <c r="T127" i="1" s="1"/>
  <c r="R126" i="1"/>
  <c r="T126" i="1" s="1"/>
  <c r="R125" i="1"/>
  <c r="T125" i="1" s="1"/>
  <c r="R124" i="1"/>
  <c r="T124" i="1" s="1"/>
  <c r="R122" i="1"/>
  <c r="T122" i="1" s="1"/>
  <c r="R121" i="1"/>
  <c r="T121" i="1" s="1"/>
  <c r="R120" i="1"/>
  <c r="T120" i="1" s="1"/>
  <c r="R119" i="1"/>
  <c r="T119" i="1" s="1"/>
  <c r="R118" i="1"/>
  <c r="T118" i="1" s="1"/>
  <c r="R117" i="1"/>
  <c r="T117" i="1" s="1"/>
  <c r="R114" i="1"/>
  <c r="T114" i="1" s="1"/>
  <c r="R113" i="1"/>
  <c r="T113" i="1" s="1"/>
  <c r="R112" i="1"/>
  <c r="T112" i="1" s="1"/>
  <c r="R110" i="1"/>
  <c r="T110" i="1" s="1"/>
  <c r="R109" i="1"/>
  <c r="T109" i="1" s="1"/>
  <c r="R108" i="1"/>
  <c r="T108" i="1" s="1"/>
  <c r="R107" i="1"/>
  <c r="T107" i="1" s="1"/>
  <c r="R106" i="1"/>
  <c r="T106" i="1" s="1"/>
  <c r="R105" i="1"/>
  <c r="T105" i="1" s="1"/>
  <c r="R104" i="1"/>
  <c r="T104" i="1" s="1"/>
  <c r="R102" i="1"/>
  <c r="T102" i="1" s="1"/>
  <c r="R101" i="1"/>
  <c r="T101" i="1" s="1"/>
  <c r="R100" i="1"/>
  <c r="T100" i="1" s="1"/>
  <c r="R99" i="1"/>
  <c r="T99" i="1" s="1"/>
  <c r="R97" i="1"/>
  <c r="T97" i="1" s="1"/>
  <c r="R96" i="1"/>
  <c r="T96" i="1" s="1"/>
  <c r="R95" i="1"/>
  <c r="T95" i="1" s="1"/>
  <c r="R94" i="1"/>
  <c r="T94" i="1" s="1"/>
  <c r="R93" i="1"/>
  <c r="T93" i="1" s="1"/>
  <c r="R92" i="1"/>
  <c r="T92" i="1" s="1"/>
  <c r="R91" i="1"/>
  <c r="T91" i="1" s="1"/>
  <c r="R90" i="1"/>
  <c r="T90" i="1" s="1"/>
  <c r="R89" i="1"/>
  <c r="T89" i="1" s="1"/>
  <c r="R88" i="1"/>
  <c r="T88" i="1" s="1"/>
  <c r="R87" i="1"/>
  <c r="T87" i="1" s="1"/>
  <c r="R80" i="1"/>
  <c r="T80" i="1" s="1"/>
  <c r="R76" i="1"/>
  <c r="T76" i="1" s="1"/>
  <c r="R75" i="1"/>
  <c r="T75" i="1" s="1"/>
  <c r="R72" i="1"/>
  <c r="T72" i="1" s="1"/>
  <c r="R71" i="1"/>
  <c r="T71" i="1" s="1"/>
  <c r="R70" i="1"/>
  <c r="T70" i="1" s="1"/>
  <c r="R69" i="1"/>
  <c r="T69" i="1" s="1"/>
  <c r="R68" i="1"/>
  <c r="T68" i="1" s="1"/>
  <c r="R67" i="1"/>
  <c r="T67" i="1" s="1"/>
  <c r="R65" i="1"/>
  <c r="T65" i="1" s="1"/>
  <c r="R64" i="1"/>
  <c r="T64" i="1" s="1"/>
  <c r="R63" i="1"/>
  <c r="T63" i="1" s="1"/>
  <c r="R62" i="1"/>
  <c r="T62" i="1" s="1"/>
  <c r="R61" i="1"/>
  <c r="T61" i="1" s="1"/>
  <c r="R60" i="1"/>
  <c r="T60" i="1" s="1"/>
  <c r="R59" i="1"/>
  <c r="T59" i="1" s="1"/>
  <c r="R56" i="1"/>
  <c r="T56" i="1" s="1"/>
  <c r="R55" i="1"/>
  <c r="T55" i="1" s="1"/>
  <c r="R54" i="1"/>
  <c r="T54" i="1" s="1"/>
  <c r="R53" i="1"/>
  <c r="T53" i="1" s="1"/>
  <c r="R52" i="1"/>
  <c r="T52" i="1" s="1"/>
  <c r="R51" i="1"/>
  <c r="T51" i="1" s="1"/>
  <c r="R42" i="1"/>
  <c r="T42" i="1" s="1"/>
  <c r="R41" i="1"/>
  <c r="T41" i="1" s="1"/>
  <c r="R40" i="1"/>
  <c r="T40" i="1" s="1"/>
  <c r="R39" i="1"/>
  <c r="T39" i="1" s="1"/>
  <c r="R38" i="1"/>
  <c r="T38" i="1" s="1"/>
  <c r="R37" i="1"/>
  <c r="T37" i="1" s="1"/>
  <c r="R36" i="1"/>
  <c r="T36" i="1" s="1"/>
  <c r="R35" i="1"/>
  <c r="T35" i="1" s="1"/>
  <c r="R34" i="1"/>
  <c r="T34" i="1" s="1"/>
  <c r="R33" i="1"/>
  <c r="T33" i="1" s="1"/>
  <c r="R32" i="1"/>
  <c r="T32" i="1" s="1"/>
  <c r="R31" i="1"/>
  <c r="T31" i="1" s="1"/>
  <c r="R30" i="1"/>
  <c r="T30" i="1" s="1"/>
  <c r="R29" i="1"/>
  <c r="T29" i="1" s="1"/>
  <c r="R28" i="1"/>
  <c r="T28" i="1" s="1"/>
  <c r="R27" i="1"/>
  <c r="T27" i="1" s="1"/>
  <c r="R26" i="1"/>
  <c r="T26" i="1" s="1"/>
  <c r="R25" i="1"/>
  <c r="T25" i="1" s="1"/>
  <c r="R24" i="1"/>
  <c r="T24" i="1" s="1"/>
  <c r="R22" i="1"/>
  <c r="T22" i="1" s="1"/>
  <c r="R21" i="1"/>
  <c r="T21" i="1" s="1"/>
  <c r="R20" i="1"/>
  <c r="T20" i="1" s="1"/>
  <c r="R19" i="1"/>
  <c r="T19" i="1" s="1"/>
  <c r="R18" i="1"/>
  <c r="T18" i="1" s="1"/>
  <c r="R17" i="1"/>
  <c r="T17" i="1" s="1"/>
  <c r="R16" i="1"/>
  <c r="T16" i="1" s="1"/>
  <c r="R153" i="1" l="1"/>
  <c r="T153" i="1" s="1"/>
  <c r="R111" i="1" l="1"/>
  <c r="T111" i="1" s="1"/>
  <c r="Q49" i="1" l="1"/>
  <c r="R49" i="1" s="1"/>
  <c r="T49" i="1" s="1"/>
  <c r="Q66" i="1"/>
  <c r="R66" i="1" s="1"/>
  <c r="T66" i="1" s="1"/>
</calcChain>
</file>

<file path=xl/sharedStrings.xml><?xml version="1.0" encoding="utf-8"?>
<sst xmlns="http://schemas.openxmlformats.org/spreadsheetml/2006/main" count="1537" uniqueCount="798">
  <si>
    <t>OBJETIVO ESTRATÉGICO</t>
  </si>
  <si>
    <t>LÍNEAS DE ACCIÓN</t>
  </si>
  <si>
    <t>ACTIVIDADES</t>
  </si>
  <si>
    <t>RESPONSABLE</t>
  </si>
  <si>
    <t>FECHA INICIO</t>
  </si>
  <si>
    <t>FECHA FIN</t>
  </si>
  <si>
    <t>OAP</t>
  </si>
  <si>
    <t>OCI</t>
  </si>
  <si>
    <t>OAJ</t>
  </si>
  <si>
    <t>CD</t>
  </si>
  <si>
    <t>Replicar en los supervisados las Buenas prácticas</t>
  </si>
  <si>
    <t>Implementar el esquema de vigilancia estratégica (Conocer y adaptar las mejores prácticas internacionales)</t>
  </si>
  <si>
    <t>Fortalecer el CEMAT</t>
  </si>
  <si>
    <t>Promover la formalidad en la prestación del servicio</t>
  </si>
  <si>
    <t>Proponer acciones que fortalezcan la Regulación Normativa</t>
  </si>
  <si>
    <t>Fortalecer el modelo de Atención al ciudadano</t>
  </si>
  <si>
    <t>Fortalecer la relación con el supervisado</t>
  </si>
  <si>
    <t>Implementar la estrategia de Gobierno en Línea (Incluye Ley de Transparencia)</t>
  </si>
  <si>
    <t>Fortalecer la Gestión de Servicios de TI</t>
  </si>
  <si>
    <t>Fortalecer la capacidad de gestión y operativa del capital humano</t>
  </si>
  <si>
    <t>Rediseño Organizacional</t>
  </si>
  <si>
    <t>Implementar la Gestión de Cambio</t>
  </si>
  <si>
    <t>Promover la gestión del conocimiento (capacitación y entrenamiento)</t>
  </si>
  <si>
    <t>Implementar el mapa de ruta de Arquitectura Empresarial</t>
  </si>
  <si>
    <t>Fortalecer la seguridad, usabilidad y alta disponibilidad de la infraestructura tecnológica</t>
  </si>
  <si>
    <t>PROYECTO</t>
  </si>
  <si>
    <t>FINANCIACIÓN</t>
  </si>
  <si>
    <t>FUENTE</t>
  </si>
  <si>
    <t>PRESUPUESTO 2016</t>
  </si>
  <si>
    <t>META 2016</t>
  </si>
  <si>
    <t>Implementar el modelo de continuidad del negocio</t>
  </si>
  <si>
    <t>Automatización de Procesos BPMN</t>
  </si>
  <si>
    <t>Gestión integrada por procesos (Integración de Subsistemas, Gestión Documental, riesgos, Seguridad, ambiental, RS, MECI, seguridad y salud en el trabajo)</t>
  </si>
  <si>
    <t xml:space="preserve">Implementar el Bi de la entidad </t>
  </si>
  <si>
    <t>Fortalecer los procesos de la cadena de valor</t>
  </si>
  <si>
    <t>DESPACHO / OAP</t>
  </si>
  <si>
    <t>SECRETARIA GENERAL / OAP</t>
  </si>
  <si>
    <t>FINANCIERA</t>
  </si>
  <si>
    <t>TI</t>
  </si>
  <si>
    <t>SECRETARIA GENERAL / TALENTO HUMANO</t>
  </si>
  <si>
    <t>Funcionamiento</t>
  </si>
  <si>
    <t xml:space="preserve">Desplegar y asegurar los procesos (estrategicos, apoyo y de medicion) de la cadena de valor </t>
  </si>
  <si>
    <t xml:space="preserve">Diseñar e implementar la campaña de gestion de procesos </t>
  </si>
  <si>
    <t>Realizar diagnostico del estado de cumplimiento de los subsistemas</t>
  </si>
  <si>
    <t>Definir plan de accion de cierre de brechas</t>
  </si>
  <si>
    <t>Documentar procedimientos transversales de los subsistemas (Planear y Verificar)</t>
  </si>
  <si>
    <t>Definir e implementar el plan de trabajo para el estudio tecnico de rediseño organizacional</t>
  </si>
  <si>
    <t>Fortalecer la cultura de servicio al interior de la SPT</t>
  </si>
  <si>
    <t>Plan de cambio ejecutado al 100%</t>
  </si>
  <si>
    <t>Incorporar la metodologia de cambio en la cadena de valor de la SPT</t>
  </si>
  <si>
    <t>Establecer el plan de cambio de la vigencia 2016</t>
  </si>
  <si>
    <t xml:space="preserve">Implementar el plan de cambio establecido </t>
  </si>
  <si>
    <t>Diseñar y documentar el alcance del proceso de vigilancia</t>
  </si>
  <si>
    <t>Implementar el proceso</t>
  </si>
  <si>
    <t xml:space="preserve">Asegurar proceso </t>
  </si>
  <si>
    <t>PLAN OPERATIVO 2016</t>
  </si>
  <si>
    <t>Inversión</t>
  </si>
  <si>
    <t xml:space="preserve">Realizar comité de remisibilidad </t>
  </si>
  <si>
    <t>Proyectar actos administrativos</t>
  </si>
  <si>
    <t>Gestión Jurídica</t>
  </si>
  <si>
    <t>DELEGADA DE TRÁNSITO</t>
  </si>
  <si>
    <t xml:space="preserve">Acompañar a la DITRA en los operativos  de control en las infracciones de tránsito </t>
  </si>
  <si>
    <t>DELEGADA DE PUERTOS</t>
  </si>
  <si>
    <t>Fortalecer la supervisión (inspección, vigilancia y control)</t>
  </si>
  <si>
    <t>Contribuir al mejoramiento de la calidad de vida del personal (bienestar, incentivos y clima laboral)</t>
  </si>
  <si>
    <t>Implementar protocolo</t>
  </si>
  <si>
    <t>Participar en mesas de trabajo del sector que definen integracion de info. del sector</t>
  </si>
  <si>
    <t>Definir e implementar protocolo de incidentes</t>
  </si>
  <si>
    <t>Depurar incidentes escalados de tercer nivel Vigia y Taux</t>
  </si>
  <si>
    <t>Definir e implementar procedimiento de gestion de requerimientos</t>
  </si>
  <si>
    <t>Revisar, ajustar y implementar modelo de continuidad de negocio</t>
  </si>
  <si>
    <t>Definir el alcance de la automatización en la herramienta arquitect</t>
  </si>
  <si>
    <t>Actualizar inventarios de la entidad</t>
  </si>
  <si>
    <t>Controlar la gestión del Call Center - BPM</t>
  </si>
  <si>
    <t>Hacer acompañamiento a DITRA en por lo menos 150 operativos</t>
  </si>
  <si>
    <t>70% de supervisados con información financiera revisada, analizada y retroalimentada</t>
  </si>
  <si>
    <t>100% de cubrimiento de prestadores informales identificados</t>
  </si>
  <si>
    <t>Realizar el 100% de los informes programados</t>
  </si>
  <si>
    <t>Realizar el 100% de los auditorías programadas</t>
  </si>
  <si>
    <t>Emitir al menos 1 circular solicitando informe sobre las acciones adelantadas para combatir la informalidad</t>
  </si>
  <si>
    <t>Proponer y garantizar la ejecución de acciones para facilitar el registro y actualización de los supervisados en el sistema VIGIA</t>
  </si>
  <si>
    <t>SECRETARIA GENERAL / ADMINISTRATIVA</t>
  </si>
  <si>
    <t>SECRETARIA GENERAL / GESTION DOCUMENTAL</t>
  </si>
  <si>
    <t>Revisar el cumplimiento de la información financiera anual de los supervisados (Causal de disolución, Cancelación de habilitación por capital pagado y/o patrimonio ilíquido, Reporte de información)</t>
  </si>
  <si>
    <t>Diseñar e implementar campaña de comunicación de Gestión del Cambio (Nueva cadena de valor y Arquitectura Empresarial)</t>
  </si>
  <si>
    <t>Fortalecimiento de las TI en la gestión de la Entidad y la información pública</t>
  </si>
  <si>
    <t>Participar en la evaluación herramienta soporte de procesos (arquitect)</t>
  </si>
  <si>
    <t>Realizar jornadas de sensibilización sobre la importancia del proceso de gestión documental a las dependencias de la Entidad</t>
  </si>
  <si>
    <t>Liderar el proceso de actualización de TRD con base en la nueva cadena de valor y de conformidad con lo establecido en la normativa</t>
  </si>
  <si>
    <t>Actualizar el PGD de acuerdo con lo establecido en el Decreto 1080 de 2015</t>
  </si>
  <si>
    <t>Acompañamiento a las 13 dependencias con mayores debilidades</t>
  </si>
  <si>
    <t>Efectuar visitas de seguimiento a la implementacion del PGD y a la organización de los archivos de gestión de las dependencias con mayores debilidades</t>
  </si>
  <si>
    <t>Como mínimo 2 jornadas planeadas para la vigencia 2016</t>
  </si>
  <si>
    <t>100% actualizado el PGD con base en el decreto 1080/2015</t>
  </si>
  <si>
    <t>Programar visitas de inspeccion ocasionales con base en el analisis de informacion CEMAT</t>
  </si>
  <si>
    <t>100% de los módulos de VIGIA implementados</t>
  </si>
  <si>
    <t>Protocolo definido</t>
  </si>
  <si>
    <t>Definir Protocolo (archivos planos, web service, etc.)</t>
  </si>
  <si>
    <t>Participar en la identificación y definición de otras fuentes externas</t>
  </si>
  <si>
    <t>Inventario de nuevas fuentes externas con el detalle de la información requerida</t>
  </si>
  <si>
    <t>Asistir al 100% de las reuniones requeridas</t>
  </si>
  <si>
    <t>Protocolo implementado</t>
  </si>
  <si>
    <t>100% Políticas de seguridad implementadas</t>
  </si>
  <si>
    <t>Diagnóstico esquema de Hosting realizado</t>
  </si>
  <si>
    <t>Documento Políticas de Manejo de Información elaborado y socializado</t>
  </si>
  <si>
    <t>Arquitectura de Datos y Aplicaciones actualizada</t>
  </si>
  <si>
    <t>Protocolo de incidentes implementado</t>
  </si>
  <si>
    <t>Procedimiento de Gestión de Requerimientos elaborado y formalizado</t>
  </si>
  <si>
    <t>Intranet actualizada de acuerdo a acciones definidas en fase de diagnóstico</t>
  </si>
  <si>
    <t>Modelo de continuidad de negocio implementado</t>
  </si>
  <si>
    <t>100% ejecución acciones plan GEL definidas para la vigencia 2016</t>
  </si>
  <si>
    <t>Construir y formalizar la política de supervisión</t>
  </si>
  <si>
    <t xml:space="preserve">Ejecutar reuniones con las autoridades para unificar cirterios en la aplicación de la normatividad y determinar mecanismos de cooperacion. </t>
  </si>
  <si>
    <t>Realizar Mesas de Trabajo con los supervisados, agremiaciones y autoridades que interactuan con la SPT, para identificar oportunidades de mejora</t>
  </si>
  <si>
    <t>Realizar el 100% de los informes programados (PIL o los programados de acuerdo con las solicitudes de la Entidad)</t>
  </si>
  <si>
    <t>Realizar el 100% de las actividades programadas</t>
  </si>
  <si>
    <t xml:space="preserve"> </t>
  </si>
  <si>
    <t>Implementar y asegurar el nuevo proceso de atención al ciudadano</t>
  </si>
  <si>
    <t>Establecer la Cartera de difícil o imposible cobro</t>
  </si>
  <si>
    <t>Ejecutar actividades Plan GEL definidas para la vigencia</t>
  </si>
  <si>
    <t>Diseño del ERP</t>
  </si>
  <si>
    <t>Asegurar la Gestión Operativa de los procesos tercerizados</t>
  </si>
  <si>
    <t>DELEGADAS</t>
  </si>
  <si>
    <t>Ver Plan de Compras 2016</t>
  </si>
  <si>
    <t>Socializar e impulsar la política sectorial</t>
  </si>
  <si>
    <t>Presencia de la SPT en los 32 departamentos</t>
  </si>
  <si>
    <t>Identificar y registrar a los operadores portuarios</t>
  </si>
  <si>
    <t>100% operadores portuarios registrados</t>
  </si>
  <si>
    <t>Realizar la gestión del proceso administrativo de los Informes Únicos de Infracciones al Transporte</t>
  </si>
  <si>
    <t>Realizar acciones de contacto sobre los deudores de multas o tasas a favor de la SPT hasta obtener el pago de la obligación del ciudadano o empresa respectiva</t>
  </si>
  <si>
    <t>Continuar con la Implementación del registro y control de las inmovilizaciones y entrega de vehículos retenidos</t>
  </si>
  <si>
    <t>Continuar con la gestión de peticiones, quejas y reclamos, que realicen la recepción, registro, asignación, seguimiento y respuesta oportuna de PQR</t>
  </si>
  <si>
    <t>Identificar necesidades de mejoramiento operativo en las Superintendencias Delegadas De Concesiones e Infraestructura y Puertos</t>
  </si>
  <si>
    <t>Emitir resolución implementación VIGIA</t>
  </si>
  <si>
    <t>Elaborar y ejecutar Plan de Capacitación VIGIA</t>
  </si>
  <si>
    <t>Mantenimiento módulos de VIGIA implementados</t>
  </si>
  <si>
    <t>Gestión Administrativa e Infraestructura</t>
  </si>
  <si>
    <t>Definir y aprobar plan PIGA</t>
  </si>
  <si>
    <t>Implementar plan PIGA</t>
  </si>
  <si>
    <t>100% actividades ejecutadas plan PIGA, planeadas para la vigencia</t>
  </si>
  <si>
    <t>Plan PIGA aprobado</t>
  </si>
  <si>
    <t>Identificar brechas de cumplimiento lineamientos GEL</t>
  </si>
  <si>
    <t>Elaborar plan de acción cubrimiento de brechas GEL</t>
  </si>
  <si>
    <t>OAP / TI</t>
  </si>
  <si>
    <t>Proponer modificación a normas reglamentarias conjuntamente con el MinTransporte y la Oficina Jurídica</t>
  </si>
  <si>
    <t>100% Cumplimiento ANS Call Center</t>
  </si>
  <si>
    <t>Elaborar y ejecutar Plan de Visitas de inspección</t>
  </si>
  <si>
    <t>Implementar el modelo de intercambio de información con grupos de interés (Ministerios, etc)</t>
  </si>
  <si>
    <t>Indicadores de procesos actualizados</t>
  </si>
  <si>
    <t>60% Calificacion de la entidad dada por GEL</t>
  </si>
  <si>
    <t>Implementar el plan estratégico de participación ciudadana de la entidad</t>
  </si>
  <si>
    <t>100% Cumplimiento Plan Estratégico de Participación Ciudadana</t>
  </si>
  <si>
    <t>Implementar el plan estratégico de rendición de cuentas de la entidad</t>
  </si>
  <si>
    <t>Pasar de la calificacion de nivel satisfactorio (76,25%)  a nivel avanzado. (91%)</t>
  </si>
  <si>
    <t>Disminuir en un 50% las denuncias por corrupción</t>
  </si>
  <si>
    <t>100% Cumplimiento Plan Estratégico de Rendición de Cuentas</t>
  </si>
  <si>
    <t>Desarrollar e implementar  acciones preventivas y correctivas que minimicen las condiciones de riesgo en seguridad</t>
  </si>
  <si>
    <t>Desarrollar e implementar  acciones preventivas y correctivas que optimicen la competitividad empresarial</t>
  </si>
  <si>
    <t>Disminuir en un 20% el tiempo de  respuesta de atención de PQRs frente al año anterior</t>
  </si>
  <si>
    <t>100% supervisados socializados en política sectorial</t>
  </si>
  <si>
    <t>100% cumplimiento actividades campañas de cobro persuasivo (Contacto, Acuerdo de pago)</t>
  </si>
  <si>
    <t>Ejecutar plan de pruebas e implementar nuevas funcionalidades en ambiente productivo</t>
  </si>
  <si>
    <t>Ejecutar acciones de supervisión sobre los organismos de tránsito y autoridades locales garantizando el cumplimiento de las normas de transporte para combatir la informalidad</t>
  </si>
  <si>
    <t>Aprobar el estudio técnico presentado</t>
  </si>
  <si>
    <t>Presentar para aprobación de DAFP el estudio técnico</t>
  </si>
  <si>
    <t>100% de solicitudes inmovilizaciones atendidas en el mismo día</t>
  </si>
  <si>
    <t>90% Asignacion PQRs (PQRs asignadas vs Recibidas)</t>
  </si>
  <si>
    <t>3 dias habiles tiempo promedio entrega a dependencia responsable (Hora Recibido vs. Hora Asignada a dependencia responsable)</t>
  </si>
  <si>
    <t>90% Calidad en asignación (PQRs Asignados correctamente vs. PQRs Asignados)</t>
  </si>
  <si>
    <t>100% de los procesos actualizados con las mejoras definidas e implementadas</t>
  </si>
  <si>
    <t>BD Vigia actualizado con la línea base real de supervisados</t>
  </si>
  <si>
    <t>Realizar las auditorias internas de Calidad y MECI para verificar nivel de cumplimiento de los requisitos</t>
  </si>
  <si>
    <t>ERP diseñado</t>
  </si>
  <si>
    <t>Alcance automatizacion procesos definido</t>
  </si>
  <si>
    <t>Realizar el proceso de contratación  respectivo</t>
  </si>
  <si>
    <t>Generar informacion para fortalecer el conocimiento de los sectores</t>
  </si>
  <si>
    <t>Publicar 4 Boletines de Puertos</t>
  </si>
  <si>
    <t>Atender las PQRs recibidas</t>
  </si>
  <si>
    <t>Realizar acciones que fortalezcan la presencia institucional a nivel territorial</t>
  </si>
  <si>
    <t>Realizar diagnóstico esquema de hosting (acciones y recomendaciones)</t>
  </si>
  <si>
    <t>Ejecutar acciones para reemplazar el SW con grado alto de obsolescencia</t>
  </si>
  <si>
    <t>Elaborar protocolo para el manejo de bancos de informacion en repositorios controlados</t>
  </si>
  <si>
    <t>Ejecutar el mantenimiento AE datos y aplicaciones</t>
  </si>
  <si>
    <t>Realizar diagnóstico y actualización intranet</t>
  </si>
  <si>
    <t>Ejecutar acciones para la obtención de Hosting y conectividad con Colombia Compra Eficiente</t>
  </si>
  <si>
    <t>Modelo de Hosting implementado</t>
  </si>
  <si>
    <t>Brechas Estrategia GEL identificadas</t>
  </si>
  <si>
    <t>Plan GEL elaborado</t>
  </si>
  <si>
    <t>Data Warehouse construído</t>
  </si>
  <si>
    <t>Realizar el diseño del ERP</t>
  </si>
  <si>
    <t>Herramienta Arquitect evaluada y adquirida por la SPT</t>
  </si>
  <si>
    <t>Identificar las necesidades de capacitacion</t>
  </si>
  <si>
    <t xml:space="preserve">Consolidar el diagnóstico de necesidades de la SPT </t>
  </si>
  <si>
    <t>Elaborar el Plan de Capacitación</t>
  </si>
  <si>
    <t>Ejecutar y hacer seguimiento al Plan de Capacitación</t>
  </si>
  <si>
    <t>Diseñar e implementar campaña posicionamiento Regionales SPT (Interno y externo)</t>
  </si>
  <si>
    <t>Asesorar y realizar acompañamiento a la Alta Dirección y Dependencias de la Entidad</t>
  </si>
  <si>
    <t>Realizar interlocución con Entes de Control Externos</t>
  </si>
  <si>
    <t>Realizar campañas y encuestas de percepción para fomentar la Cultura del Control</t>
  </si>
  <si>
    <t>Gestionar los Riesgos (Seguimiento Mapa de Riesgo de Procesos, Mapa de Riesgos Institucional, Plan Anticorrupción y de Atención al Ciudadano)</t>
  </si>
  <si>
    <t>Actualizar normogramas</t>
  </si>
  <si>
    <t>Actualizar indicadores de procesos</t>
  </si>
  <si>
    <t>Implementar lineamientos de la Ley 1581 - Protección de datos personales</t>
  </si>
  <si>
    <t>100% Implementados Lineamientos Ley 1581 - Protección de datos personales</t>
  </si>
  <si>
    <t>100% acciones ejecutadas para reemplazar el SW con grado alto de obsolescencia</t>
  </si>
  <si>
    <t>Contratista seleccionado</t>
  </si>
  <si>
    <t>Estudio Técnico Rediseño Organizacional definido y presentado  para aprobación del DAFP</t>
  </si>
  <si>
    <t>Realización del estudio Rediseño Organizacion Institucional</t>
  </si>
  <si>
    <t>Contratacion de la continuidad del  Proyecto tercerizacion SIS</t>
  </si>
  <si>
    <t>Contratacion de la continuidad del   Proyecto CEMAT</t>
  </si>
  <si>
    <t>Aumentar capacidad de información y normalizarla en BD de Pentaho</t>
  </si>
  <si>
    <t>Definir la estrategia de BI partiendo del mapa de ruta elaborado por XM</t>
  </si>
  <si>
    <t>Estrategia BI elaborada</t>
  </si>
  <si>
    <t>Incidentes escalados de tercer nivel Vigia y Taux depurados</t>
  </si>
  <si>
    <t>DELEGADA DE CONCESIONES</t>
  </si>
  <si>
    <t>Realizar acciones administrativas con base en la lista de prestadores informales (investigaciones, instruir, controlar)</t>
  </si>
  <si>
    <t>Identificar Universo de prestadores informales</t>
  </si>
  <si>
    <t>Prestadores informales identificados</t>
  </si>
  <si>
    <t>Fortalecer los conocimientos de los servidores publicos de la SPT que  realizan la supervision.</t>
  </si>
  <si>
    <t>Gestión Documental</t>
  </si>
  <si>
    <t>Controlar la ejecución presupuestal</t>
  </si>
  <si>
    <t>Controlar el recaudo de la contribución especial y multas</t>
  </si>
  <si>
    <t>Recuperar cartera contribución especial y multas (cobro persuasivo)</t>
  </si>
  <si>
    <t>Gestión Financiera</t>
  </si>
  <si>
    <t>Elaborar plan de trabajo implementación de NICSP y definir en coordinación con la Contaduría General de la Nación las actividades a ejecutar en la vigencia 2016</t>
  </si>
  <si>
    <t>100% implementación actividades NICSP de acuerdo con exigencia de CGN</t>
  </si>
  <si>
    <t>95% cumplimiento ejecución presupuestal (excluyendo rubro Transferencias)</t>
  </si>
  <si>
    <t>85% cumplimiento ejecución presupuestal (todos los rubros)</t>
  </si>
  <si>
    <t>100% funcionarios capacitados en aseguramiento normas NIIF</t>
  </si>
  <si>
    <t>Desarrollar acciones de divulgación a los supervisados en temas especificos que coadyuven a la mejor prestación del servicio (Foros, Circulares, Skype, otros medios)</t>
  </si>
  <si>
    <t>Recuperar el 5% de la cartera total (tasa y multas) identificada al inicio de la vigencia</t>
  </si>
  <si>
    <t>100% - Reportar informacion contable a entes externos dentro de los plazos establecidos</t>
  </si>
  <si>
    <t>Máximo 10 días en promedio para el pago de las obligaciones desde la fecha de radicación en financiera cumpliendo el total de requisitos  (Servicios Indirectos, Gastos Generales e Inversion)</t>
  </si>
  <si>
    <t>95% Recaudo de contribución especial en la vigencia</t>
  </si>
  <si>
    <t>100% Resoluciones de cobro generadas max. 15 dias después del cierre de la fecha limite del segundo pago</t>
  </si>
  <si>
    <t>Gestionar información contable, financiera y presupuestal a entes externos</t>
  </si>
  <si>
    <t>Efectuar la depuración y organización del archivo de gestión de la Entidad</t>
  </si>
  <si>
    <t>Implementar Políticas de Seguridad</t>
  </si>
  <si>
    <t>Definir Políticas de Seguridad</t>
  </si>
  <si>
    <t>Implementar Hosting y conectividad con Colombia Compra Eficiente</t>
  </si>
  <si>
    <t>100% Proceso de Atención al Ciudadano implementado</t>
  </si>
  <si>
    <t>Emitir 6 estados financieros con periodicidad bimestral</t>
  </si>
  <si>
    <t>100% supervisados socializados en normas NIIF</t>
  </si>
  <si>
    <t>Gestionar oportunamente los pagos (Monitoreo y control de pagos)</t>
  </si>
  <si>
    <t>Definir estrategia, elaborar y ejecutar plan de trabajo capacitación en aseguramiento normas NIIF a funcionarios</t>
  </si>
  <si>
    <t>Definir estrategia, elaborar y ejecutar plan de trabajo de divulgación normas NIIF a supervisados</t>
  </si>
  <si>
    <t>Elaborar el Plan Estratégico de Talento Humano</t>
  </si>
  <si>
    <t>Elaborar el Plan de Mejoramiento de Clima Laboral</t>
  </si>
  <si>
    <t>Plan de Capacitación 2016 elaborado y aprobado</t>
  </si>
  <si>
    <t>FORMULA DEL INDICADOR</t>
  </si>
  <si>
    <t>INDICADOR</t>
  </si>
  <si>
    <t>% UITs Procesados</t>
  </si>
  <si>
    <t>Cantidad IUITs Procesados / Cantidad UITs Recibidos</t>
  </si>
  <si>
    <t>% IUTs Digitados</t>
  </si>
  <si>
    <t>90% Calidad UITs digitados</t>
  </si>
  <si>
    <t xml:space="preserve">100% Procesamiento IUITs
</t>
  </si>
  <si>
    <t>% Actividades Campañas Cobro Persuasivo Ejecutadas</t>
  </si>
  <si>
    <t>Cantidad Actividades Campañas Cobro Persuasivo Ejecutadas / Cantidad Actividades Campañas Cobro Persuasivo Planeadas</t>
  </si>
  <si>
    <t>Horas de atención solicitudes de inmovilización</t>
  </si>
  <si>
    <t>100% Atención solicitud Inmovilizaciones dentro de las 5 horas hábiles siguientes a su recepción</t>
  </si>
  <si>
    <t>Solicitudes de inmovilizaciones atendidas en el mismo día</t>
  </si>
  <si>
    <t>Solicitudes de inmovilizaciones atendidas sin errores</t>
  </si>
  <si>
    <t>90% Solicitudes Inmovilizaciones sin errores</t>
  </si>
  <si>
    <t>Cantidad de Solicitudes de Inmoviizaciones atendidas sin errores / Cantidad de Solicitudes de Inmoviizaciones recibidas</t>
  </si>
  <si>
    <t>Cantidad de Solicitudes de Inmoviizaciones atendidas en el día / Cantidad de Solicitudes de Inmoviizaciones recibidas durante el día</t>
  </si>
  <si>
    <t>% PQRs asignadas</t>
  </si>
  <si>
    <t>Cantidad PQRs asignadas / Cantidad PQRs recibidas</t>
  </si>
  <si>
    <t>Promedio días hábiles de entrega PQRs a dependencias responsables</t>
  </si>
  <si>
    <t>% PQRs recibidas con info. y soportes completos</t>
  </si>
  <si>
    <t>Cantidad de PQRs recibidas con info. y soportes completos / Cantidad de PQRs recibidas</t>
  </si>
  <si>
    <t>Cantidad de PQRs asignadas correctamente / Cantidad de PQRs asignadas</t>
  </si>
  <si>
    <t>90% Calidad en la recepción de PQRs (con información y soportes completos)</t>
  </si>
  <si>
    <t>% PQRs asignadas a dependencia que corresponde</t>
  </si>
  <si>
    <t>% Procesos actualizados con las mejoras definidas e implementadas</t>
  </si>
  <si>
    <t>Cantidad de procesos actualizados / Cantidad de procesos que se deben actualizar</t>
  </si>
  <si>
    <t>% Módulos VIGIA implementados</t>
  </si>
  <si>
    <t>Cantidad de módulos VIGIA implementados / Cantidad de módulos VIGIA planeados para implementación</t>
  </si>
  <si>
    <t>Implementar y asegurar el proceso de notificaciones desplegado en la nueva versión de la cadena de valor</t>
  </si>
  <si>
    <t>100% Proceso de notificaciones implementado</t>
  </si>
  <si>
    <t>Proceso de control disciplinario desplegado en la nueva cadena de valor</t>
  </si>
  <si>
    <t>Brindar apoyo en el desarrollo del despliegue del proceso de control disciplinario en la nueva cadena de valor</t>
  </si>
  <si>
    <t>Adelantar actividades orientadas a la prevención de faltas disciplinarias</t>
  </si>
  <si>
    <t>% Supervisados socializados en política sectorial</t>
  </si>
  <si>
    <t>Cantidad de supervisados socializados en política sectorial / Cantidad total de supervisados</t>
  </si>
  <si>
    <t>Cantidad de reuniones realizadas con autoridades</t>
  </si>
  <si>
    <t>% servidores públicos capacitados</t>
  </si>
  <si>
    <t>Cantidad de servidores públicos capacitados / Cantidad total de servidores públicos SPT</t>
  </si>
  <si>
    <t>% de visitas de inspección realizadas</t>
  </si>
  <si>
    <t>Cantidad de visitas de inspección realizadas / Cantidad de visitas de inspección planeadas</t>
  </si>
  <si>
    <t>Realizar actividades de divulgación a los supervisados en conocimiento de normas vigentes</t>
  </si>
  <si>
    <t>82% de los supervisados informados sobre normas vigentes</t>
  </si>
  <si>
    <t>% Supervisados informados en normas vigentes</t>
  </si>
  <si>
    <t>Cantidad de supervisados informados en normas vigentes / Universo de supervisados</t>
  </si>
  <si>
    <t>100% servidores públicos capacitados</t>
  </si>
  <si>
    <t>Cantidad de mesas de trabajo realizadas con los supervisados, agremiaciones y autoridades que interactuan con la SPT</t>
  </si>
  <si>
    <t>% de visitas de inspección ocasionales realizadas con base en el análisis de información CEMAT</t>
  </si>
  <si>
    <t># Visitas de inspección ocasionales realizadas con base en el análisis de informacion CEMAT / # visitas de inspección ocasionales programadas con base en el análisis de informacion CEMAT</t>
  </si>
  <si>
    <t>% Actividades de divulgación a supervisados realizadas</t>
  </si>
  <si>
    <t>Cantidad de actividades de divulgación realizadas / Cantidad de actividades de divulgación planeadas</t>
  </si>
  <si>
    <t>% Cubrimiento prestadores informales identificados</t>
  </si>
  <si>
    <t>Prestadores informales cubiertos / Prestadores informales identificados</t>
  </si>
  <si>
    <t>Cantidad de operativos DITRA realizados con acompañamiento de la SPT</t>
  </si>
  <si>
    <t>Cantidad de operativos DITRA realizados con acompañamiento de la SPT / Cantidad de operativos DITRA planeados con acompañamiento de la SPT</t>
  </si>
  <si>
    <t># circulares emitidas solicitando informe sobre las acciones adelantadas para combatir la informalidad</t>
  </si>
  <si>
    <t>% de supervisados con información financiera revisada, analizada y retroalimentada</t>
  </si>
  <si>
    <t>Supervisados con información financiera revisada, analizada y retroalimentada / Universo de supervisados</t>
  </si>
  <si>
    <t>% Propuestas de modificación a normas reglamentarias presentadas</t>
  </si>
  <si>
    <t>Propuestas de modificación a normas reglamentarias presentadas / Propuestas de modificación a normas reglamentarias planeadas por presentar</t>
  </si>
  <si>
    <t>% ANS Call Center cumplidos</t>
  </si>
  <si>
    <t>Cantidad de ANS Call Center cumplidos / Cantidad de ANS Call Center definidos</t>
  </si>
  <si>
    <t>% Campañas de servicio al cliente ejecutadas</t>
  </si>
  <si>
    <t>Cantidad de campañas de servicio al cliente ejecutadas / Cantidad de campañas de servicio al cliente planeadas</t>
  </si>
  <si>
    <t>100 % campañas de servicio al cliente ejecutadas
(2 campañas de servicio)</t>
  </si>
  <si>
    <t>% Ejecución Plan Estratégico de Participación Ciudadana</t>
  </si>
  <si>
    <t>Actividades ejecutadas Plan Estratégico de Participación Ciudadana / Actividades planeadas Plan Estratégico de Participación Ciudadana</t>
  </si>
  <si>
    <t>% Proceso de Notificaciones implementado</t>
  </si>
  <si>
    <t>Proceso de Atención al Ciudadano implementado / Proceso de Atención al Ciudadano definido</t>
  </si>
  <si>
    <t>% Proceso de Atención al Ciudadano implementado</t>
  </si>
  <si>
    <t>Proceso de Notificaciones implementado / Proceso de Notificaciones definido</t>
  </si>
  <si>
    <t>% Departamentos con presencia de la SPT</t>
  </si>
  <si>
    <t>Cantidad Departamentos con presencia de la SPT / Cantidad total departamentos</t>
  </si>
  <si>
    <t>% Cobertura de vigilancia, inspección y control de la SPT a nivel nacional</t>
  </si>
  <si>
    <t># Vigilados supervisados / Universo de supervisados</t>
  </si>
  <si>
    <t>% Reducción en el tiempo de  respuesta de atención de PQRs frente al año anterior</t>
  </si>
  <si>
    <t>(Promedio dias tiempo respuesta vigencia anterior -  Promedio dias tiempo respuesta vigencia actual)/ Promedio dias tiempo respuesta vigencia anterior</t>
  </si>
  <si>
    <t>100% Implementación campaña de posicionamiento regionales</t>
  </si>
  <si>
    <t>Cantidad actividades campaña de posicionamiento regionales ejecutadas / Cantidad actividades campaña de posicionamiento regionales planeadas</t>
  </si>
  <si>
    <t>% Operadores portuarios registrados</t>
  </si>
  <si>
    <t># Operadores portuarios registrados / # Operadores portuarios con registro solicitados</t>
  </si>
  <si>
    <t>% Boletines de Puertos publicados</t>
  </si>
  <si>
    <t># Boletines de Puertos publicados / # Boletines de Puertos planeados a publicar</t>
  </si>
  <si>
    <t>% Acciones preventivas y correctivas implementadas para minimizar riesgos de competitividad empresarial</t>
  </si>
  <si>
    <t># Acciones preventivas y correctivas implementadas / # Acciones preventivas y correctivas planeadas</t>
  </si>
  <si>
    <t>% Indicadores de gestión en seguridad implementados</t>
  </si>
  <si>
    <t># Indicadores de gestión en seguridad implementados / # Indicadores de gestión en seguridad a implementar</t>
  </si>
  <si>
    <t>% Modelos de buenas prácticas implementados</t>
  </si>
  <si>
    <t># Modelos de buenas prácticas implementados / # Modelos de buenas prácticas a implementar</t>
  </si>
  <si>
    <t>% Indicadores en competitividad empresarial implementados</t>
  </si>
  <si>
    <t># Indicadores en competitividad empresarial implementados / # Indicadores en competitividad empresarial a implementar</t>
  </si>
  <si>
    <t>10 Comités de Sostenibilidad Integral realizados en la vigencia</t>
  </si>
  <si>
    <t>Realizar Comité de sostenibilidad integral (Objetivos: 1. Identificar la cartera y gestionar su baja o remisibilidad, 2. Identificar y depurar activos a dar de baja)</t>
  </si>
  <si>
    <t>% Informes realizados</t>
  </si>
  <si>
    <t>Cantidad de informes realizados / Cantidad de informes programados</t>
  </si>
  <si>
    <t>100% Normogramas actualizados</t>
  </si>
  <si>
    <t>% Normogramas actualizados</t>
  </si>
  <si>
    <t>Cantidad de normogramas actualizados / Cantidad de normogramas a actualizar</t>
  </si>
  <si>
    <t>% Plan de cambio ejecutado</t>
  </si>
  <si>
    <t>Actividades plan de cambio ejecutadas / Actividades plan de cambio planeadas</t>
  </si>
  <si>
    <t>% Asistencia a reuniones requeridas</t>
  </si>
  <si>
    <t># Reuniones con asistencia / # Reuniones requeridas</t>
  </si>
  <si>
    <t>% Lineamientos Ley 1581 implementados</t>
  </si>
  <si>
    <t># Lineamientos Ley 1581 implementados / # Total lineamientos Ley 1581</t>
  </si>
  <si>
    <t>% Políticas de seguridad implementadas</t>
  </si>
  <si>
    <t># Políticas de seguridad implementadas / # Políticas de seguridad definidas</t>
  </si>
  <si>
    <t>% Acciones ejecutadas para reemplazar SW con grado alto de obsolescencia</t>
  </si>
  <si>
    <t># Acciones ejecutadas para reemplazar SW con grado alto de obsolescencia / # Acciones planeadas para reemplazar SW con grado alto de obsolescencia</t>
  </si>
  <si>
    <t>Proyectar las constancias de ejecutoria del año 2014</t>
  </si>
  <si>
    <t>100% de constancias de ejecutoria del año 2014</t>
  </si>
  <si>
    <t>% Constancias de ejecutoria año 2014 proyectadas</t>
  </si>
  <si>
    <t># Constancias de ejecutoria año 2014 proyectadas / Constancias de ejecutoria año 2014 a proyectar</t>
  </si>
  <si>
    <t>22 acciones preventivas desarrolladas (1 por tipo de vigilado: Puertos 3, Concesiones 5, Transito 14)</t>
  </si>
  <si>
    <t>22 indicadores de gestión en seguridad implementados (1 por tipo de vigilado: Puertos 3, Concesiones 5, Transito 14)</t>
  </si>
  <si>
    <t>22 indicadores en competitividad empresarial implementados (1 por tipo de vigilado: Puertos 3, Concesiones 5, Transito 14)</t>
  </si>
  <si>
    <t>Revisión técnica de los contenidos del PESV</t>
  </si>
  <si>
    <t>100% PESV recibidos</t>
  </si>
  <si>
    <t>% PESV recibidos</t>
  </si>
  <si>
    <t>% PESV revisados</t>
  </si>
  <si>
    <t># PESV revisados / # PESV recibidos</t>
  </si>
  <si>
    <t># PESV recibidos / # PESV por recibir</t>
  </si>
  <si>
    <t>DELEGADA</t>
  </si>
  <si>
    <t># Reuniones realizadas con autoridades / # Reuniones planeadas con autoridades</t>
  </si>
  <si>
    <r>
      <t xml:space="preserve">Mínimo 10 reuniones con autoridades
</t>
    </r>
    <r>
      <rPr>
        <b/>
        <sz val="9"/>
        <color theme="1"/>
        <rFont val="Calibri"/>
        <family val="2"/>
        <scheme val="minor"/>
      </rPr>
      <t>Concesiones:</t>
    </r>
    <r>
      <rPr>
        <sz val="9"/>
        <color theme="1"/>
        <rFont val="Calibri"/>
        <family val="2"/>
        <scheme val="minor"/>
      </rPr>
      <t xml:space="preserve"> 2 (Ditra y MinTransporte)
</t>
    </r>
    <r>
      <rPr>
        <b/>
        <sz val="9"/>
        <color theme="1"/>
        <rFont val="Calibri"/>
        <family val="2"/>
        <scheme val="minor"/>
      </rPr>
      <t xml:space="preserve">Puertos: </t>
    </r>
    <r>
      <rPr>
        <sz val="9"/>
        <color theme="1"/>
        <rFont val="Calibri"/>
        <family val="2"/>
        <scheme val="minor"/>
      </rPr>
      <t xml:space="preserve">2
</t>
    </r>
    <r>
      <rPr>
        <b/>
        <sz val="9"/>
        <color theme="1"/>
        <rFont val="Calibri"/>
        <family val="2"/>
        <scheme val="minor"/>
      </rPr>
      <t>Tránsito:</t>
    </r>
    <r>
      <rPr>
        <sz val="9"/>
        <color theme="1"/>
        <rFont val="Calibri"/>
        <family val="2"/>
        <scheme val="minor"/>
      </rPr>
      <t xml:space="preserve"> 6</t>
    </r>
  </si>
  <si>
    <t>Plan de acción cierre de brechas elaborado</t>
  </si>
  <si>
    <t>100% Subsistemas de Calidad y MECI integrados</t>
  </si>
  <si>
    <t>100% Subsistemas Ambiental y SST integrados</t>
  </si>
  <si>
    <t>100% Procedimientos transversales subsistemas integrados (PVA)</t>
  </si>
  <si>
    <t># Componentes Subsistema integrados / # Total componentes subsistema</t>
  </si>
  <si>
    <t>% Subsistemas de Calidad y MECI integrados</t>
  </si>
  <si>
    <t>% Subsistemas Ambiental y SST integrados</t>
  </si>
  <si>
    <t>% Procedimientos transversales subsistemas integrados (PVA)</t>
  </si>
  <si>
    <t>% Auditorías realizadas</t>
  </si>
  <si>
    <t># Auditorías realizadas / # Auditorías programadas</t>
  </si>
  <si>
    <t>Calificación obtenida MECI</t>
  </si>
  <si>
    <t># Informes realizados / # Informes programados</t>
  </si>
  <si>
    <t>% Actividades de fomento a la cultura del control realizadas</t>
  </si>
  <si>
    <t># Actividades de fomento a la cultura del control realizadas / # Actividades de fomento a la cultura del control programadas</t>
  </si>
  <si>
    <t>% Reducción denuncias de corrupción frente al año anterior</t>
  </si>
  <si>
    <t>(Denuncias presentadas vigencia anterior - Denuncias presentadas vigencia actual) / Denuncias presentadas vigencia anterior</t>
  </si>
  <si>
    <t>% Actividades realizadas orientadas a la prevención de faltas disciplinarias</t>
  </si>
  <si>
    <t xml:space="preserve">Actividades realizadas orientadas a la prevención de faltas disciplinarias / Actividades programadas orientadas a la prevención de faltas disciplinarias </t>
  </si>
  <si>
    <t>100% Actividades realizadas orientadas a la prevención de faltas disciplinarias</t>
  </si>
  <si>
    <t>Total sujetos de supervision que cancelaron contribución especial / Total sujetos de supervision que deben pagar contribución especial</t>
  </si>
  <si>
    <t xml:space="preserve">% Recaudo de la contribución especial </t>
  </si>
  <si>
    <t>% Resoluciones de cobro generadas  max. 15 dias después del cierre de la fecha limite del segundo pago</t>
  </si>
  <si>
    <t># Resoluciones de cobro generadas  max. 15 dias después del cierre de la fecha limite del segundo pago / # Resoluciones de cobro generadas</t>
  </si>
  <si>
    <t>% Recuperación de cartera</t>
  </si>
  <si>
    <t>Valor cartera recuperada al final de la vigencia / Valor cartera identificada al inicio de la vigencia</t>
  </si>
  <si>
    <t>% Comites de sostenibilidad realizados</t>
  </si>
  <si>
    <t># Comites de sostenibilidad realizados / # Comites de sostenibilidad planeados</t>
  </si>
  <si>
    <t>% Estados financieros generados</t>
  </si>
  <si>
    <t># Estados financieros generados / # Estados financieros planeados</t>
  </si>
  <si>
    <t>% Reportes de información contable generados a entes externos dentro del plazo establecido</t>
  </si>
  <si>
    <t># Reportes de información contable generados a entes externos dentro del plazo establecido / # Reportes de información contable generados a entes externos</t>
  </si>
  <si>
    <t>% Ejecución presupuestal</t>
  </si>
  <si>
    <t>Valor presupuesto ejecutado / Valor presupuesto apropiado</t>
  </si>
  <si>
    <t>% Ejecución presupuestal (excluyendo rubro Transferencias)</t>
  </si>
  <si>
    <t>Valor presupuesto ejecutado (excluyendo rubro Transferencias) / Valor presupuesto apropiado (excluyendo rubro Transferencias)</t>
  </si>
  <si>
    <t>% Obligaciones pagadas a tiempo</t>
  </si>
  <si>
    <t>Obligaciones pagadas a tiempo / Obligaciones pagadas</t>
  </si>
  <si>
    <t>% Supervisados socializados en normas NIIF</t>
  </si>
  <si>
    <t># Supervisados socializados en normas NIIF / # Total de supervisados</t>
  </si>
  <si>
    <t>% Funcionarios capacitados en aseguramiento normas NIIF</t>
  </si>
  <si>
    <t># Funcionarios capacitados en aseguramiento normas NIIF / # Total de funcionarios a capacitar</t>
  </si>
  <si>
    <t>% Implementación actividades NICSP</t>
  </si>
  <si>
    <t>% Actividades PIGA ejecutadas</t>
  </si>
  <si>
    <t>% Jornadas de sensibilización realizadas</t>
  </si>
  <si>
    <t># Jornadas de sensibilización realizadas / # Jornadas de sensibilización planeadas</t>
  </si>
  <si>
    <t>100% Actualización PGD con base en el decreto 1080/2015</t>
  </si>
  <si>
    <t>% Dependencias con acompañamiento realizado</t>
  </si>
  <si>
    <t># Dependencias con acompañamiento realizado / # Dependencias con acompañamiento planeado</t>
  </si>
  <si>
    <t>% Calificación GEL</t>
  </si>
  <si>
    <t># Funcionarios capacitados / # Total de funcionarios a capacitar</t>
  </si>
  <si>
    <t># Actividades ejecutadas Plan de Mejoramiento Clima Laboral</t>
  </si>
  <si>
    <t># Actividades ejecutadas Plan de Mejoramiento Clima Laboral / # Actividades planeadas Plan de Mejoramiento Clima Laboral</t>
  </si>
  <si>
    <t>Política de supervisión elaborada y formalizada</t>
  </si>
  <si>
    <t>Inventario de la Entidad consolidado</t>
  </si>
  <si>
    <t>Mejoramiento</t>
  </si>
  <si>
    <t xml:space="preserve">Apoyo- Organización archivo (Fase I 2016 - Fase II 2017) </t>
  </si>
  <si>
    <t>6 modelos de buenas prácticas identificados e implementados (2 por Delegada)</t>
  </si>
  <si>
    <t>Asegurar el cumplimiento de la gestión operativa de control disciplinario</t>
  </si>
  <si>
    <t>% Obligaciones atendidas</t>
  </si>
  <si>
    <t>Obligaciones que cumplen los requisitos / Obligaciones atendidas</t>
  </si>
  <si>
    <t>% Ejecución Plan Estratégico de Rendición de Cuentas</t>
  </si>
  <si>
    <t>Actividades ejecutadas Plan Estratégico de Rendición de Cuentas / Actividades planeadas Plan Estratégico de Rendición de Cuentas</t>
  </si>
  <si>
    <t xml:space="preserve"># Quejas tramitadas / # Quejas recibidas </t>
  </si>
  <si>
    <t>100% quejas recibidas tramitadas</t>
  </si>
  <si>
    <t>% Quejas tramitadas</t>
  </si>
  <si>
    <t>Necesidades de aprendizaje consolidadas de las dependencias de la Entidad</t>
  </si>
  <si>
    <t>50% funcionarios capacitados</t>
  </si>
  <si>
    <t>% Funcionarios capacitados</t>
  </si>
  <si>
    <t>Proyecto de Resolución para la formalización Plan Estratégico de Talento Humano elaborado</t>
  </si>
  <si>
    <t>Coordinar las estrategias de mejoramiento para Clima Laboral</t>
  </si>
  <si>
    <t>100% actividades coordinadas Plan de Mejoramiento Clima Laboral</t>
  </si>
  <si>
    <t>Diseñar y socializar manual de inducción nuevos funcionarios</t>
  </si>
  <si>
    <t>Manual de inducción diseñado y socializado</t>
  </si>
  <si>
    <t>Cobertura de 70% Puertos, 80% Concesiones y 50% Tránsito</t>
  </si>
  <si>
    <t xml:space="preserve">SEMAFORO </t>
  </si>
  <si>
    <t>DEL</t>
  </si>
  <si>
    <t>AL</t>
  </si>
  <si>
    <t>ESTADO</t>
  </si>
  <si>
    <t>ROJO</t>
  </si>
  <si>
    <t>AMARILLO</t>
  </si>
  <si>
    <t>VERDE</t>
  </si>
  <si>
    <t>Base Cálculo Indicador</t>
  </si>
  <si>
    <t>Cumplimiento Actividad (SI/NO)</t>
  </si>
  <si>
    <t>Base</t>
  </si>
  <si>
    <t>NO APLICA</t>
  </si>
  <si>
    <t>Seguimiento en el PEI</t>
  </si>
  <si>
    <t>PEI</t>
  </si>
  <si>
    <t>Puertos</t>
  </si>
  <si>
    <t>Concesiones</t>
  </si>
  <si>
    <t>Tránsito</t>
  </si>
  <si>
    <t>TODAS</t>
  </si>
  <si>
    <r>
      <t>100% ejecución de las visitas planeadas</t>
    </r>
    <r>
      <rPr>
        <b/>
        <sz val="9"/>
        <color theme="1"/>
        <rFont val="Calibri"/>
        <family val="2"/>
        <scheme val="minor"/>
      </rPr>
      <t/>
    </r>
  </si>
  <si>
    <r>
      <t>100% actividades planeadas de divulgación a supervisados realizadas</t>
    </r>
    <r>
      <rPr>
        <b/>
        <sz val="9"/>
        <color theme="1"/>
        <rFont val="Calibri"/>
        <family val="2"/>
        <scheme val="minor"/>
      </rPr>
      <t/>
    </r>
  </si>
  <si>
    <t xml:space="preserve"> Urias Romero /  Juan Andrés Machler</t>
  </si>
  <si>
    <t xml:space="preserve"> Alejandra Torres</t>
  </si>
  <si>
    <t xml:space="preserve"> Germán Paz</t>
  </si>
  <si>
    <t xml:space="preserve"> Urias Romero /  Germán Paz</t>
  </si>
  <si>
    <t xml:space="preserve"> Valentina Rubiano</t>
  </si>
  <si>
    <t xml:space="preserve"> José Roca</t>
  </si>
  <si>
    <t xml:space="preserve"> Jimmy Montes</t>
  </si>
  <si>
    <t xml:space="preserve"> Sandra Ucros</t>
  </si>
  <si>
    <t xml:space="preserve"> Luz Helena Caicedo</t>
  </si>
  <si>
    <t xml:space="preserve"> Carlos Sarmiento</t>
  </si>
  <si>
    <t xml:space="preserve"> Lucy Nieto</t>
  </si>
  <si>
    <r>
      <t>100% presentadas propuestas de modificación a normas reglamentarias planeadas</t>
    </r>
    <r>
      <rPr>
        <b/>
        <sz val="9"/>
        <rFont val="Calibri"/>
        <family val="2"/>
        <scheme val="minor"/>
      </rPr>
      <t/>
    </r>
  </si>
  <si>
    <t>Numerador o Valor obtenido</t>
  </si>
  <si>
    <t>Lucy Nieto /  Urias Romero</t>
  </si>
  <si>
    <t>Evidencia Avance</t>
  </si>
  <si>
    <t>SI</t>
  </si>
  <si>
    <t>% Cumplimiento actividades cronograma inventario físico</t>
  </si>
  <si>
    <t># Actividades cronograma inventario físico ejecutadas / # Actividades cronograma inventario físico planeadas</t>
  </si>
  <si>
    <t>RESPONSABLE META</t>
  </si>
  <si>
    <t xml:space="preserve"> Juan Andrés Machler / Lina Huari </t>
  </si>
  <si>
    <t>Atender el 100% de las obligaciones que cumplen con los requisitos</t>
  </si>
  <si>
    <t># Actividades NICSP implementadas / # Actividades NICSP planeadas</t>
  </si>
  <si>
    <t>Organización documental de 230 metros lineales de la serie Investigaciones Administrativas</t>
  </si>
  <si>
    <t>100% de los 230 metros lineales de archivo documental de la serie Investigaciones Administrativas organizados</t>
  </si>
  <si>
    <t># Etapas PGD implementadas con base en el decreto 1080-2015 / # Etapas PGD decreto 1080-2015</t>
  </si>
  <si>
    <t xml:space="preserve"> Donaldo Negrette / Alejandra Torres</t>
  </si>
  <si>
    <t xml:space="preserve"> Valentina Rubiano /  Alejandra Torres</t>
  </si>
  <si>
    <t>Implementar las actividades necesarias para el cierre de las brechas de gestion ambiental y SST (Seguridad y Salud en el Trabajo)</t>
  </si>
  <si>
    <t>Cartera de difícil o imposible cobro establecida</t>
  </si>
  <si>
    <t>100% realizados los Comités de Remisibilidad programados</t>
  </si>
  <si>
    <r>
      <rPr>
        <i/>
        <sz val="9"/>
        <color theme="1"/>
        <rFont val="Calibri"/>
        <family val="2"/>
        <scheme val="minor"/>
      </rPr>
      <t xml:space="preserve"># </t>
    </r>
    <r>
      <rPr>
        <sz val="9"/>
        <color theme="1"/>
        <rFont val="Calibri"/>
        <family val="2"/>
        <scheme val="minor"/>
      </rPr>
      <t>Comités de Remisibilidad Ejecutados / # Comités de Remisibilidad Planeados</t>
    </r>
  </si>
  <si>
    <t>100% Actos administrativos proyectados</t>
  </si>
  <si>
    <t xml:space="preserve">% Comités de Remisibilidad Ejecutados </t>
  </si>
  <si>
    <r>
      <rPr>
        <i/>
        <sz val="9"/>
        <color theme="1"/>
        <rFont val="Calibri"/>
        <family val="2"/>
        <scheme val="minor"/>
      </rPr>
      <t xml:space="preserve"># </t>
    </r>
    <r>
      <rPr>
        <sz val="9"/>
        <color theme="1"/>
        <rFont val="Calibri"/>
        <family val="2"/>
        <scheme val="minor"/>
      </rPr>
      <t>Actos Administrativos Proyectados / # Actos Administrativos a Proyectar</t>
    </r>
  </si>
  <si>
    <t>% Actos Administrativos Proyectados</t>
  </si>
  <si>
    <t>Juan Pablo Restrepo /  Carlos Sarmiento</t>
  </si>
  <si>
    <t>Juan Pablo Restrepo</t>
  </si>
  <si>
    <t>Alejandra Torres</t>
  </si>
  <si>
    <t>100% Procesos misionales asegurados</t>
  </si>
  <si>
    <t>% Procesos misionales asegurados</t>
  </si>
  <si>
    <t>100% Procesos estratégicos, apoyo y medición asegurados</t>
  </si>
  <si>
    <t>% Procesos estratégicos, apoyo y medición asegurados</t>
  </si>
  <si>
    <t>100% Actividades campaña de gestión de procesos ejecutadas</t>
  </si>
  <si>
    <t>Actividades ejecutadas Campaña de Gestión de Procesos / Actividades planeadas Campaña de Gestión de Procesos</t>
  </si>
  <si>
    <t>% Actividades ejecutadas Campaña de Gestión de Procesos</t>
  </si>
  <si>
    <t># Procesos misionales asegurados / # Total de procesos misionales a asegurar</t>
  </si>
  <si>
    <t># Procesos estratégicos, apoyo y medición asegurados / # Total de procesos estratégicos, apoyo y medición a asegurar</t>
  </si>
  <si>
    <t>% Actividades Programa de Bienestar Social ejecutadas</t>
  </si>
  <si>
    <t># Actividades Programa de Bienestar Social ejecutadas / # Actividades Programa de Bienestar Social planeadas</t>
  </si>
  <si>
    <t>100% Cumplimiento Plan de Seguridad y Salud en el Trabajo</t>
  </si>
  <si>
    <t>100% Cumplimiento Programa de Bienestar Social</t>
  </si>
  <si>
    <t>% Actividades Plan de Seguridad y Salud en el Trabajo ejecutadas</t>
  </si>
  <si>
    <t># Actividades Plan de Seguridad y Salud en el Trabajo ejecutadas / # Actividades Plan de Seguridad y Salud en el Trabajo planeadas</t>
  </si>
  <si>
    <t>Ejecutar el Plan estratégico de Talento Humano</t>
  </si>
  <si>
    <t>Cantidad actividades campaña de comunicación de Gestión del Cambio ejecutadas / Cantidad actividades campaña de comunicación de Gestión del Cambio planeadas</t>
  </si>
  <si>
    <t>100% Diseño e Implementacion campaña de posicionamiento regionales</t>
  </si>
  <si>
    <t>Resolución implementación VIGIA emitida</t>
  </si>
  <si>
    <t>100% Plan de Capacitación VIGIA ejecutado</t>
  </si>
  <si>
    <t>Actividades Plan de Capacitación VIGIA ejecutadas / Actividades Plan de Capacitación VIGIA planeadas</t>
  </si>
  <si>
    <t>% Plan de Capacitación VIGIA ejecutado</t>
  </si>
  <si>
    <t>100% Plan de Mantenimiento VIGIA ejecutado</t>
  </si>
  <si>
    <t>% Plan de Mantenimiento VIGIA ejecutado</t>
  </si>
  <si>
    <t>Actividades Plan de Mantenimiento VIGIA ejecutadas / Actividades Plan de Mantenimiento VIGIA planeadas</t>
  </si>
  <si>
    <t>NO</t>
  </si>
  <si>
    <t xml:space="preserve"> Urias Romero / Juan Andrés Machler / Germán Paz</t>
  </si>
  <si>
    <t>Alcance del proceso de vigilancia definido</t>
  </si>
  <si>
    <t>Proceso de vigilancia estratégica implementado</t>
  </si>
  <si>
    <t>Proceso de vigilancia estratégica asegurado</t>
  </si>
  <si>
    <t>Sin observaciones</t>
  </si>
  <si>
    <t>Retroalimentación OAP</t>
  </si>
  <si>
    <t xml:space="preserve">Las delegadas deben hacer un plan de acción que garantice el cumplimiento del PGS </t>
  </si>
  <si>
    <t>Garantizar la recepción del Plan Estratégico de Seguridad Vial por parte de los supervisados (Ley 1503 de 2011 / Decreto 2851 de 2013 / Resolución 1565 de 2014)</t>
  </si>
  <si>
    <t>Documento Políticas de Seguridad elaborado y socializado</t>
  </si>
  <si>
    <t>Elaborar y aprobar el Plan Estratégico de Tecnologías de la Información y las Comunicaciones - PETI</t>
  </si>
  <si>
    <t>PETI elaborado y aprobado</t>
  </si>
  <si>
    <t>Cantidad de Solicitudes de Inmoviizaciones atendidas dentro de las 5 horas hábiles siguientes / Cantidad de Solicitudes de Inmovilizaciones atendidas</t>
  </si>
  <si>
    <r>
      <t xml:space="preserve">100 Mesas de Trabajo
</t>
    </r>
    <r>
      <rPr>
        <b/>
        <sz val="9"/>
        <color theme="1"/>
        <rFont val="Calibri"/>
        <family val="2"/>
        <scheme val="minor"/>
      </rPr>
      <t/>
    </r>
  </si>
  <si>
    <r>
      <rPr>
        <b/>
        <sz val="9"/>
        <rFont val="Calibri"/>
        <family val="2"/>
        <scheme val="minor"/>
      </rPr>
      <t>20</t>
    </r>
    <r>
      <rPr>
        <sz val="9"/>
        <rFont val="Calibri"/>
        <family val="2"/>
        <scheme val="minor"/>
      </rPr>
      <t xml:space="preserve"> visitas realizadas con base en el análisis de información de CEMAT</t>
    </r>
    <r>
      <rPr>
        <b/>
        <sz val="9"/>
        <rFont val="Calibri"/>
        <family val="2"/>
        <scheme val="minor"/>
      </rPr>
      <t/>
    </r>
  </si>
  <si>
    <r>
      <rPr>
        <b/>
        <sz val="9"/>
        <rFont val="Calibri"/>
        <family val="2"/>
        <scheme val="minor"/>
      </rPr>
      <t xml:space="preserve">20 </t>
    </r>
    <r>
      <rPr>
        <sz val="9"/>
        <rFont val="Calibri"/>
        <family val="2"/>
        <scheme val="minor"/>
      </rPr>
      <t>visitas realizadas con base en el análisis de información de CEMAT</t>
    </r>
    <r>
      <rPr>
        <b/>
        <sz val="9"/>
        <rFont val="Calibri"/>
        <family val="2"/>
        <scheme val="minor"/>
      </rPr>
      <t/>
    </r>
  </si>
  <si>
    <t>Metros lineales de archivo documental de la serie Investigaciones Administrativas organizados / Metros Lineales contratados</t>
  </si>
  <si>
    <t>% Actividades ejecutadas plan de acción GEL</t>
  </si>
  <si>
    <t># Actividades ejecutadas plan de acción GEL / # Actividades plan de acción GEL planeadas</t>
  </si>
  <si>
    <t>Germán Paz / SIS</t>
  </si>
  <si>
    <t>Germán Paz</t>
  </si>
  <si>
    <t>Germán Paz / Despacho</t>
  </si>
  <si>
    <t>Germán Paz / CEMAT</t>
  </si>
  <si>
    <t xml:space="preserve"> Donaldo Negrette /  Germán Paz</t>
  </si>
  <si>
    <t>Germán Paz / Jimmy Montes</t>
  </si>
  <si>
    <t xml:space="preserve"> Donaldo Negrette /  Alba Lucia Centeno</t>
  </si>
  <si>
    <t xml:space="preserve"> Alba Lucia Centeno</t>
  </si>
  <si>
    <t>Lina Huari</t>
  </si>
  <si>
    <t xml:space="preserve"> Germán Paz / Alcides Espinosa / UNAL</t>
  </si>
  <si>
    <t xml:space="preserve"> Germán Paz /  Alcides Espinosa /  Alba Lucia Centeno</t>
  </si>
  <si>
    <t>Carolina Durán</t>
  </si>
  <si>
    <t xml:space="preserve"> Carolina Durán / Alejandra Torres</t>
  </si>
  <si>
    <t xml:space="preserve"> Carolina Durán</t>
  </si>
  <si>
    <t>Con corte a agosto 30 se han realizado 412 visitas de inspección, así:
45 Inspección objetiva con funcionarios del nivel central.
322 inspección objetiva con presencia regional.
45 inspección subjetiva con funcionarios del nivel central.</t>
  </si>
  <si>
    <t>No se ha implementado</t>
  </si>
  <si>
    <t>La meta planteada es pasar de una calificiación de 76,25 puntos en 2014 a 91 puntos en 2018. Esto implica una mejora de 14,75 puntos en el cuatrienio. Anualmente, implica incrementar en 3,68 puntos. Para la califiación de la vigencia 2015 se alcanza un puntaje de 80,61 puntos, lo que equivale a un incremento de 4,36 puintos, alcanzadose a´si un desempeño del 118%</t>
  </si>
  <si>
    <t>Seguimiento realizado en PEI</t>
  </si>
  <si>
    <t xml:space="preserve">Frente a  la vigencia anterior se incrementa en 4.4 puntos el puntaje del Indicador de Madurez de MECI, lo que representa una variación porcentual del 5.77%.
En términos de factores de evaluación, solo disminuye el factor de Entorno de Control que pasa de 3.4 a 3.27, un decrecimiento del -3.82%. </t>
  </si>
  <si>
    <t>El PIGA fue aprobado mediante Resolucion No. 8372 de marzo 17 de 2016</t>
  </si>
  <si>
    <t>Se observa que a marzo 31 de 2016, el Plan PIGA fue aprobado dentro del plazo establecido.</t>
  </si>
  <si>
    <t xml:space="preserve">Las evidencias de esta actividad se encuentran en el área de Almacén. </t>
  </si>
  <si>
    <t>Para el primer semestre se estableción una meta de 6 áreas para realizar inventario. A la fecha de junio 30 de 2016, se inventariaron 5 áreas.</t>
  </si>
  <si>
    <t>Informe de Ejecución Presupuestal del SIIF</t>
  </si>
  <si>
    <t>La apropiación del presupuesto excluyendo el rubro de transferencias para el 2016 es de $31,024,306,738, del cual se han comprometido al 31 de julio por valor de $22,961,327,410 esto corresponde a una ejecución del 74% de la apropiación teniendo un cumplimiento del 100% sobre lo esperado.</t>
  </si>
  <si>
    <t>Ejecucion de pagos en sistemas de SIIF</t>
  </si>
  <si>
    <t>Todas las obligaciones cumplieron con los requisitos establecidos para el pago de la misma.</t>
  </si>
  <si>
    <t xml:space="preserve">Capacitaciones </t>
  </si>
  <si>
    <t>Certificacion de asistencia a capacitación enviada a Talento Humano</t>
  </si>
  <si>
    <t>Procesos Disciplinarios adelantados</t>
  </si>
  <si>
    <t xml:space="preserve">Como actividades de divulgación se emitieron 10 circulares:
1. Circular N° 1 del 8 de enero del 2016 dirigida a los Organismos de Tránsito (OT) mediante la cual se unifican criterios sobre la inmovilización y entrega de vehiculos de transporte terrestre automotor.
2. Circular N° 46 del 1 de abril del 2016 dirigida a los (CRC) Centros de Reconocimiento de Conductores, informando el aumento en los controles a dichos vigilados.
3. Circular 47 del 22 de abril de 2016 dirigido a los organismos y autoridades de Tránsito con respecto a disposiciones sobre transporte escolar.
4. Circular 48 del 26 de abril de 2016 dirigido a los CRC, CDA, ONAC, Subdirección de Tránsito del ministerio de Transporte, RUNT, sobre la validacion del estado de acreditación
5. Circular 50 del 29 de abril de 2016 dirigida a las autoridades y organismos de tránsito sobre el reporte obligatorio de la información del transporte público autorizado para el radio de acción municipal.
6. Circular 53 del 13 de mayo de 2016 dirigida a los CDA sobre la entrada en operación del sistema de control y vigilancia para los CDA.
7. Circular 55 del 18 de mayo de 2016 dirigida a los CDA dando alcance a la circular externa N° 53 de 2016.
8. Circular 58 del 07 de julio de 2016 dirigda a todos los vigilados de la Delegada de Tránsito y Transporte sobre el acceso a copias y expedientes de investigaciones administrativas.
9. Circular 59 del 12 de julio de 2016 dirigida a los propietarios, poseedores, tenedores de vehiculos de carga y las Autoridades de Tránsito, sobre las sanciones por alteración o suspensión a la prestación del servicio público terrestre automotor de carga.
10. Circular 61 del 28 de julio de 2016 dirigida a los propietarios de vehículos de carga, de vehículos de transporte de pasajeros, empresas de servicio público de transporte terrestre automotor de carga y de pasajeros por carretera, empresas de radio de acción nacional solicitando información de IUIT (estados de cuenta)
</t>
  </si>
  <si>
    <t>PESV revisados</t>
  </si>
  <si>
    <t>Arquitect - Cadena de valor de la SPT</t>
  </si>
  <si>
    <t>Proceso implementado en la cadena de valor. Se han realizado actualizaciones sobre el mismo</t>
  </si>
  <si>
    <t>Plan de Trabajo para Despliegue Cadena de Valor</t>
  </si>
  <si>
    <t>Matrices de diganóstico en repositorio de Planeación</t>
  </si>
  <si>
    <t>Proceso implementado en la cadena de valor.</t>
  </si>
  <si>
    <t>Se realizó la revisión de las constancias de ejecutoria, se proyectaron las procedentes y se justificaron las demás.</t>
  </si>
  <si>
    <t>Se cumplió</t>
  </si>
  <si>
    <t>Procesos actualizados en el Arquitect</t>
  </si>
  <si>
    <t>No aplica</t>
  </si>
  <si>
    <t>Listado en la Delegada</t>
  </si>
  <si>
    <t>Se identificó universo de terminales de transporte terrestre automotor no homologados por MinTransporte y están operando.
Se identificaron 41 terminales</t>
  </si>
  <si>
    <t>Correos electrónicos enviados a Jurídica</t>
  </si>
  <si>
    <t>Propuesta de modificación decretos 1660 de 2003 y 1079 de 2015 sobre accesibilidad de personas en condición de discapacidad enviados a la Oficina Jurídica 
Se envió al Mintransporte propuesta de reglamentación de la ley 1816 de 2013 sobre planes progresivos de cumplimiento de infraestructura accesible.</t>
  </si>
  <si>
    <t>Informes de gestion presentados por el Call Center mensualmente</t>
  </si>
  <si>
    <t>Correos electrónicos socializando la campaña y solicitando información con fechas puntuales</t>
  </si>
  <si>
    <t>Orfeo</t>
  </si>
  <si>
    <t>* Documento libro de la cadena de valor de la SPT
* Correos electrónicos a todos los funcionarios socializando la cartilla y la cadena de valor
* 3 pushmails enviado a todos los funcionarios incentivando la consulta de la cartilla y la cadena de valor (Marzo 9 y 10, Abril 7)
* 2 fondos de pantalla incentivado la consulta de la cartilla
* Correos electrónicos de socialización de actualizaciones a la cadena de valor
* Memorando Implementación de la nueva Cadena de Valor en la Superintendencia de Puertos y Transporte</t>
  </si>
  <si>
    <t>Las actividades ejecutadas fueron:
* Elaboración de Cartilla Cadena de Valor - Arquitectura Empresarial SPT y publicación a través de pushmails
* Diseño y publicación de Pushmail socializando nueva cadena de valor de la SPT
* Elaboración y publicación de fondo de pantalla para socialización de la nueva cadena de valor de la SPT
* Elaboración presentación Planeación Estratégica, se envió a Comunicaciones para revisión
* Envío de correos electrónicos de socialización de actualizaciones a la cadena de valor
* Elaboración y socialización Memorando Implementación de la nueva Cadena de Valor en la Superintendencia de Puertos y Transporte</t>
  </si>
  <si>
    <t>* AGENDA "2016 TRANSFORMACION INSTITUCIONAL-CAMBIAMOS PARA ACTUAR-PARA QUE HABLEMOS EL MISMO IDIOMA"
* Correos electrónicos a todos los funcionarios socializando de la cartilla y la cadena de valor
* 3 pushmails enviado a todos los funcionarios incentivando la consulta de la cartilla y la cadena de valor (Marzo 9 y 10, Abril 7)
* 2 fondos de pantalla incentivado la consulta de la cartilla
* Afiches Transformación Institucional publicados en carteleras</t>
  </si>
  <si>
    <t>Las actividades ejecutadas fueron:
* Edición y entrega a todos los funcionarios de la Entidad de AGENDA Institucional "2016 TRANSFORMACION INSTITUCIONAL-CAMBIAMOS PARA ACTUAR-PARA QUE HABLEMOS EL MISMO IDIOMA"
* Elaboración y publicación a través de pushmails de Cartilla Cadena de Valor - Arquitectura Empresarial SPT 
* Diseño y publicación de Pushmail socializando nueva cadena de valor de la SPT
* Elaboración y publicación de fondo de pantalla para socialización de la nueva cadena de valor de la SPT
* Elaboración y publicación de afiches Transformación Institucional SPT</t>
  </si>
  <si>
    <t>Seguimiento plan anticorrupción publicado en la página WEB.</t>
  </si>
  <si>
    <t>Fichas de los indicadores definidas en cada proceso</t>
  </si>
  <si>
    <t>Los procesos han venido definiendo los nuevos indicadores de los procesos. El avance presentado esta relacionado con el total de fichas que en el momento se encuentran firmadas por los responsables de los procesos. Es importante resaltar, que a la fecha la totalidad de procesos definieron los indicadores, pero se esta culminando la tarea de formalizacion de las fichas con el fin de iniciar la medicion de los mismos.</t>
  </si>
  <si>
    <t>En Arquitect esta el bus de fuentes
Protocolo definido para web services y archivos planos para recibir info.</t>
  </si>
  <si>
    <t>Informe de avance del plan de gestion de cambio.</t>
  </si>
  <si>
    <t>Se realizo el lanzamiento de la cadena de valor y las reuniones con los delegados y los equipos para garantizar su entendimiento. Asimismo, se generaron dos mensajes de comunicaciones para presentar de manera sencilla el objetivo de la cadena de valor. Por otra parte, se definio el plan operativo de cada dependencia alineado al PEI y se protocolizo el comite directivo.</t>
  </si>
  <si>
    <t xml:space="preserve"> Proyecto Plan de Capacitacion 2016</t>
  </si>
  <si>
    <t>Hubo participación de las mayoria de las áreas en remitir la información.</t>
  </si>
  <si>
    <t>Manual de Inducción</t>
  </si>
  <si>
    <t>Manual de inducción elaborado. Se está coordinando con Comunicaciones para realizar video institucional</t>
  </si>
  <si>
    <t>Plan Estratégico de Recursos Humanos 2016
Proyecto de Resolución "Por medio de la cual se adopta el Plan Estratégico de Recursos Humanos de la Superintendencia de Puertos y Transporte para la vigencia 2016"</t>
  </si>
  <si>
    <t>Se elaboró el Plan el cual contiene los siguientes anexos: Programa de Bienestar, Plan de Trabajo del Sistema de Gestión y el PIC (Plan Institucional de Capacitación).
Pendiente formalizar el proyecto de resolución</t>
  </si>
  <si>
    <t>Web service (conexión con fuentes externas) administradora Vanesa Muñoz; Para el movimiento de informacion se definen plantillas para cada fuente para el cargue de la informacion.</t>
  </si>
  <si>
    <t>Herramienta GLPI la cual cuenta con la generacion  y parametrizacion de reportes.</t>
  </si>
  <si>
    <t>Mesa de ayuda ejecutada por BPM, escalando las necesidades al proveedor  QUIPUX</t>
  </si>
  <si>
    <t>Gestion realizada por Daniel Fragozo, Documentos casos de uso.</t>
  </si>
  <si>
    <t>Documento de plantillas elaborado conjuntamente con Comunicaciones</t>
  </si>
  <si>
    <t>Se encuentra en proceso ejecucion de contrato con los proveedores S3 y level3</t>
  </si>
  <si>
    <t>Ejecucion del recurso brindado por los proveedores, donde cada mes se realiza un pago con las respectivas actividades realizadas con la prestacion del servico</t>
  </si>
  <si>
    <t>La ampliación de volumen para la BD Pentaho se realizó. La ingeniera Gloria Morales realizo los diferentes cargues de informacion de los convenios con las fuentes externas.</t>
  </si>
  <si>
    <t>Se establecio en el software Pentaho el cual se actualizara en una mejor version para el 2017</t>
  </si>
  <si>
    <t>Se evaluó y se compró la herramienta Arquitect. Aplicación instalada y funcional, solo falta realizar las capacitaciones asignadas al Ingeniero Oscar Montoya</t>
  </si>
  <si>
    <t>La campaña de posicionamiento de regionales no se realizó. El Superintendente decidió no aprobar los viajes que se tenían planificados realizar para acompañarlo en las diferentes ciudades del país.
Por el anterior motivo, y con el objeto de darle trascendenci, desde el punto de vista de la comunicación pública a la entidad, se desarrolló la campaña #ViajeALoBIen,
#ViajeALoBien es una estrategia digital que se ha adelantado desde el mes de enero hasta la actualidad, en la que participan activamente las 23 principales terminales terrestres del país.</t>
  </si>
  <si>
    <t>Entregar Plan de Gestión del Proyecto Terminado</t>
  </si>
  <si>
    <t>Plan de Gestión de Proyecto Elaborado y Aprobado</t>
  </si>
  <si>
    <t>Plan de Gestión de Proyecto Elaborado / Plan de Gestión de Proyecto Programado</t>
  </si>
  <si>
    <t>Se recibió por parte del SIR el Plan de Gestión del Proyecto que incluye, entre otros,  el Cronograma del Proyecto</t>
  </si>
  <si>
    <t>Elaborar un Plan de Gestión de Proyecto</t>
  </si>
  <si>
    <t>Realizar analisis del estado de la informacion y diseñar los reportes a incorporar en la operacion</t>
  </si>
  <si>
    <t xml:space="preserve">Definir un estándar de información </t>
  </si>
  <si>
    <t>Estandar de información definido</t>
  </si>
  <si>
    <t>Estandar de información definido/ Estandar de información programado</t>
  </si>
  <si>
    <t>Se recibió por parte del SIR el documento de Estándar de información para los reportes definidos a la fecha del compromiso.</t>
  </si>
  <si>
    <t>Este documento es dinámico en la medida que se definan reportes adicionales o se modifiquen los reportes actuales</t>
  </si>
  <si>
    <t>Desarrollar el validador de fuentes externas y generador de repoprtes macro en excel</t>
  </si>
  <si>
    <t>Desarrollar un validador de fuentes externas y generador de reportes macro en excel</t>
  </si>
  <si>
    <t>Validador de fuentes externas y generador de reportes macro en excel desarrollado</t>
  </si>
  <si>
    <t xml:space="preserve"> Validador de fuentes externas y generador de reportes macro en excel desarrollado/ Validador de fuentes externas y generador de reportes macro en excel programado</t>
  </si>
  <si>
    <t>Generar Reportes Anexo 1  - Delegada de Concesiones</t>
  </si>
  <si>
    <t>Generar Reportes Anexo 1  - Delegada de Puertos</t>
  </si>
  <si>
    <t>Generar Reportes Anexo 1  - Delegada de Tránsito</t>
  </si>
  <si>
    <t>Generar Reportes Anexo 1  - Transversales</t>
  </si>
  <si>
    <t>Generar Reportes Anexo 1  - SIS</t>
  </si>
  <si>
    <t>Generar oportunamente los reportes definidos en el Anexo1 para la Delegada de Puertos</t>
  </si>
  <si>
    <t>Generar oportunamente los reportes definidos en el Anexo1 para la Delegada de Concesiones</t>
  </si>
  <si>
    <t>Generar oportunamente los reportes definidos en el Anexo1 para la Delegada de Tránsito</t>
  </si>
  <si>
    <t>Generar oportunamente los reportes transversales definidos en el Anexo1</t>
  </si>
  <si>
    <t>Generar oportunamente los reportes de IUITs, PQRs,  Inmovilizaciones y Cobro Persuasivo definidos en el Anexo1</t>
  </si>
  <si>
    <t>Reportes CEMAT generados oportunamente para la Delegada de Puertos</t>
  </si>
  <si>
    <t>Reportes CEMAT generados oportunamente para la Delegada de Concesiones</t>
  </si>
  <si>
    <t>Reportes CEMAT generados oportunamente para la Delegada de Tránsito</t>
  </si>
  <si>
    <t>Reportes CEMAT transversales generados oportunamente</t>
  </si>
  <si>
    <t>Reportes SIS generados oportunamente</t>
  </si>
  <si>
    <t>Número de reportes generados /Número total de reportes programados</t>
  </si>
  <si>
    <t>Avance</t>
  </si>
  <si>
    <t>Repositorio Planeacion Fuentes Externas
Información de Fuentes Externas en el DWH que se utiliza como fuente de datos par el CEMAT</t>
  </si>
  <si>
    <t>En la vigencia 2016 se han realizado los siguientes nuevos convenios: ANLA y CORMAGDALENA.
Se fortaleció la información que proviene de: AEROCIVIL, RUNT, DITRA para mejorar la calidad de la información y adicionar nueva información</t>
  </si>
  <si>
    <t>Informe final SIS enero-diciembre 2016</t>
  </si>
  <si>
    <t>Durante el año 2016 se recaudó $38.383.275.643, representados en Tasas, multas y acuerdos de pago.
Se realizó gestión de identificación de pagos que no han sido identificados por el área Financiera.
Se hizo el barrido de contacto de 1.753 vigilados que cancelaron la contribución especial pero no reportaron información financiera.</t>
  </si>
  <si>
    <t>Durante el año 2016 se recibieron y atendieron 4.891 solicitudes, 4.477 autorizadas y 414 rechazadas.
Los Motivos de rechazo fueron: por reincidencia 324, por documentación incompleta 84 y documentación ilegible 6.</t>
  </si>
  <si>
    <t>Durante el año 2016 se recibieron 15.396 IUITs. 15.375 procesados y 21 por procesar. 2.231 novedades en los IUITs procesados.
Digitación y digitalización de IUITS recibidos en DITRA. Verificación y clasificación de IUITs.
Se realizaron 43.438 procesos que involucraron  resoluciones de apertura y autos de archivo realizadas con los abogados asignados al proceso.</t>
  </si>
  <si>
    <t>Días promedio entrega PQRs a dependencias responsables</t>
  </si>
  <si>
    <t>Durante el año 2016 se gestionaron 14.513 PQRs.
Se entregaron 10.889 peticiones (75%), 3.394 quejas (23,4%)  y 230 reclamos (1,6%).
Se recibieron y asignaron 49.029 documentos diferentes a PQRs (Descargos, recursos, Copias de documentos, entre otros).</t>
  </si>
  <si>
    <t>Las PQRs gestionadas tuvieron un tiempo de entrega promedio de 1,25 días hábiles.</t>
  </si>
  <si>
    <t>Alvaro Merchán</t>
  </si>
  <si>
    <t>Rodrigo Jose Gomez</t>
  </si>
  <si>
    <t>Rodrigo Jose Gomez / Lina Huari / Alvaro Merchán</t>
  </si>
  <si>
    <t>La Entidad dedicó sus esfuerzos en expedir las resoluciones de cobro por menor valor pagado y no pago de las vigencias 2012, 2013, 2014 y 2015.
Las resoluciones de cobro para la vigencia 2016 serán expedidas en la vigencia 2017.
Aproximadamente son 237 resoluciones, sin embargo, se está depurando la información para establecer la base real de resoluciones a expedir</t>
  </si>
  <si>
    <t>Se realizaron los Comites de Sostenibilidad previstos. El objetivo fundamental del Comité es la depuracion de la cartera,</t>
  </si>
  <si>
    <t>Análisis Cualitativo a diciembre 31</t>
  </si>
  <si>
    <t>Se emitieron los estados financieros y se transmitieron a la Contaduría</t>
  </si>
  <si>
    <t>Estados financieros emitidos, en custodia del Grupo de Financiera</t>
  </si>
  <si>
    <t>Febrero: Se presentó para la Contadutría General de la Nación el informe Cgn2007 Control Interno Contable.
Marzo: Se presentaron los siguientes informes a la Contaduria General de la Nación, F1 saldos y movimientos, F2 operaciones reciprocas, notas de carácter general, notas de carácter especificas y Informacion contable para el Sistema de Rendición Electrónica de la Cuenta e Informes - SIRECI.
Abril: Comision Legal de Cuentas - Camara Representantes se presento Informe para el fenecimiento de la cuenta. 
Mayo: Se presentaron los siguientes informes a la Contaduria General de la Nación, F1 saldos y movimientos trimestre ene-mar, F2 operaciones reciprocas trimestre ene-mar.
Direccion de Impuestos y Aduanas Nacionales DIAN se presentó Informacion Exogena Nacional.
Junio: Se presentó a la Contaduria General de la Nación Boletin Deudores Morosos del Estado.
La primera semana de diciembre se reportó a la Contaduría General de la Nación el Boletín Deudores Morosos del segundo semestre con corte a 30/11
Se transmitó el tercer trimestre de la información financiera en el mes de octubre.</t>
  </si>
  <si>
    <t>Se realizaron 4 charlas presenciales con Confecar, Asecarga, entre otras.
Adicionalmente se publicó en la pagina wenb una guia y material explicativos de la nueva metodologia. Se expidieron 2 circulares informativas solicitando informacion de NIIF y se dio apoyo presencial y telefonico a los vigilados en cuanto al cargue, forma, registro a través del grupo de trabajo del Ssitema inteligente de la Supertransporte y del Call Center</t>
  </si>
  <si>
    <t>Material publicado en pagina web</t>
  </si>
  <si>
    <t>Se cumplio con el plan de capacitacion previsto. 
PWC realizó capacitación en auditoria internacional (NIA)</t>
  </si>
  <si>
    <t xml:space="preserve">Se han adelantado las tareas requeridas para poder determinar la cartera de difícil cobro, tales como:* Aplicación de pagos PSE Banco de Occidente y Banco Popular pendientes
* Depuración de NITs duplicados
* Garantizar información actualizada en TAUX
* Conciliación de recaudo
* Definición de acuerdos de pago
* Actualización procedimientos de cobro
En el Comite de Sostenibilidad se planteó una primera propuesta para identificar cartera de difícil cobro.
Se transfiere la meta para la vigencia 2017
</t>
  </si>
  <si>
    <t>La apropiación del presupuesto para el 2016 es de $34.780 MM, del cual se tiene comprometido a 31 de diciembre $30.197 MM, lo que equivale a una ejecución del 86,8% de la apropiación teniendo un cumplimiento del 100% sobre lo esperado.</t>
  </si>
  <si>
    <t>Informe de recaudo contribución especial corte diciembre 31</t>
  </si>
  <si>
    <t>Al corte de 31 de diciembre de 2016 se han presentado 14 informes a entes externos de los cuales se ha cumplido con el 100% para ser entregados en el tiempo establecido.</t>
  </si>
  <si>
    <t xml:space="preserve">Con el apoyo del grupo de cobro del Ssitema Inteligente de la Supertransporte SIS, se superó la  meta establecida para la vigencia de recuperar el 5% de la cartera. </t>
  </si>
  <si>
    <t>Se unieron los Comités de Remisibilidad con los Comites de Sostenibilidad</t>
  </si>
  <si>
    <t>Aunque en cantidad de vigilados se obtuvo un cumplimiento del 88% (5.440 vigilados de 6.215) , a nivel de recaudo se logró un cumplimiento del 99,5%, logrando recaudar en la vigencia $35.697 MM de los $35.880 que se tenia planeado recaudar</t>
  </si>
  <si>
    <t>Informe SIS corte diciembre 31 de 2016</t>
  </si>
  <si>
    <t>Actas Comités de Sostenibilidad en custodia del Grupo de Financiera</t>
  </si>
  <si>
    <t>Cantidad IUITs digitados sin errores / Cantidad UITs Procesadas</t>
  </si>
  <si>
    <t>Meta</t>
  </si>
  <si>
    <t>Cumplimiento</t>
  </si>
  <si>
    <t>Proceso de Recaudo (Cobro Persuasivo, Campañas y Acuerdos de pago). Atención al Ciudadano (PQRs), Inmovilizaciones, IUITs</t>
  </si>
  <si>
    <t>Actividad reprogramada para la vigencia 2017</t>
  </si>
  <si>
    <t>Diseñar e implementar los procesos misionales de acuerdo con el despliegue dado por XM</t>
  </si>
  <si>
    <t>Cadenas de valor de la SPT</t>
  </si>
  <si>
    <t>Avance Administrativa 60%
TICs 20%</t>
  </si>
  <si>
    <t>Se realizó diagnostico de los Subsistemas: Calidad, SST, SGA, Documental y MECI, se encuentra pendiente los subsistemas SGSI y SGCN los cuales están siendo aprobados por los consultores de Infotic.</t>
  </si>
  <si>
    <t>Se han documentado los siguientes procedimientos:
*Gestión de Requisitos Legales
* Gestión del Conocimiento
*Comunicación Interna - Comunicación Externa
* Control de Documentos
* Gestionar Auditorias
*Gestionar Indicadores
Solo hace falta el procedimiento de Revisión Gerencial</t>
  </si>
  <si>
    <t>Avance en la implementación de las brechas establecidas: SGA con la Coordinación Administrativa y SST con el Profesional SST de la Coordinación de Talento Humano
Hace falta terminar de publicar documentación, programas de intervención ambiental (PIGA)</t>
  </si>
  <si>
    <t>Plan de Acción para cierre de brechas de los Subsistemas SST y SGA
Hace falta el Manual del Sistema Integrado y el Control del Producto No Conforme</t>
  </si>
  <si>
    <t>Entregables SIS cierre contrato 255 de 2016</t>
  </si>
  <si>
    <t>Reporte de Tránsito de Motonaves
Reporte de Vehículos de Carga (Camiones)</t>
  </si>
  <si>
    <t>Transporte Carretero
Accidentalidad Vial
Transporte Aéreo
Transpoerte Férreo</t>
  </si>
  <si>
    <t>Registro Nacional de Despacho de Carga RNDC
Centros de Reconocimiento de Conduictores CRC
Centros de Diagnóstico Automotor CDA
Terminales de Pasajeros
Transporte Masivo</t>
  </si>
  <si>
    <t>Tipificación de Vigilados
Evaluación de Riesgo Financiero</t>
  </si>
  <si>
    <t>Informe IUITs
Informe PQRs
Informe Inmovilizaciones
Informe Cobro Persuasivo</t>
  </si>
  <si>
    <t>El nivel de servicio de atención de la línea 01800 no cumplió para los meses de enero (73,21%), febrero (76,30%), julio (64,92%) y agosto (68,72%). Sin embargo, las causa no es atribuíble a BPM Consulting puesto que se excedió el violumen de llamadas que se estableció como dimensionamiento de la capacidad de atención para esta línea (máximo 345 llamadas en el día). La empresa BPM presenta un informe de excepción ANS donde justifica el incumplimiento en los meses donde ocurre este evento.</t>
  </si>
  <si>
    <t>Informes de seguimiento de riesgos y de anticorrupcion. Se realizaron 4 seguimientos al año de cada uno y la actualizacion del mapa 1 vez al año</t>
  </si>
  <si>
    <t>Normogramas actualizados publicados en la página web de la Entidad</t>
  </si>
  <si>
    <t>Los normogramas fueron actualizados para la totalidad de los procesos y se encuentran disponibles en página web de la Entidad. Para la vigencia 2017 deben ser actualizados en la cadena de valor</t>
  </si>
  <si>
    <r>
      <t xml:space="preserve">Documento </t>
    </r>
    <r>
      <rPr>
        <b/>
        <sz val="9"/>
        <color theme="1"/>
        <rFont val="Calibri"/>
        <family val="2"/>
        <scheme val="minor"/>
      </rPr>
      <t xml:space="preserve">Plan GEL SPT 2016 </t>
    </r>
    <r>
      <rPr>
        <sz val="9"/>
        <color theme="1"/>
        <rFont val="Calibri"/>
        <family val="2"/>
        <scheme val="minor"/>
      </rPr>
      <t>en repositorio PLANEACION</t>
    </r>
  </si>
  <si>
    <t>Se realizó el Plan GEL de acuerdo con la última versión de los lineamientos de la Estrategia GEL. Se realizó seguimiento periódico durante la vigencia</t>
  </si>
  <si>
    <t>1. Se realizo entrega del plegable a cada funcionario y contratista de la Entidad, asi mismo se dejo planilla en la cual se firmaba el recibido
2. Funciones de un supervisor de contratos y publicacion en intranet (03/10)
3. Presentación Orden interno publicada en intranet (mensaje emergente) 30/12</t>
  </si>
  <si>
    <t>Carpeta subserie Prevención en custodia de Control Interno Disciplinario</t>
  </si>
  <si>
    <t>% Avance Plan de Accion PIGA</t>
  </si>
  <si>
    <t>Intranet de la Entidad. Archivo power point en repositorio Gestion Documental</t>
  </si>
  <si>
    <t>En el mes de marzo se elaboró la presentacion de sensibilizacion del procedimiento de tramite de documentos y se remitió el 1 de abril al grupo informatica y estadistica, para su divulgacion a traves de los computadores, sin embargo esta divulgacion no fue posible; razon por la cual nos vimos en la necesidad de entregar al ingeniero jose fernando rueda, tal sensibilizacion para que a traves de las cpacitaciones de orfeo programadas se divulgara.
El 27 de diciembre se publico a trabes del área de comunicaciones la presentación 7 pasos para mejorar nuestra gestión documental</t>
  </si>
  <si>
    <t>Actas de Mesas de Trabajo realizadas con las dependencias</t>
  </si>
  <si>
    <t>100% mesas de trabajo realizadas con las dependencias para establecer las TRD con base en la nueva cadena de valor</t>
  </si>
  <si>
    <t>% Dependencias con mesas de trabajo realizadas</t>
  </si>
  <si>
    <t># Dependencias con mesas de trabajo realizadas  / # Dependencias planeadas para mesas de trabajo</t>
  </si>
  <si>
    <t>Esta actividad debe planearse para la vigencia 2017 puesto que va alineada con la implementacion del sw Vigia para el menajo del documento electrónico.
Actualmente el PGD solamente esta contemplado el documento análogo</t>
  </si>
  <si>
    <t>Actas de reuniones de acompañamiento a dependencias en custodia del área de Gestion Documental</t>
  </si>
  <si>
    <t>Se realizó acompañamiento a todas las dependencias de la Entidad</t>
  </si>
  <si>
    <t>Se logró la organización del archivo de acuerdo con el alcance contratado</t>
  </si>
  <si>
    <t>Carpeta del contrato 257 de 2016 con la empresa Servicios Postales Nacionales 4-72</t>
  </si>
  <si>
    <t>Se cubrieron todas las dependencias. 
Algunas áreas remitieron la propuesta de las TRD para ser aprobadas en Comité.
Para la vigencia 2017 se debe planear cubrir el 100% de las dependencias de la Entidad (27) y la aprobacion por parte del Comité de Desarrollo Administrativo.</t>
  </si>
  <si>
    <t>Cuadro de notifiaciones en custodia del [area de Notificaciones</t>
  </si>
  <si>
    <t>Proceso de Atención al Ciudadano implementado en la cadena de valor</t>
  </si>
  <si>
    <t>Campaña publicada el 29 de diciembre realizada a traves de la intranet en conjunto con Talento Humano.
Cartilla Por ua cultura de atenci[on al ciudadano</t>
  </si>
  <si>
    <t>Intranet de la Entidad *Secretaria General.</t>
  </si>
  <si>
    <t>Visitas de inspeccion en PGS
Requerimientos realizados a 30 terminales centralizados</t>
  </si>
  <si>
    <t>Pendiente reprogramar esta actividada para la vigencia 2017. Existe documento preliminar</t>
  </si>
  <si>
    <t>Documento Políticas de Supervisión en repositorio Planeacion</t>
  </si>
  <si>
    <t>BD vigilados consolidada por el área Financiera</t>
  </si>
  <si>
    <t>BD vigilados consolidada por el área Financiera
Memorandos a Financiera, Requerimientos relaizados a los entes habilitadores</t>
  </si>
  <si>
    <t>Se realizaron diferentes cruces para tratar de definir una unica base de datos que se esta conformando. 
Sin embargo, para la vigencia 2017 se deben seguir adelantando nuevas acciones para seguir depurando la BD de vigilados.</t>
  </si>
  <si>
    <t>Se realizaron acciones por parte de la Delegada para propender el registro de leos vigilados en la BD de VIGIA.
Sin embargo, para la vigencia 2017 se deben seguir adelantando nuevas acciones para seguir depurando la BD de vigilados.</t>
  </si>
  <si>
    <t>La Delegada de Concesiones realizo acciones para depuración y consolidación de la BD de vigilados en coordinación con el area Financiera, Sistemas y los vigilados.
Sin embargo, para la vigencia 2017 se deben seguir adelantando nuevas acciones para seguir depurando la BD de vigilados.</t>
  </si>
  <si>
    <t>Se cubrió el 100% con visitas de inspeccion y se requirió a 30 terminales centralizados de los 38 identificados</t>
  </si>
  <si>
    <t>No se ha identificado información suministrada por el CEMAT que amerite visitas de inspección ocasionales.
Se debe reprogramar esta actividad para la vigencia 2017 y debe estar alineada con el cronograma de implementación de los reportes en CEMAT</t>
  </si>
  <si>
    <t>Reporte de visitas a informales en repositorio de control de la Delegada de Puertos</t>
  </si>
  <si>
    <t>Se efectuaron visitas a Neiva para identifcar ilegales en el Rio Magdalena, en Majagual, Achi y Guaranda Sucre.
Además, se realizaron visitas en la Represa de Sogamoso y en el Rio Sinu - Represa Urrá
Sin embargo, se deben planear nuevas acciones para la vigencia 2017 encaminadas a la identificación de focos de informalidad. La Delegada debe presentar dentro de su plan de acción estas actividades</t>
  </si>
  <si>
    <t>1. Se participó en las reuniones del el Ministerio de Transporte para realizar modificaciones al reglamento tecnico de operaciones de las sociedades portuarias.
2. Se asisitió a mesa de trabajo con DIMAR para modificación de normas.
3. Reglamento de patio de contenedores vacíos co el Ministerio de Transporte
4. Reunion con DANE para identificación de indicadores de gestión en las obras de inversión
Las actividades de apoyo, al interior de la delegada abarcan el mayor porcentaje de tiempo limitando el ejercicio de las actividades misionales. No se pudieron realizar las demas por temas de costos en el desplazamiento.
Se deben reprogramar nuevas acciones para la vigencia 2017 con el fin de cumplir con la meta propuesta.</t>
  </si>
  <si>
    <t>Los actos admministrativos se comenzarán a expedir en la vigencia 2017 una vez en lso Comités de Remisibilidad se concluya cual va a ser la cartera remisible</t>
  </si>
  <si>
    <t>Se realizaron reuniones de entrega de los módulos del aplicativo VIGIA para formalizar el recibo a satisfacción. Finalmente se firmo el acta de liquidacion del contrato</t>
  </si>
  <si>
    <t>Carpeta de contrato VIGIA</t>
  </si>
  <si>
    <t>Acta de reunión en custodia del Grupo de Informática y Estadística</t>
  </si>
  <si>
    <t>Se particpó en las mesas técnicas para la definición de la metodología de intercambio de información con Entidades Externas. Las reuniones fueron en coordinación con el área de Planeación y el equipo de CEMAT</t>
  </si>
  <si>
    <t>Entregables INFOTIC contrato 399 de 2016</t>
  </si>
  <si>
    <t>Actividad adelantada como parte del alcance del contrato con la firma consultora INFOTIC mediante contrato 399 de 2016</t>
  </si>
  <si>
    <t>Actividad adelantada como parte del alcance del contrato con la firma consultora INFOTIC mediante contrato 399 de 2016
Política de seguridad publicada en la página web de la Entidad</t>
  </si>
  <si>
    <t>Implementación de la herramienta backup excec</t>
  </si>
  <si>
    <t>Herramienta backup excec
Cintas de almacenamiento
Informe a Control Interno y Gestión Documental</t>
  </si>
  <si>
    <t>Se deben establecer las actividades pendientes para la vigencia 2017, p.e., procedimiento creación de usuarios, delegación de permisos en carpetas compartidas, entregas de backup, otras</t>
  </si>
  <si>
    <t>Planes de mejoramiento control interno
Desarrollos de sw de soporte a aplicación de políticas de seguridad</t>
  </si>
  <si>
    <t>Proceso implementado en cadena de valor</t>
  </si>
  <si>
    <t>Seguimiento plan GEL</t>
  </si>
  <si>
    <t>Se adelantaron las acciones definidas en el plan GEL para los componentes definidos en la estrategia.</t>
  </si>
  <si>
    <t>PETI publicado en la pagina web de la Entidad</t>
  </si>
  <si>
    <t>Se elaboró, aprobó y publicó el PETI</t>
  </si>
  <si>
    <t>Data Ware House</t>
  </si>
  <si>
    <t>Estrategia definida en sw Pentaho</t>
  </si>
  <si>
    <t>Proceso se encuentra en un 50 % de produccion por parte del area de desarrollo.
Se transfiere el cumplimiento de esta actividad para la vigencia 2017</t>
  </si>
  <si>
    <t>Arquitect Enterprise instalada y en ejecución</t>
  </si>
  <si>
    <t xml:space="preserve">Se esteblecen los parametros y funcionamiento de la herramienta en ciertas areas que seran las administradoras del aplicativo.
Se deben establecer las actividades específicas para la vigencia 2017 con el fin de evaluar y seleccionar la mejora alternativa de automatización de procesos en la herramienta enterprise arquitect </t>
  </si>
  <si>
    <t>Desde el mes de septiembre se inició el plan de implamentacion de los nuevos modulos de VIGIA en producción.
Transferir las actividades del plan para la vigencia 2017</t>
  </si>
  <si>
    <t>Plan de capacitación VIGIA ejecutado</t>
  </si>
  <si>
    <t>Arquitectura de datos y aplicaciones en Arquitect</t>
  </si>
  <si>
    <t>Resolución emitida</t>
  </si>
  <si>
    <t>Resolución emitida en septiembre 2016</t>
  </si>
  <si>
    <t>Se implementaron 14 de los 15 nuevos módulos de VIGIA. Queda pendiente el módulo de Recaudo y Cartera para la vigencia 2017</t>
  </si>
  <si>
    <t>Plan de compras vigencia 2017</t>
  </si>
  <si>
    <t>Se incluyeron en el plan de compras los procesos de renovación de windows vista a windows 10. Se inicia migracion de taux. Se fortalece VIGIA. Se comienza el desarrollo de administracion activos fijos, modernizacion GLPI y se incia transición de KAWAK a cadena de valor.</t>
  </si>
  <si>
    <t>Se mantuvo la actualización hasta junio de 2016.
Se debe transferir esta actividad para 2017, garantizando la actualización de la arquitectura de datos y aplicaciones con la última versión de VIGIA en producción</t>
  </si>
  <si>
    <t xml:space="preserve">De acuerdo al resultado obtenido se dio un cumplimiento del 99,96%. Solo se presento una cuenta de cobro pagada fuera del tiempo establecido. </t>
  </si>
  <si>
    <t>Se capacitaron en NICSP a tres funcionarios del grupo de financiera. Ademas se realizo el proyecto plan de impletacion NICSP en enero.</t>
  </si>
  <si>
    <t>Se adelantaron 28 auditorpias internas en la anualidad. 4 sobre procesos misionales, 3 sobre procesos estratégicos, 1 sobre procesos de evaluación y  20 sobre procesos de apoyo. Se identificaron 84 No Conformidades.</t>
  </si>
  <si>
    <t>INFORME S DE AUDITORÍA FINALIZADOS Y ENTREGADOS:
• Vigilancia - Delegada de Puertos 
• Vigilancia - Delegada de Tránsito
• Vigilancia - Delegada de Concesiones
• Gestión Administrativa - Inventario
• Gestión del Talento Humano - Evaluación de Desempeño
• Gestión Financiera - Acreencias Pendientes BDME
• Gestión del Talento Humano - Retiro de Funcionarios
• Gestión Administrativa - Instalaciones
• Gestión Financiera - Recaudo Contribución Especial
• Gestión de TICS - Políticas de Seguridad Informática
• Gestión Jurídica - Régimen Sancionatorio
• Gestión del Talento Humano - Ejecución de Nómina
• Gestión Financiera - Operaciones Recíprocas
• Gestión Financiera - Cobro Persuasivo
• Gestión Jurídica - Defensa Jurídica
• Direccionamiento Estratégico - Convenios
• Gestión de la Mejora Continua - Cadena de Valor
• Gestión del Talento Humano - SIGEP
• Gestión Administrativa - Caja Menor
• Gestión Administrativa,  subproceso Gestionar Contratos y Convenios
• Gestión de Criterios y Riesgos de Supervisión - Seguridad Vial
• Gestión del Talento Humano - (SG-SST).
• Gestión Jurídica - Centro de Conciliación
• Registro - Identificación y registro de los operadores portuarios
• Gestión Documental - Programa documental
• Gestión de TICS - Acceso y Transparencia a la Información Pública
• Direccionamiento Estratégico – Gestión de Proyectos de Inversión
• Gestión Financiera - Políticas contables</t>
  </si>
  <si>
    <t xml:space="preserve">• Un Acompañamiento a la Coordinación del grupo Cobro Coactivo para la entrega del cargo de coordinador.
• Un Acompañamiento a la Coordinación del grupo Vigilancia e Inspección de la Delegada de Concesiones para la entrega del cargo de Coordinador.
• Doce Informes mensuales de seguimiento a la ejecución de las medidas de austeridad en el gasto
• Cuatro  Informes trimestrales de seguimiento a la ejecución de las medidas de austeridad en el gasto
• Un Informe de evaluación institucional por dependencias
• Dos Informes de Evaluación sobre la Gestión de Sugerencias, Quejas y Reclamos
• Un Informe de Prueba Selectiva de Inventario
• Dos Informes de Arqueo de Caja Menor
• Dos Seguimiento al sistema SIGEP
• Tres Informes Pormenorizados Estado de Control Interno de la Entidad
• Cuatro  informes de Seguimiento a la ejecución del Plan Anticorrupción y de Atención al Ciudadano
• Seguimiento a las Funciones del Comité de Conciliaciones
• Seguimiento al Sistema Integrado de Información Financiera, SIIF Nación.
• Seguimiento a la Relación de Acreencias a favor de la  entidad, Pendientes de Pago.
• Seguimiento a Conciliación de Saldos de Operaciones Recíprocas
• Seguimiento al Reporte de Información para el Boletín De Deudores Morosos – BDME. 
• Seguimiento Gestión de Cobro Coactivo
• Seguimiento Recaudo de Tasa de Vigilancia
</t>
  </si>
  <si>
    <t>Se cumple con el Cronograma de Seguimiento, Asesoría y Acompañamiento, programado pára la vigencia 2016. No s einlcuye la participación en comités institucionales.</t>
  </si>
  <si>
    <t xml:space="preserve">• Dos reportes de Seguimiento al Plan de Mejoramiento Institucional suscrito con la Contraloría General de la República.
• Dos Informes de actualización de sistema EKOGUI: Agencia Nacional de Defensa Jurídica del Estado
• Un Informe Evaluación del Sistema de Control Interno Contable: Contaduría General de la República.
• Un Informe cumplimiento de Normas en Materia de Derechos de Autor sobre Software: Dirección Nacional de Derecho de Autor de Colombia
• Un Informe Ejecutivo Anual Evaluación del Sistema de Control Interno: DAFP
• Cuatro  informes de Seguimiento al Plan de Mejora Archivístico suscrito con Archivo General de la Nación
• Seguimiento a las Funciones del Comité de Conciliaciones Agencia Nacional de Defensa Jurídica del Estado
• Seguimiento al Sistema de Información y Gestión del Empleo Público "SIGEP" : DAFP
• Informe Trimestral Austeridad en el Gasto - Mintransporte
• Informe de seguimiento a la ejecución del Plan Anticorrupción: DAFP
• Seguimiento a la Relación de Acreencias a favor de la  entidad, Pendientes de Pago. - Contaduría General de la República
• Seguimiento a Conciliación de Saldos de Operaciones Recíprocas - - Contaduría General de la República
</t>
  </si>
  <si>
    <t>Se cumple con el Cronograma de Seguimiento, Asesoría y Acompañamiento, programado pára la vigencia 2016</t>
  </si>
  <si>
    <t xml:space="preserve">Campñas de Fomento de la Cultura del Control
a. "Notas de Control Interno", vía correo electrónico.
- Cómo lograr el hábito de una actitud positiva
- Resultados índice de Transparencia por Colombia
- Plan de 18 Minutos para ser más Productivo
- En el Autocontrol el Protagonista es Usted!
- Tips para aumentar el Autocontrol
- ¿Cómo Aprendemos?
- Características personales para el autocontrol – La Responsabilidad”
- Características personales para el autocontrol – La Confianza”
- Saludo Día de las madres
- Siete claves para trabajar en grupo
- Saludo Día del Servidor Público
b. Campañas “Cultura del Control”
- Diez años del MECI
- Celebración Día de la Mujer
- Carteleras virtuales
- Wall Papers sobre el desarrollo de las auditorías internas
c. Concurso Día del Servidor Público
d. Conmemoración Día Nacional Contra la Corrupción
e. Editorial Intranet: El Plan de Mejoramiento y la importancia de evaluar
f. - Concurso Apuntale al Autocontrol
h. Encuesta de percpeción sobre el sistema de control interno
</t>
  </si>
  <si>
    <t>Las campañas denominadas Notas de Control Interno, inicialmente se reaalizaron a través de Correo Electrónio. Desde Julio de 2016 se realizan a través de la Intranet en el Link de Control Interno. La Encuesta de percpeción del Sistema de Control Interno se aplica en el ems de diciembre para tres componentes: administración del riesgo, fomento del autocontrol, e impacto de auditorías internas..</t>
  </si>
  <si>
    <t xml:space="preserve">Entre otras actividades complementarias y asociadas al plan , se desarrollaron las siguientes actividades del Plan Estratégico de Recursos Humanos:
Plan Institucional De Capacitación
Programa De Bienestar Social
Programa De Estímulos
Programa De Incentivos
Sistema de Gestión de Seguridad y Salud en el Trabajo
</t>
  </si>
  <si>
    <t>Durante el período comprendido entre el 1° de enero de 2016 al 31 de diciembre de 2016, siguiendo los lineamientos de la Entidad  y las políticas de la Administración se dio  cumplimiento al cronograma previamente establecido de conformidad con la Resolución No.11763 del 26/04/2016, "Por medio de la cual se adopta el Plan Estretegico de Recursos Humanos de la SPT pra la vigencia 2016"</t>
  </si>
  <si>
    <t xml:space="preserve">Elaboración Política de Seguridad y Salud en el Trabajo 
Socialización Política de Seguridad y Salud en el Trabajo 
Reuniones mensuales comité paritario de seguridad y salud en el trabajo 
Revisión y creación requisitos legales SST.  
Actualización de registros y documentación reglamentaria de SST 
Manual Funciones y Responsabilidades SST (Seguridad y Salud en el Trabajo) 
Presupuesto 
Balance Scord Card AT- EL (Objetivos - Metas - Indicadores) 
Actualización Reglamento de Higiene y Seguridad Industrial 
Instructivo para la continua identificación de peligros, valoración de riesgos y determinación de controles.   Matriz de Peligros. 
Actualización Matriz de Peligros (Se deben actualizar de forma anual y  en cada actividad nueva, o cuando se presenten accidentes graves o mortales) 
Divulgación Matrices de peligros (Asegurando participación trabajadores) 
Instructivo Reporte de actos y condiciones peligrosas 
Formato Reporte de actos y condiciones peligrosas (GLPI) 
Matriz de elementos de Protección Personal  
Instructivo SST para Contratistas 
Instructivo de señalización y demarcación 
Procedimiento de inspecciones 
Inspecciones generales planeadas 
Formato Inspección de extintores 
Inspección de extintores (Realizada por Brigadistas - SST - Copasst - demás encargados) 
Procedimiento reporte e Investigación de incidentes y accidentes  
Instructivo para diligenciar el FURAT. Formato único de reporte de accidente de trabajo de la ARL 
Procedimiento para manejo seguro en trabajos con electricidad  
Medición de Higiene Industrial 
Exámenes Médicos de Ingreso - periódicos - egreso 
Semana de la Seguridad y Salud en el Trabajo 
Seguimiento Consumo Botiquines (Realizado por los Brigadistas) 
Documento Sistema de Gestión de Seguridad y Salud en el trabajo 
Campaña a servidores/as públicos en la conservación visual 
Campaña Estilos Saludables de Vida 
</t>
  </si>
  <si>
    <t xml:space="preserve">Actividades de fin de mes para trabajar el liderazgo, trabajo en equipo y el estrés general.
Con el apoyo del área de comunicaciones se realizaron actividades de reconocimiento a empleados por su sentido de pertenencia y buen desempeño laboral, diferente al otorgado por evaluación de desempeño.
Se realizaron talleres para el proceso de mejoramiento de clima laboral, con el fin de fortalecer grupos y equipos de trabajo que integran la organización,  mejorar las relaciones personales, construir herramientas básicas para el manejo adecuado de conflictos que se pueden presentar y así elevar los niveles de motivación, compromiso y productividad.
</t>
  </si>
  <si>
    <t>En concordancia con el plan de mejoramiento del clima laboral definido por la entidad , se realizaron las acciones previstas con el objetivo de lograr un  mejoramieto de la medicion y analisis de las percepciones del ambiente de la organizacion, estas acciones fueron previstas 
acorde con las necesidades encontradas en el diagnostico y dirigido a mejorar el clima de la Superintendencia de Puertos y Transporte.</t>
  </si>
  <si>
    <t>En atención al Decreto 1072 de 2015 se realizó la implementación del Sistema de Gestión de Seguridad y Salud en el Trabajo (SGSST)  con las siguientes categorias actividades: 1. Organización Gestión en SST
2. Subprograma de Seguridad Industrial
3. Higiene Industrial
4. Subprograma de Medicina Preventiva y del Trabajo
5. Elaboración de Planes y Programas SST, lo anterior ha permitido un avance importante en la implementacion, no obstante en virtud de lo dispuesto en el decreto 52 del 12 de enero de 2017  la entidad  debera
sustituir el Programa de Salud Ocupacional por el Sistema de Gestión de la Seguridad y Salud en el Trabajo (SG-SST), a partir del 1 o de junio de 2017, razon por la cual  las actividades no realizadas deberan atenderse en la vigencia 2017 con la intervencion de los estamentos institucionales y externos como el  SST, COPASST  Brigadistas, Talento Humano, Alta Dirección,  ARL Positiva y demas partes interesadas que intervienen en cada una de sus fases .
En la planeacion inicial se habian planeado 49 actividades conforme a lo establecido en la norma. Sin mebargo, con la prorroga generada por el decreto 52 del 12 de enero de 2017 dan plazo de 6 meses para terminar de implementar las 18 actividades pendientes. Se transfieren esta actividades para el plan operativo de la vigencia 2017</t>
  </si>
  <si>
    <t>Se realizaron 520 operativos a nivel nacional en acompañamiento con la DITRA para verificar temas de transporte de carga y 33 operativos en acompañamiento con la DITRA para verificar temas de transporte escolar, para un total de 553 operativos en la vigencia 2016</t>
  </si>
  <si>
    <t xml:space="preserve">1. Circular N° 50 del 29 de abril del 2016 dirigida a los Alcaldes, Secretarios de Tránsito, de movilidad o de transporte, autoridades competentes para otorgar autorizaciones para la prestación del servicio público de transporte con radio de acción municipal solicitando reporte obligatorio de la información del transporte público autorizado para el radio de acción municipal.
</t>
  </si>
  <si>
    <t>A la fecha se ha analizado información financiera de 2550 vigilados, debido a que esta tarea se empezó a realizar desde mediados de julio por falta de personal capacitado en este tema</t>
  </si>
  <si>
    <t>La Delegada de Tránsito y Transporte participó en 3 mesas de trabajo con el Ministerio de Transporte con el fin de modificar normas en temas referentes a: transporte especial, Centros de Enseñanza Automovilistica y Centros de Reconocimiento de Conductores</t>
  </si>
  <si>
    <t>Se tienen en inventario 7468 PESV recibidos en lo que va corrido del año 2016</t>
  </si>
  <si>
    <t>Se inicio la tarea de análisis de los PESV desde el mes de junio de 2016, para lo cual se destinaron inicialmente 2 personas, a principios de julio una de estas personas fue destinada para otra tarea, en el mes de noviembre se conto con 3 personas y el mes de diciembre con 4 personas, por esta razón en el año 2016 se analizaron solo 141 PESV de los 7468</t>
  </si>
  <si>
    <t>Circulares publicadas en la página web de la Entidad</t>
  </si>
  <si>
    <t>Actas de reuniones</t>
  </si>
  <si>
    <t>La Delegada no ha recibido información del CEMAT.
Se debe reprogramar esta actividad para la vigencia 2017 y debe estar alineada con el cronograma de implementación de los reportes en CEMAT</t>
  </si>
  <si>
    <t>Soporte acciones y visitas de inspección</t>
  </si>
  <si>
    <t>Con los reportes generados en CEMAT de Terminales de transporte, CDA, CRC y RNDC se generaron alarmas y se ejecutaron acciones de supervisión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</si>
</sst>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 #,##0.00_);_(&quot;$&quot;\ * \(#,##0.00\);_(&quot;$&quot;\ * &quot;-&quot;??_);_(@_)"/>
    <numFmt numFmtId="43" formatCode="_(* #,##0.00_);_(* \(#,##0.00\);_(* &quot;-&quot;??_);_(@_)"/>
    <numFmt numFmtId="164" formatCode="_(&quot;$&quot;\ * #,##0_);_(&quot;$&quot;\ * \(#,##0\);_(&quot;$&quot;\ * &quot;-&quot;??_);_(@_)"/>
    <numFmt numFmtId="165" formatCode="_-* #,##0\ _p_t_a_-;\-* #,##0\ _p_t_a_-;_-* &quot;-&quot;\ _p_t_a_-;_-@_-"/>
    <numFmt numFmtId="166" formatCode="_-* #,##0.00\ _P_t_s_-;\-* #,##0.00\ _P_t_s_-;_-* &quot;-&quot;??\ _P_t_s_-;_-@_-"/>
    <numFmt numFmtId="167" formatCode="_ [$€-2]\ * #,##0.00_ ;_ [$€-2]\ * \-#,##0.00_ ;_ [$€-2]\ * &quot;-&quot;??_ "/>
    <numFmt numFmtId="168" formatCode="&quot;$&quot;\ #,##0"/>
    <numFmt numFmtId="169" formatCode="_-* #,##0.00\ _€_-;\-* #,##0.00\ _€_-;_-* &quot;-&quot;??\ _€_-;_-@_-"/>
    <numFmt numFmtId="170" formatCode="0.0%"/>
  </numFmts>
  <fonts count="42" x14ac:knownFonts="1">
    <font>
      <sz val="11"/>
      <color theme="1"/>
      <name val="Calibri"/>
      <family val="2"/>
      <scheme val="minor"/>
    </font>
    <font>
      <sz val="9"/>
      <color theme="1"/>
      <name val="Calibri"/>
      <family val="2"/>
      <scheme val="minor"/>
    </font>
    <font>
      <sz val="11"/>
      <color theme="1"/>
      <name val="Calibri"/>
      <family val="2"/>
      <scheme val="minor"/>
    </font>
    <font>
      <b/>
      <sz val="9"/>
      <color theme="0"/>
      <name val="Calibri"/>
      <family val="2"/>
      <scheme val="minor"/>
    </font>
    <font>
      <b/>
      <sz val="9"/>
      <color theme="1"/>
      <name val="Calibri"/>
      <family val="2"/>
      <scheme val="minor"/>
    </font>
    <font>
      <sz val="11"/>
      <color rgb="FF000000"/>
      <name val="Calibri"/>
      <family val="2"/>
      <scheme val="minor"/>
    </font>
    <font>
      <sz val="10"/>
      <name val="Arial"/>
      <family val="2"/>
    </font>
    <font>
      <u/>
      <sz val="10"/>
      <color indexed="12"/>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52"/>
      <name val="Calibri"/>
      <family val="2"/>
    </font>
    <font>
      <b/>
      <sz val="11"/>
      <color indexed="52"/>
      <name val="Calibri"/>
      <family val="2"/>
    </font>
    <font>
      <b/>
      <sz val="11"/>
      <color indexed="6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b/>
      <sz val="15"/>
      <color indexed="62"/>
      <name val="Calibri"/>
      <family val="2"/>
    </font>
    <font>
      <b/>
      <sz val="13"/>
      <color indexed="62"/>
      <name val="Calibri"/>
      <family val="2"/>
    </font>
    <font>
      <b/>
      <sz val="18"/>
      <color indexed="62"/>
      <name val="Cambria"/>
      <family val="2"/>
    </font>
    <font>
      <u/>
      <sz val="11"/>
      <color theme="10"/>
      <name val="Calibri"/>
      <family val="2"/>
      <scheme val="minor"/>
    </font>
    <font>
      <b/>
      <sz val="11"/>
      <color indexed="56"/>
      <name val="Calibri"/>
      <family val="2"/>
    </font>
    <font>
      <b/>
      <sz val="18"/>
      <color indexed="56"/>
      <name val="Cambria"/>
      <family val="2"/>
    </font>
    <font>
      <b/>
      <sz val="15"/>
      <color indexed="56"/>
      <name val="Calibri"/>
      <family val="2"/>
    </font>
    <font>
      <b/>
      <sz val="13"/>
      <color indexed="56"/>
      <name val="Calibri"/>
      <family val="2"/>
    </font>
    <font>
      <u/>
      <sz val="10"/>
      <color theme="10"/>
      <name val="Arial"/>
      <family val="2"/>
    </font>
    <font>
      <u/>
      <sz val="11"/>
      <color theme="10"/>
      <name val="Calibri"/>
      <family val="2"/>
    </font>
    <font>
      <sz val="9"/>
      <name val="Calibri"/>
      <family val="2"/>
      <scheme val="minor"/>
    </font>
    <font>
      <sz val="9"/>
      <color rgb="FF000000"/>
      <name val="Calibri"/>
      <family val="2"/>
      <scheme val="minor"/>
    </font>
    <font>
      <sz val="9"/>
      <color rgb="FFFF0000"/>
      <name val="Calibri"/>
      <family val="2"/>
      <scheme val="minor"/>
    </font>
    <font>
      <b/>
      <sz val="9"/>
      <name val="Calibri"/>
      <family val="2"/>
      <scheme val="minor"/>
    </font>
    <font>
      <sz val="8"/>
      <color theme="1"/>
      <name val="Calibri"/>
      <family val="2"/>
      <scheme val="minor"/>
    </font>
    <font>
      <sz val="11"/>
      <color indexed="8"/>
      <name val="Calibri"/>
      <family val="2"/>
      <charset val="1"/>
    </font>
    <font>
      <u/>
      <sz val="6.6"/>
      <color theme="10"/>
      <name val="Calibri"/>
      <family val="2"/>
    </font>
    <font>
      <sz val="11"/>
      <color indexed="8"/>
      <name val="Calibri"/>
      <family val="2"/>
      <scheme val="minor"/>
    </font>
    <font>
      <b/>
      <sz val="9"/>
      <color rgb="FF000000"/>
      <name val="Calibri"/>
      <family val="2"/>
      <scheme val="minor"/>
    </font>
    <font>
      <i/>
      <sz val="9"/>
      <color theme="1"/>
      <name val="Calibri"/>
      <family val="2"/>
      <scheme val="minor"/>
    </font>
  </fonts>
  <fills count="50">
    <fill>
      <patternFill patternType="none"/>
    </fill>
    <fill>
      <patternFill patternType="gray125"/>
    </fill>
    <fill>
      <patternFill patternType="solid">
        <fgColor theme="8" tint="-0.49998474074526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indexed="9"/>
        <bgColor indexed="26"/>
      </patternFill>
    </fill>
    <fill>
      <patternFill patternType="solid">
        <fgColor indexed="47"/>
        <bgColor indexed="22"/>
      </patternFill>
    </fill>
    <fill>
      <patternFill patternType="solid">
        <fgColor indexed="43"/>
        <bgColor indexed="26"/>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4"/>
        <bgColor indexed="31"/>
      </patternFill>
    </fill>
    <fill>
      <patternFill patternType="solid">
        <fgColor indexed="49"/>
        <bgColor indexed="40"/>
      </patternFill>
    </fill>
    <fill>
      <patternFill patternType="solid">
        <fgColor indexed="42"/>
        <bgColor indexed="27"/>
      </patternFill>
    </fill>
    <fill>
      <patternFill patternType="solid">
        <fgColor indexed="26"/>
        <bgColor indexed="9"/>
      </patternFill>
    </fill>
    <fill>
      <patternFill patternType="solid">
        <fgColor indexed="55"/>
        <bgColor indexed="23"/>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6" tint="0.59999389629810485"/>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22"/>
      </bottom>
      <diagonal/>
    </border>
    <border>
      <left/>
      <right/>
      <top/>
      <bottom style="thin">
        <color indexed="49"/>
      </bottom>
      <diagonal/>
    </border>
    <border>
      <left/>
      <right/>
      <top style="thin">
        <color indexed="49"/>
      </top>
      <bottom style="double">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856">
    <xf numFmtId="0" fontId="0" fillId="0" borderId="0"/>
    <xf numFmtId="44" fontId="2" fillId="0" borderId="0" applyFont="0" applyFill="0" applyBorder="0" applyAlignment="0" applyProtection="0"/>
    <xf numFmtId="0" fontId="5" fillId="0" borderId="0"/>
    <xf numFmtId="44" fontId="2" fillId="0" borderId="0" applyFont="0" applyFill="0" applyBorder="0" applyAlignment="0" applyProtection="0"/>
    <xf numFmtId="44" fontId="2" fillId="0" borderId="0" applyFont="0" applyFill="0" applyBorder="0" applyAlignment="0" applyProtection="0"/>
    <xf numFmtId="0" fontId="6" fillId="0" borderId="0"/>
    <xf numFmtId="0" fontId="6" fillId="0" borderId="0"/>
    <xf numFmtId="0" fontId="6" fillId="0" borderId="0"/>
    <xf numFmtId="0" fontId="6" fillId="0" borderId="0"/>
    <xf numFmtId="0" fontId="7" fillId="0" borderId="0" applyNumberFormat="0" applyFill="0" applyBorder="0" applyAlignment="0" applyProtection="0">
      <alignment vertical="top"/>
      <protection locked="0"/>
    </xf>
    <xf numFmtId="0" fontId="8" fillId="0" borderId="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9" fillId="14"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8" borderId="0" applyNumberFormat="0" applyBorder="0" applyAlignment="0" applyProtection="0"/>
    <xf numFmtId="0" fontId="10" fillId="15" borderId="0" applyNumberFormat="0" applyBorder="0" applyAlignment="0" applyProtection="0"/>
    <xf numFmtId="0" fontId="13" fillId="16" borderId="6" applyNumberFormat="0" applyAlignment="0" applyProtection="0"/>
    <xf numFmtId="0" fontId="11" fillId="17" borderId="7" applyNumberFormat="0" applyAlignment="0" applyProtection="0"/>
    <xf numFmtId="0" fontId="12" fillId="0" borderId="8" applyNumberFormat="0" applyFill="0" applyAlignment="0" applyProtection="0"/>
    <xf numFmtId="0" fontId="14" fillId="0" borderId="0" applyNumberFormat="0" applyFill="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5" fillId="8" borderId="6" applyNumberFormat="0" applyAlignment="0" applyProtection="0"/>
    <xf numFmtId="0" fontId="16" fillId="22" borderId="0" applyNumberFormat="0" applyBorder="0" applyAlignment="0" applyProtection="0"/>
    <xf numFmtId="0" fontId="17" fillId="9" borderId="0" applyNumberFormat="0" applyBorder="0" applyAlignment="0" applyProtection="0"/>
    <xf numFmtId="0" fontId="6" fillId="9" borderId="9" applyNumberFormat="0" applyAlignment="0" applyProtection="0"/>
    <xf numFmtId="0" fontId="18" fillId="16" borderId="10"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2" fillId="0" borderId="11" applyNumberFormat="0" applyFill="0" applyAlignment="0" applyProtection="0"/>
    <xf numFmtId="0" fontId="23" fillId="0" borderId="12" applyNumberFormat="0" applyFill="0" applyAlignment="0" applyProtection="0"/>
    <xf numFmtId="0" fontId="14" fillId="0" borderId="13" applyNumberFormat="0" applyFill="0" applyAlignment="0" applyProtection="0"/>
    <xf numFmtId="0" fontId="24" fillId="0" borderId="0" applyNumberFormat="0" applyFill="0" applyBorder="0" applyAlignment="0" applyProtection="0"/>
    <xf numFmtId="0" fontId="21" fillId="0" borderId="14" applyNumberFormat="0" applyFill="0" applyAlignment="0" applyProtection="0"/>
    <xf numFmtId="0" fontId="25" fillId="0" borderId="0" applyNumberForma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166"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9" fillId="33"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10" fillId="25" borderId="0" applyNumberFormat="0" applyBorder="0" applyAlignment="0" applyProtection="0"/>
    <xf numFmtId="0" fontId="13" fillId="37" borderId="6" applyNumberFormat="0" applyAlignment="0" applyProtection="0"/>
    <xf numFmtId="0" fontId="11" fillId="38" borderId="7" applyNumberFormat="0" applyAlignment="0" applyProtection="0"/>
    <xf numFmtId="0" fontId="26" fillId="0" borderId="0" applyNumberFormat="0" applyFill="0" applyBorder="0" applyAlignment="0" applyProtection="0"/>
    <xf numFmtId="0" fontId="9" fillId="39" borderId="0" applyNumberFormat="0" applyBorder="0" applyAlignment="0" applyProtection="0"/>
    <xf numFmtId="0" fontId="9" fillId="40" borderId="0" applyNumberFormat="0" applyBorder="0" applyAlignment="0" applyProtection="0"/>
    <xf numFmtId="0" fontId="9" fillId="41"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42" borderId="0" applyNumberFormat="0" applyBorder="0" applyAlignment="0" applyProtection="0"/>
    <xf numFmtId="0" fontId="15" fillId="28" borderId="6" applyNumberFormat="0" applyAlignment="0" applyProtection="0"/>
    <xf numFmtId="167" fontId="6" fillId="0" borderId="0" applyFont="0" applyFill="0" applyBorder="0" applyAlignment="0" applyProtection="0"/>
    <xf numFmtId="0" fontId="7" fillId="0" borderId="0" applyNumberFormat="0" applyFill="0" applyBorder="0" applyAlignment="0" applyProtection="0">
      <alignment vertical="top"/>
      <protection locked="0"/>
    </xf>
    <xf numFmtId="0" fontId="16" fillId="24" borderId="0" applyNumberFormat="0" applyBorder="0" applyAlignment="0" applyProtection="0"/>
    <xf numFmtId="0" fontId="17" fillId="43" borderId="0" applyNumberFormat="0" applyBorder="0" applyAlignment="0" applyProtection="0"/>
    <xf numFmtId="0" fontId="6" fillId="44" borderId="9" applyNumberFormat="0" applyFont="0" applyAlignment="0" applyProtection="0"/>
    <xf numFmtId="0" fontId="18" fillId="37" borderId="10" applyNumberFormat="0" applyAlignment="0" applyProtection="0"/>
    <xf numFmtId="0" fontId="27" fillId="0" borderId="0" applyNumberFormat="0" applyFill="0" applyBorder="0" applyAlignment="0" applyProtection="0"/>
    <xf numFmtId="0" fontId="28" fillId="0" borderId="15" applyNumberFormat="0" applyFill="0" applyAlignment="0" applyProtection="0"/>
    <xf numFmtId="0" fontId="29" fillId="0" borderId="16" applyNumberFormat="0" applyFill="0" applyAlignment="0" applyProtection="0"/>
    <xf numFmtId="0" fontId="26" fillId="0" borderId="17" applyNumberFormat="0" applyFill="0" applyAlignment="0" applyProtection="0"/>
    <xf numFmtId="0" fontId="21" fillId="0" borderId="18" applyNumberFormat="0" applyFill="0" applyAlignment="0" applyProtection="0"/>
    <xf numFmtId="0" fontId="6" fillId="44" borderId="9" applyNumberFormat="0" applyFont="0" applyAlignment="0" applyProtection="0"/>
    <xf numFmtId="167" fontId="6" fillId="0" borderId="0" applyFont="0" applyFill="0" applyBorder="0" applyAlignment="0" applyProtection="0"/>
    <xf numFmtId="0" fontId="30" fillId="0" borderId="0" applyNumberFormat="0" applyFill="0" applyBorder="0" applyAlignment="0" applyProtection="0">
      <alignment vertical="top"/>
      <protection locked="0"/>
    </xf>
    <xf numFmtId="0" fontId="30" fillId="0" borderId="0" applyNumberFormat="0" applyFill="0" applyBorder="0" applyAlignment="0" applyProtection="0"/>
    <xf numFmtId="0" fontId="21" fillId="0" borderId="14" applyNumberFormat="0" applyFill="0" applyAlignment="0" applyProtection="0"/>
    <xf numFmtId="0" fontId="31" fillId="0" borderId="0" applyNumberFormat="0" applyFill="0" applyBorder="0" applyAlignment="0" applyProtection="0">
      <alignment vertical="top"/>
      <protection locked="0"/>
    </xf>
    <xf numFmtId="0" fontId="13" fillId="37" borderId="6" applyNumberFormat="0" applyAlignment="0" applyProtection="0"/>
    <xf numFmtId="0" fontId="21" fillId="0" borderId="18" applyNumberFormat="0" applyFill="0" applyAlignment="0" applyProtection="0"/>
    <xf numFmtId="0" fontId="18" fillId="16" borderId="10" applyNumberFormat="0" applyAlignment="0" applyProtection="0"/>
    <xf numFmtId="0" fontId="6" fillId="44" borderId="9" applyNumberFormat="0" applyFont="0" applyAlignment="0" applyProtection="0"/>
    <xf numFmtId="0" fontId="13" fillId="16" borderId="6" applyNumberFormat="0" applyAlignment="0" applyProtection="0"/>
    <xf numFmtId="0" fontId="6" fillId="44" borderId="9" applyNumberFormat="0" applyFont="0" applyAlignment="0" applyProtection="0"/>
    <xf numFmtId="0" fontId="6" fillId="9" borderId="9" applyNumberFormat="0" applyAlignment="0" applyProtection="0"/>
    <xf numFmtId="0" fontId="15" fillId="28" borderId="6" applyNumberFormat="0" applyAlignment="0" applyProtection="0"/>
    <xf numFmtId="0" fontId="18" fillId="37" borderId="10" applyNumberFormat="0" applyAlignment="0" applyProtection="0"/>
    <xf numFmtId="0" fontId="15" fillId="8" borderId="6" applyNumberFormat="0" applyAlignment="0" applyProtection="0"/>
    <xf numFmtId="0" fontId="6" fillId="9" borderId="9" applyNumberFormat="0" applyAlignment="0" applyProtection="0"/>
    <xf numFmtId="0" fontId="15" fillId="8" borderId="6" applyNumberFormat="0" applyAlignment="0" applyProtection="0"/>
    <xf numFmtId="0" fontId="13" fillId="16" borderId="6" applyNumberFormat="0" applyAlignment="0" applyProtection="0"/>
    <xf numFmtId="0" fontId="18" fillId="16" borderId="10" applyNumberFormat="0" applyAlignment="0" applyProtection="0"/>
    <xf numFmtId="0" fontId="21" fillId="0" borderId="14" applyNumberFormat="0" applyFill="0" applyAlignment="0" applyProtection="0"/>
    <xf numFmtId="0" fontId="13" fillId="37" borderId="6" applyNumberFormat="0" applyAlignment="0" applyProtection="0"/>
    <xf numFmtId="0" fontId="15" fillId="28" borderId="6" applyNumberFormat="0" applyAlignment="0" applyProtection="0"/>
    <xf numFmtId="0" fontId="6" fillId="44" borderId="9" applyNumberFormat="0" applyFont="0" applyAlignment="0" applyProtection="0"/>
    <xf numFmtId="0" fontId="18" fillId="37" borderId="10" applyNumberFormat="0" applyAlignment="0" applyProtection="0"/>
    <xf numFmtId="0" fontId="21" fillId="0" borderId="18" applyNumberFormat="0" applyFill="0" applyAlignment="0" applyProtection="0"/>
    <xf numFmtId="0" fontId="6" fillId="44" borderId="9" applyNumberFormat="0" applyFont="0" applyAlignment="0" applyProtection="0"/>
    <xf numFmtId="0" fontId="13" fillId="16" borderId="6" applyNumberFormat="0" applyAlignment="0" applyProtection="0"/>
    <xf numFmtId="0" fontId="15" fillId="8" borderId="6" applyNumberFormat="0" applyAlignment="0" applyProtection="0"/>
    <xf numFmtId="0" fontId="6" fillId="9" borderId="9" applyNumberFormat="0" applyAlignment="0" applyProtection="0"/>
    <xf numFmtId="0" fontId="18" fillId="16" borderId="10" applyNumberFormat="0" applyAlignment="0" applyProtection="0"/>
    <xf numFmtId="0" fontId="21" fillId="0" borderId="14" applyNumberFormat="0" applyFill="0" applyAlignment="0" applyProtection="0"/>
    <xf numFmtId="0" fontId="13" fillId="37" borderId="6" applyNumberFormat="0" applyAlignment="0" applyProtection="0"/>
    <xf numFmtId="0" fontId="15" fillId="28" borderId="6" applyNumberFormat="0" applyAlignment="0" applyProtection="0"/>
    <xf numFmtId="0" fontId="6" fillId="44" borderId="9" applyNumberFormat="0" applyFont="0" applyAlignment="0" applyProtection="0"/>
    <xf numFmtId="0" fontId="18" fillId="37" borderId="10" applyNumberFormat="0" applyAlignment="0" applyProtection="0"/>
    <xf numFmtId="0" fontId="21" fillId="0" borderId="18" applyNumberFormat="0" applyFill="0" applyAlignment="0" applyProtection="0"/>
    <xf numFmtId="0" fontId="6" fillId="44" borderId="9" applyNumberFormat="0" applyFont="0" applyAlignment="0" applyProtection="0"/>
    <xf numFmtId="9" fontId="2" fillId="0" borderId="0" applyFont="0" applyFill="0" applyBorder="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16"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3" fillId="37"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15" fillId="28" borderId="6" applyNumberFormat="0" applyAlignment="0" applyProtection="0"/>
    <xf numFmtId="0" fontId="37" fillId="0" borderId="0"/>
    <xf numFmtId="0" fontId="30"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43" fontId="6" fillId="0" borderId="0" applyFont="0" applyFill="0" applyBorder="0" applyAlignment="0" applyProtection="0"/>
    <xf numFmtId="43" fontId="6"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39" fillId="0" borderId="0"/>
    <xf numFmtId="0" fontId="6" fillId="0" borderId="0"/>
    <xf numFmtId="0" fontId="2" fillId="0" borderId="0"/>
    <xf numFmtId="0" fontId="37" fillId="0" borderId="0"/>
    <xf numFmtId="0" fontId="6" fillId="0" borderId="0"/>
    <xf numFmtId="0" fontId="6"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6" fillId="0" borderId="0"/>
    <xf numFmtId="0" fontId="6" fillId="0" borderId="0"/>
    <xf numFmtId="0" fontId="2" fillId="0" borderId="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9" borderId="9" applyNumberForma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6" fillId="44" borderId="9" applyNumberFormat="0" applyFon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16"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18" fillId="37" borderId="10" applyNumberFormat="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43" fontId="2" fillId="0" borderId="0" applyFont="0" applyFill="0" applyBorder="0" applyAlignment="0" applyProtection="0"/>
  </cellStyleXfs>
  <cellXfs count="327">
    <xf numFmtId="0" fontId="0" fillId="0" borderId="0" xfId="0"/>
    <xf numFmtId="0" fontId="1" fillId="0" borderId="0" xfId="0" applyFont="1" applyAlignment="1">
      <alignment horizontal="center" wrapText="1"/>
    </xf>
    <xf numFmtId="0" fontId="4"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 fillId="4" borderId="1" xfId="0" applyFont="1" applyFill="1" applyBorder="1" applyAlignment="1">
      <alignment horizontal="center" vertical="center" wrapText="1"/>
    </xf>
    <xf numFmtId="14" fontId="1" fillId="0" borderId="0" xfId="0" applyNumberFormat="1" applyFont="1" applyAlignment="1">
      <alignment horizontal="center" vertical="center" wrapText="1"/>
    </xf>
    <xf numFmtId="14" fontId="3" fillId="2" borderId="1" xfId="0" applyNumberFormat="1"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14" fontId="1" fillId="6"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 fontId="1" fillId="3" borderId="1" xfId="0" applyNumberFormat="1" applyFont="1" applyFill="1" applyBorder="1" applyAlignment="1">
      <alignment horizontal="center" vertical="center" wrapText="1"/>
    </xf>
    <xf numFmtId="168" fontId="1" fillId="0" borderId="0" xfId="1" applyNumberFormat="1" applyFont="1" applyAlignment="1">
      <alignment horizontal="center" vertical="center" wrapText="1"/>
    </xf>
    <xf numFmtId="168" fontId="3" fillId="2" borderId="1" xfId="1" applyNumberFormat="1" applyFont="1" applyFill="1" applyBorder="1" applyAlignment="1">
      <alignment horizontal="center" vertical="center" wrapText="1"/>
    </xf>
    <xf numFmtId="0" fontId="1" fillId="0" borderId="0" xfId="0" applyFont="1" applyAlignment="1">
      <alignment wrapText="1"/>
    </xf>
    <xf numFmtId="14"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168" fontId="1" fillId="5" borderId="1" xfId="1"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5"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168" fontId="1" fillId="3" borderId="1" xfId="1"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168" fontId="1" fillId="4" borderId="1" xfId="1" applyNumberFormat="1" applyFont="1" applyFill="1" applyBorder="1" applyAlignment="1">
      <alignment horizontal="center" vertical="center" wrapText="1"/>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168" fontId="1" fillId="3" borderId="4" xfId="1"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1" fillId="3" borderId="4" xfId="0" applyFont="1" applyFill="1" applyBorder="1" applyAlignment="1">
      <alignmen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2" fillId="5" borderId="4" xfId="0" applyFont="1" applyFill="1" applyBorder="1" applyAlignment="1">
      <alignment horizontal="center" vertical="center" wrapText="1"/>
    </xf>
    <xf numFmtId="14" fontId="1" fillId="5" borderId="4"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1" xfId="0" applyFont="1" applyFill="1" applyBorder="1" applyAlignment="1">
      <alignment horizontal="center" vertical="center" wrapText="1"/>
    </xf>
    <xf numFmtId="14" fontId="1" fillId="4" borderId="2"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9" fontId="32" fillId="3" borderId="1" xfId="0" applyNumberFormat="1" applyFont="1" applyFill="1" applyBorder="1" applyAlignment="1">
      <alignment horizontal="center" vertical="center" wrapText="1"/>
    </xf>
    <xf numFmtId="0" fontId="33" fillId="5"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1" fillId="4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14" fontId="1" fillId="4" borderId="2" xfId="0" applyNumberFormat="1" applyFont="1" applyFill="1" applyBorder="1" applyAlignment="1">
      <alignment horizontal="center" vertical="center" wrapText="1"/>
    </xf>
    <xf numFmtId="0" fontId="32" fillId="4"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9" fontId="1" fillId="0" borderId="0" xfId="148" applyFont="1" applyAlignment="1">
      <alignment horizontal="center" vertical="center" wrapText="1"/>
    </xf>
    <xf numFmtId="0" fontId="4" fillId="0" borderId="1" xfId="0" applyFont="1" applyFill="1" applyBorder="1" applyAlignment="1">
      <alignment horizontal="center" vertical="center"/>
    </xf>
    <xf numFmtId="9" fontId="1" fillId="0" borderId="1" xfId="0" applyNumberFormat="1" applyFont="1" applyFill="1" applyBorder="1" applyAlignment="1">
      <alignment horizontal="justify" vertical="center"/>
    </xf>
    <xf numFmtId="170" fontId="1" fillId="0" borderId="1" xfId="0" applyNumberFormat="1" applyFont="1" applyFill="1" applyBorder="1" applyAlignment="1">
      <alignment horizontal="justify" vertical="center"/>
    </xf>
    <xf numFmtId="0" fontId="1" fillId="49" borderId="1" xfId="0" applyFont="1" applyFill="1" applyBorder="1" applyAlignment="1">
      <alignment horizontal="justify" vertical="center"/>
    </xf>
    <xf numFmtId="10" fontId="1" fillId="0" borderId="1" xfId="0" applyNumberFormat="1" applyFont="1" applyFill="1" applyBorder="1" applyAlignment="1">
      <alignment horizontal="justify" vertical="center"/>
    </xf>
    <xf numFmtId="0" fontId="1" fillId="47" borderId="1" xfId="0" applyFont="1" applyFill="1" applyBorder="1" applyAlignment="1">
      <alignment horizontal="justify" vertical="center"/>
    </xf>
    <xf numFmtId="0" fontId="1" fillId="48" borderId="1" xfId="0" applyFont="1" applyFill="1" applyBorder="1" applyAlignment="1">
      <alignment horizontal="justify" vertical="center"/>
    </xf>
    <xf numFmtId="9" fontId="1" fillId="0" borderId="1" xfId="148" applyFont="1" applyBorder="1" applyAlignment="1">
      <alignment horizontal="center" vertical="center" wrapText="1"/>
    </xf>
    <xf numFmtId="9" fontId="1" fillId="3" borderId="1" xfId="148" applyFont="1" applyFill="1" applyBorder="1" applyAlignment="1">
      <alignment horizontal="center" vertical="center" wrapText="1"/>
    </xf>
    <xf numFmtId="0" fontId="4" fillId="3" borderId="1" xfId="0" applyFont="1" applyFill="1" applyBorder="1" applyAlignment="1" applyProtection="1">
      <alignment horizontal="center" vertical="center" wrapText="1"/>
    </xf>
    <xf numFmtId="1" fontId="4" fillId="3" borderId="1" xfId="0" applyNumberFormat="1"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2" borderId="20" xfId="0" applyFont="1" applyFill="1" applyBorder="1" applyAlignment="1">
      <alignment horizontal="center" vertical="center" wrapText="1"/>
    </xf>
    <xf numFmtId="168" fontId="1" fillId="3" borderId="2" xfId="1" applyNumberFormat="1" applyFont="1" applyFill="1" applyBorder="1" applyAlignment="1">
      <alignment horizontal="center" vertical="center" wrapText="1"/>
    </xf>
    <xf numFmtId="168" fontId="1" fillId="3" borderId="4" xfId="1"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4" xfId="0" applyFont="1" applyFill="1" applyBorder="1" applyAlignment="1">
      <alignment horizontal="center" vertical="center" wrapText="1"/>
    </xf>
    <xf numFmtId="14" fontId="1" fillId="4" borderId="2"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40" fillId="5" borderId="2" xfId="0" applyFont="1" applyFill="1" applyBorder="1" applyAlignment="1">
      <alignment horizontal="center" vertical="center" wrapText="1"/>
    </xf>
    <xf numFmtId="0" fontId="40" fillId="6" borderId="1" xfId="0" applyFont="1" applyFill="1" applyBorder="1" applyAlignment="1">
      <alignment horizontal="center" vertical="center" wrapText="1"/>
    </xf>
    <xf numFmtId="9" fontId="1" fillId="6"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1" fillId="3" borderId="1" xfId="0" applyFont="1" applyFill="1" applyBorder="1" applyAlignment="1" applyProtection="1">
      <alignment horizontal="center" vertical="center" wrapText="1"/>
      <protection locked="0"/>
    </xf>
    <xf numFmtId="0" fontId="1" fillId="3" borderId="1"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33" fillId="5" borderId="1" xfId="0" applyFont="1" applyFill="1" applyBorder="1" applyAlignment="1" applyProtection="1">
      <alignment horizontal="center" vertical="center" wrapText="1"/>
      <protection locked="0"/>
    </xf>
    <xf numFmtId="0" fontId="33" fillId="5" borderId="2" xfId="0" applyFont="1" applyFill="1" applyBorder="1" applyAlignment="1" applyProtection="1">
      <alignment horizontal="center" vertical="center" wrapText="1"/>
      <protection locked="0"/>
    </xf>
    <xf numFmtId="0" fontId="33" fillId="6" borderId="1" xfId="0" applyFont="1" applyFill="1" applyBorder="1" applyAlignment="1" applyProtection="1">
      <alignment horizontal="center" vertical="center" wrapText="1"/>
      <protection locked="0"/>
    </xf>
    <xf numFmtId="9" fontId="1" fillId="3" borderId="1" xfId="148"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4" fillId="0" borderId="0" xfId="0" applyFont="1" applyFill="1" applyBorder="1" applyAlignment="1">
      <alignment horizontal="center" vertical="center"/>
    </xf>
    <xf numFmtId="0" fontId="1" fillId="3" borderId="2" xfId="0" applyFont="1" applyFill="1" applyBorder="1" applyAlignment="1">
      <alignment horizontal="center" vertical="center" wrapText="1"/>
    </xf>
    <xf numFmtId="9" fontId="1" fillId="3" borderId="2" xfId="0" applyNumberFormat="1" applyFont="1" applyFill="1" applyBorder="1" applyAlignment="1">
      <alignment horizontal="center" vertical="center" wrapText="1"/>
    </xf>
    <xf numFmtId="9" fontId="32" fillId="3" borderId="2" xfId="0" applyNumberFormat="1" applyFont="1" applyFill="1" applyBorder="1" applyAlignment="1">
      <alignment horizontal="center" vertical="center" wrapText="1"/>
    </xf>
    <xf numFmtId="9" fontId="1" fillId="3" borderId="2" xfId="148" applyFont="1" applyFill="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45"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1" fillId="46" borderId="1" xfId="0" applyFont="1" applyFill="1" applyBorder="1" applyAlignment="1">
      <alignment horizontal="left" vertical="center" wrapText="1"/>
    </xf>
    <xf numFmtId="1" fontId="1" fillId="4" borderId="1" xfId="0" applyNumberFormat="1" applyFont="1" applyFill="1" applyBorder="1" applyAlignment="1" applyProtection="1">
      <alignment horizontal="center" vertical="center" wrapText="1"/>
      <protection locked="0"/>
    </xf>
    <xf numFmtId="0" fontId="1" fillId="45" borderId="1" xfId="0" applyFont="1" applyFill="1" applyBorder="1" applyAlignment="1">
      <alignment vertical="center" wrapText="1"/>
    </xf>
    <xf numFmtId="0" fontId="1" fillId="3" borderId="1" xfId="0" applyFont="1" applyFill="1" applyBorder="1" applyAlignment="1">
      <alignment vertical="center" wrapText="1"/>
    </xf>
    <xf numFmtId="43" fontId="1" fillId="4" borderId="1" xfId="1855"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4" borderId="2" xfId="0" applyFont="1" applyFill="1" applyBorder="1" applyAlignment="1">
      <alignment horizontal="center" vertical="center" wrapText="1"/>
    </xf>
    <xf numFmtId="0" fontId="1" fillId="4" borderId="2" xfId="0" applyFont="1" applyFill="1" applyBorder="1" applyAlignment="1" applyProtection="1">
      <alignment horizontal="center" vertical="center" wrapText="1"/>
      <protection locked="0"/>
    </xf>
    <xf numFmtId="0" fontId="32" fillId="4" borderId="2" xfId="0" applyFont="1" applyFill="1" applyBorder="1" applyAlignment="1" applyProtection="1">
      <alignment horizontal="center" vertical="center" wrapText="1"/>
      <protection locked="0"/>
    </xf>
    <xf numFmtId="0" fontId="35" fillId="4" borderId="2" xfId="0"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6" borderId="1"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5" borderId="1" xfId="0" applyFont="1" applyFill="1" applyBorder="1" applyAlignment="1" applyProtection="1">
      <alignment horizontal="center" vertical="center" wrapText="1"/>
      <protection locked="0"/>
    </xf>
    <xf numFmtId="0" fontId="35" fillId="3" borderId="1" xfId="0"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45" borderId="1" xfId="0" applyFont="1" applyFill="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45"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5" fillId="4" borderId="1" xfId="0" applyFont="1" applyFill="1" applyBorder="1" applyAlignment="1" applyProtection="1">
      <alignment horizontal="center" vertical="center" wrapText="1"/>
      <protection locked="0"/>
    </xf>
    <xf numFmtId="0" fontId="4" fillId="3" borderId="1" xfId="0" applyNumberFormat="1"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35" fillId="5" borderId="1" xfId="0" applyFont="1" applyFill="1" applyBorder="1" applyAlignment="1" applyProtection="1">
      <alignment horizontal="center" vertical="center" wrapText="1"/>
      <protection locked="0"/>
    </xf>
    <xf numFmtId="2" fontId="33" fillId="5" borderId="1" xfId="0" applyNumberFormat="1" applyFont="1" applyFill="1" applyBorder="1" applyAlignment="1" applyProtection="1">
      <alignment horizontal="center" vertical="center" wrapText="1"/>
      <protection locked="0"/>
    </xf>
    <xf numFmtId="1" fontId="1" fillId="3" borderId="1" xfId="148" applyNumberFormat="1" applyFont="1" applyFill="1" applyBorder="1" applyAlignment="1" applyProtection="1">
      <alignment horizontal="center" vertical="center" wrapText="1"/>
      <protection locked="0"/>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2" fillId="46" borderId="1"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1" fillId="0" borderId="1" xfId="0" applyFont="1" applyBorder="1" applyAlignment="1">
      <alignment vertical="center" wrapText="1"/>
    </xf>
    <xf numFmtId="44" fontId="1" fillId="4" borderId="1" xfId="1" applyNumberFormat="1" applyFont="1" applyFill="1" applyBorder="1" applyAlignment="1">
      <alignment horizontal="center" vertical="center" wrapText="1"/>
    </xf>
    <xf numFmtId="0" fontId="1" fillId="0" borderId="1" xfId="0" applyFont="1" applyFill="1" applyBorder="1" applyAlignment="1" applyProtection="1">
      <alignment horizontal="justify" vertical="top" wrapText="1"/>
      <protection locked="0"/>
    </xf>
    <xf numFmtId="0" fontId="1" fillId="0" borderId="1" xfId="0" applyFont="1" applyBorder="1" applyAlignment="1" applyProtection="1">
      <alignment horizontal="justify" vertical="center" wrapText="1"/>
      <protection locked="0"/>
    </xf>
    <xf numFmtId="0" fontId="32" fillId="4" borderId="1" xfId="0" applyFont="1" applyFill="1" applyBorder="1" applyAlignment="1" applyProtection="1">
      <alignment horizontal="center" vertical="center" wrapText="1"/>
      <protection locked="0"/>
    </xf>
    <xf numFmtId="0" fontId="1" fillId="4" borderId="1" xfId="0" applyFont="1" applyFill="1" applyBorder="1" applyAlignment="1">
      <alignment horizontal="center" vertical="center" wrapText="1"/>
    </xf>
    <xf numFmtId="1" fontId="32" fillId="4"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2" fillId="3" borderId="1" xfId="0" applyFont="1" applyFill="1" applyBorder="1" applyAlignment="1" applyProtection="1">
      <alignment horizontal="center" vertical="center" wrapText="1"/>
    </xf>
    <xf numFmtId="0" fontId="35" fillId="3" borderId="1" xfId="0" applyFont="1" applyFill="1" applyBorder="1" applyAlignment="1" applyProtection="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170" fontId="1" fillId="0" borderId="1" xfId="148" applyNumberFormat="1" applyFont="1" applyBorder="1" applyAlignment="1">
      <alignment horizontal="center" vertical="center" wrapText="1"/>
    </xf>
    <xf numFmtId="164" fontId="1" fillId="4" borderId="1" xfId="1" applyNumberFormat="1" applyFont="1" applyFill="1" applyBorder="1" applyAlignment="1">
      <alignment horizontal="center" vertical="center" wrapText="1"/>
    </xf>
    <xf numFmtId="9" fontId="1" fillId="0" borderId="1" xfId="148" applyFont="1" applyBorder="1" applyAlignment="1" applyProtection="1">
      <alignment horizontal="center" vertical="center" wrapText="1"/>
      <protection locked="0"/>
    </xf>
    <xf numFmtId="9" fontId="1" fillId="3" borderId="2" xfId="148"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0" fontId="1" fillId="0" borderId="1" xfId="148" applyNumberFormat="1" applyFont="1" applyBorder="1" applyAlignment="1">
      <alignment horizontal="center" vertical="center" wrapText="1"/>
    </xf>
    <xf numFmtId="9" fontId="1" fillId="0" borderId="1" xfId="148" applyNumberFormat="1" applyFont="1" applyBorder="1" applyAlignment="1">
      <alignment horizontal="center" vertical="center" wrapText="1"/>
    </xf>
    <xf numFmtId="9" fontId="1" fillId="0" borderId="1" xfId="148" applyNumberFormat="1" applyFont="1" applyBorder="1" applyAlignment="1" applyProtection="1">
      <alignment horizontal="center" vertical="center" wrapText="1"/>
      <protection locked="0"/>
    </xf>
    <xf numFmtId="0" fontId="1" fillId="6" borderId="1"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2" xfId="0" applyFont="1" applyFill="1" applyBorder="1" applyAlignment="1" applyProtection="1">
      <alignment horizontal="center" vertical="center" wrapText="1"/>
      <protection locked="0"/>
    </xf>
    <xf numFmtId="0" fontId="1" fillId="6" borderId="3"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9" fontId="1" fillId="3" borderId="2" xfId="148" applyFont="1" applyFill="1" applyBorder="1" applyAlignment="1">
      <alignment horizontal="center" vertical="center" wrapText="1"/>
    </xf>
    <xf numFmtId="9" fontId="1" fillId="3" borderId="4" xfId="148" applyFont="1" applyFill="1" applyBorder="1" applyAlignment="1">
      <alignment horizontal="center" vertical="center" wrapText="1"/>
    </xf>
    <xf numFmtId="9" fontId="1" fillId="0" borderId="2" xfId="148" applyFont="1" applyBorder="1" applyAlignment="1" applyProtection="1">
      <alignment horizontal="center" vertical="center" wrapText="1"/>
      <protection locked="0"/>
    </xf>
    <xf numFmtId="9" fontId="1" fillId="0" borderId="3" xfId="148" applyFont="1" applyBorder="1" applyAlignment="1" applyProtection="1">
      <alignment horizontal="center" vertical="center" wrapText="1"/>
      <protection locked="0"/>
    </xf>
    <xf numFmtId="9" fontId="1" fillId="0" borderId="4" xfId="148" applyFont="1" applyBorder="1" applyAlignment="1" applyProtection="1">
      <alignment horizontal="center" vertical="center" wrapText="1"/>
      <protection locked="0"/>
    </xf>
    <xf numFmtId="170" fontId="1" fillId="0" borderId="2" xfId="148" applyNumberFormat="1" applyFont="1" applyBorder="1" applyAlignment="1">
      <alignment horizontal="center" vertical="center" wrapText="1"/>
    </xf>
    <xf numFmtId="170" fontId="1" fillId="0" borderId="3" xfId="148" applyNumberFormat="1" applyFont="1" applyBorder="1" applyAlignment="1">
      <alignment horizontal="center" vertical="center" wrapText="1"/>
    </xf>
    <xf numFmtId="170" fontId="1" fillId="0" borderId="4" xfId="148" applyNumberFormat="1" applyFont="1" applyBorder="1" applyAlignment="1">
      <alignment horizontal="center" vertical="center" wrapText="1"/>
    </xf>
    <xf numFmtId="9" fontId="1" fillId="0" borderId="2" xfId="148" applyFont="1" applyBorder="1" applyAlignment="1">
      <alignment horizontal="center" vertical="center" wrapText="1"/>
    </xf>
    <xf numFmtId="9" fontId="1" fillId="0" borderId="3" xfId="148" applyFont="1" applyBorder="1" applyAlignment="1">
      <alignment horizontal="center" vertical="center" wrapText="1"/>
    </xf>
    <xf numFmtId="9" fontId="1" fillId="0" borderId="4" xfId="148" applyFont="1" applyBorder="1" applyAlignment="1">
      <alignment horizontal="center" vertical="center" wrapText="1"/>
    </xf>
    <xf numFmtId="0" fontId="32" fillId="4" borderId="2"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168" fontId="1" fillId="3" borderId="1" xfId="1"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2" fillId="4" borderId="1" xfId="0" applyFont="1" applyFill="1" applyBorder="1" applyAlignment="1">
      <alignment horizontal="center" vertical="center" wrapText="1"/>
    </xf>
    <xf numFmtId="168" fontId="1" fillId="4" borderId="2" xfId="1" applyNumberFormat="1" applyFont="1" applyFill="1" applyBorder="1" applyAlignment="1">
      <alignment horizontal="center" vertical="center" wrapText="1"/>
    </xf>
    <xf numFmtId="168" fontId="1" fillId="4" borderId="3" xfId="1" applyNumberFormat="1" applyFont="1" applyFill="1" applyBorder="1" applyAlignment="1">
      <alignment horizontal="center" vertical="center" wrapText="1"/>
    </xf>
    <xf numFmtId="0" fontId="1" fillId="45" borderId="2" xfId="0" applyFont="1" applyFill="1" applyBorder="1" applyAlignment="1">
      <alignment horizontal="center" vertical="center" wrapText="1"/>
    </xf>
    <xf numFmtId="0" fontId="1" fillId="45" borderId="4" xfId="0" applyFont="1" applyFill="1" applyBorder="1" applyAlignment="1">
      <alignment horizontal="center" vertical="center" wrapText="1"/>
    </xf>
    <xf numFmtId="164" fontId="1" fillId="45" borderId="2" xfId="1" applyNumberFormat="1" applyFont="1" applyFill="1" applyBorder="1" applyAlignment="1">
      <alignment horizontal="center" vertical="center" wrapText="1"/>
    </xf>
    <xf numFmtId="164" fontId="1" fillId="45" borderId="4" xfId="1" applyNumberFormat="1" applyFont="1" applyFill="1" applyBorder="1" applyAlignment="1">
      <alignment horizontal="center" vertical="center" wrapText="1"/>
    </xf>
    <xf numFmtId="168" fontId="1" fillId="4" borderId="4" xfId="1"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3" fillId="2" borderId="2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 xfId="0" applyFont="1" applyFill="1" applyBorder="1" applyAlignment="1">
      <alignment horizontal="center" vertical="center" wrapText="1"/>
    </xf>
    <xf numFmtId="168" fontId="1" fillId="3" borderId="2" xfId="1" applyNumberFormat="1" applyFont="1" applyFill="1" applyBorder="1" applyAlignment="1">
      <alignment horizontal="center" vertical="center" wrapText="1"/>
    </xf>
    <xf numFmtId="168" fontId="1" fillId="3" borderId="4" xfId="1"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0" fontId="32" fillId="3" borderId="2"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2" fillId="3" borderId="4" xfId="0" applyFont="1" applyFill="1" applyBorder="1" applyAlignment="1">
      <alignment horizontal="center" vertical="center" wrapText="1"/>
    </xf>
    <xf numFmtId="14" fontId="1" fillId="45" borderId="2" xfId="0" applyNumberFormat="1" applyFont="1" applyFill="1" applyBorder="1" applyAlignment="1">
      <alignment horizontal="center" vertical="center" wrapText="1"/>
    </xf>
    <xf numFmtId="14" fontId="1" fillId="45" borderId="3" xfId="0" applyNumberFormat="1" applyFont="1" applyFill="1" applyBorder="1" applyAlignment="1">
      <alignment horizontal="center" vertical="center" wrapText="1"/>
    </xf>
    <xf numFmtId="14" fontId="1" fillId="45" borderId="4" xfId="0" applyNumberFormat="1" applyFont="1" applyFill="1" applyBorder="1" applyAlignment="1">
      <alignment horizontal="center" vertical="center" wrapText="1"/>
    </xf>
    <xf numFmtId="9" fontId="1" fillId="3" borderId="3" xfId="148" applyFont="1" applyFill="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46" borderId="2" xfId="0" applyFont="1" applyFill="1" applyBorder="1" applyAlignment="1">
      <alignment horizontal="center" vertical="center" wrapText="1"/>
    </xf>
    <xf numFmtId="0" fontId="1" fillId="46" borderId="3" xfId="0" applyFont="1" applyFill="1" applyBorder="1" applyAlignment="1">
      <alignment horizontal="center" vertical="center" wrapText="1"/>
    </xf>
    <xf numFmtId="0" fontId="1" fillId="46" borderId="4" xfId="0" applyFont="1" applyFill="1" applyBorder="1" applyAlignment="1">
      <alignment horizontal="center" vertical="center" wrapText="1"/>
    </xf>
    <xf numFmtId="0" fontId="35" fillId="6" borderId="2" xfId="0" applyFont="1" applyFill="1" applyBorder="1" applyAlignment="1" applyProtection="1">
      <alignment horizontal="center" vertical="center" wrapText="1"/>
      <protection locked="0"/>
    </xf>
    <xf numFmtId="168" fontId="1" fillId="4" borderId="1" xfId="1" applyNumberFormat="1" applyFont="1" applyFill="1" applyBorder="1" applyAlignment="1">
      <alignment horizontal="center" vertical="center" wrapText="1"/>
    </xf>
    <xf numFmtId="0" fontId="1" fillId="5" borderId="3"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33" fillId="5" borderId="3" xfId="0" applyFont="1" applyFill="1" applyBorder="1" applyAlignment="1">
      <alignment horizontal="center" vertical="center" wrapText="1"/>
    </xf>
    <xf numFmtId="0" fontId="33" fillId="5" borderId="4" xfId="0" applyFont="1" applyFill="1" applyBorder="1" applyAlignment="1">
      <alignment horizontal="center" vertical="center" wrapText="1"/>
    </xf>
    <xf numFmtId="168" fontId="1" fillId="5" borderId="2" xfId="1" applyNumberFormat="1" applyFont="1" applyFill="1" applyBorder="1" applyAlignment="1">
      <alignment horizontal="center" vertical="center" wrapText="1"/>
    </xf>
    <xf numFmtId="168" fontId="1" fillId="5" borderId="3" xfId="1" applyNumberFormat="1" applyFont="1" applyFill="1" applyBorder="1" applyAlignment="1">
      <alignment horizontal="center" vertical="center" wrapText="1"/>
    </xf>
    <xf numFmtId="168" fontId="1" fillId="5" borderId="4" xfId="1" applyNumberFormat="1" applyFont="1" applyFill="1" applyBorder="1" applyAlignment="1">
      <alignment horizontal="center" vertical="center" wrapText="1"/>
    </xf>
    <xf numFmtId="14" fontId="1" fillId="4" borderId="2" xfId="0" applyNumberFormat="1" applyFont="1" applyFill="1" applyBorder="1" applyAlignment="1">
      <alignment horizontal="center" vertical="center" wrapText="1"/>
    </xf>
    <xf numFmtId="14" fontId="1" fillId="4" borderId="4" xfId="0" applyNumberFormat="1" applyFont="1" applyFill="1" applyBorder="1" applyAlignment="1">
      <alignment horizontal="center" vertical="center" wrapText="1"/>
    </xf>
    <xf numFmtId="0" fontId="3" fillId="2" borderId="1" xfId="0" applyFont="1" applyFill="1" applyBorder="1" applyAlignment="1">
      <alignment horizontal="center" wrapText="1"/>
    </xf>
    <xf numFmtId="168" fontId="1" fillId="3" borderId="3" xfId="1" applyNumberFormat="1"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168" fontId="1" fillId="6" borderId="1" xfId="1" applyNumberFormat="1" applyFont="1" applyFill="1" applyBorder="1" applyAlignment="1">
      <alignment horizontal="center" vertical="center" wrapText="1"/>
    </xf>
    <xf numFmtId="168" fontId="1" fillId="5" borderId="1" xfId="1" applyNumberFormat="1" applyFont="1" applyFill="1" applyBorder="1" applyAlignment="1">
      <alignment horizontal="center" vertical="center" wrapText="1"/>
    </xf>
    <xf numFmtId="0" fontId="32" fillId="5" borderId="2" xfId="0" applyFont="1" applyFill="1" applyBorder="1" applyAlignment="1">
      <alignment horizontal="center" vertical="center" wrapText="1"/>
    </xf>
    <xf numFmtId="0" fontId="32" fillId="47" borderId="4" xfId="0"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14" fontId="1" fillId="47" borderId="4" xfId="0" applyNumberFormat="1" applyFont="1" applyFill="1" applyBorder="1" applyAlignment="1">
      <alignment horizontal="center" vertical="center" wrapText="1"/>
    </xf>
    <xf numFmtId="0" fontId="32" fillId="5" borderId="3" xfId="0" applyFont="1" applyFill="1" applyBorder="1" applyAlignment="1">
      <alignment horizontal="center" vertical="center" wrapText="1"/>
    </xf>
    <xf numFmtId="0" fontId="34" fillId="5" borderId="3"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3" fillId="6" borderId="1" xfId="0"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14" fontId="1" fillId="6" borderId="4" xfId="0" applyNumberFormat="1" applyFont="1" applyFill="1" applyBorder="1" applyAlignment="1">
      <alignment horizontal="center" vertical="center" wrapText="1"/>
    </xf>
    <xf numFmtId="0" fontId="1" fillId="47"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4" xfId="0" applyFont="1" applyFill="1" applyBorder="1" applyAlignment="1">
      <alignment horizontal="center" vertical="center" wrapText="1"/>
    </xf>
    <xf numFmtId="9" fontId="3" fillId="2" borderId="21" xfId="148" applyFont="1" applyFill="1" applyBorder="1" applyAlignment="1">
      <alignment horizontal="center" vertical="center" wrapText="1"/>
    </xf>
    <xf numFmtId="9" fontId="3" fillId="2" borderId="22" xfId="148"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top" wrapText="1"/>
    </xf>
    <xf numFmtId="0" fontId="4" fillId="0" borderId="0" xfId="0" applyFont="1" applyAlignment="1"/>
  </cellXfs>
  <cellStyles count="1856">
    <cellStyle name="20% - Énfasis1 2" xfId="11"/>
    <cellStyle name="20% - Énfasis1 3" xfId="70"/>
    <cellStyle name="20% - Énfasis2 2" xfId="12"/>
    <cellStyle name="20% - Énfasis2 3" xfId="71"/>
    <cellStyle name="20% - Énfasis3 2" xfId="13"/>
    <cellStyle name="20% - Énfasis3 3" xfId="72"/>
    <cellStyle name="20% - Énfasis4 2" xfId="14"/>
    <cellStyle name="20% - Énfasis4 3" xfId="73"/>
    <cellStyle name="20% - Énfasis5 2" xfId="15"/>
    <cellStyle name="20% - Énfasis5 3" xfId="74"/>
    <cellStyle name="20% - Énfasis6 2" xfId="16"/>
    <cellStyle name="20% - Énfasis6 3" xfId="75"/>
    <cellStyle name="40% - Énfasis1 2" xfId="17"/>
    <cellStyle name="40% - Énfasis1 3" xfId="76"/>
    <cellStyle name="40% - Énfasis2 2" xfId="18"/>
    <cellStyle name="40% - Énfasis2 3" xfId="77"/>
    <cellStyle name="40% - Énfasis3 2" xfId="19"/>
    <cellStyle name="40% - Énfasis3 3" xfId="78"/>
    <cellStyle name="40% - Énfasis4 2" xfId="20"/>
    <cellStyle name="40% - Énfasis4 3" xfId="79"/>
    <cellStyle name="40% - Énfasis5 2" xfId="21"/>
    <cellStyle name="40% - Énfasis5 3" xfId="80"/>
    <cellStyle name="40% - Énfasis6 2" xfId="22"/>
    <cellStyle name="40% - Énfasis6 3" xfId="81"/>
    <cellStyle name="60% - Énfasis1 2" xfId="23"/>
    <cellStyle name="60% - Énfasis1 3" xfId="82"/>
    <cellStyle name="60% - Énfasis2 2" xfId="24"/>
    <cellStyle name="60% - Énfasis2 3" xfId="83"/>
    <cellStyle name="60% - Énfasis3 2" xfId="25"/>
    <cellStyle name="60% - Énfasis3 3" xfId="84"/>
    <cellStyle name="60% - Énfasis4 2" xfId="26"/>
    <cellStyle name="60% - Énfasis4 3" xfId="85"/>
    <cellStyle name="60% - Énfasis5 2" xfId="27"/>
    <cellStyle name="60% - Énfasis5 3" xfId="86"/>
    <cellStyle name="60% - Énfasis6 2" xfId="28"/>
    <cellStyle name="60% - Énfasis6 3" xfId="87"/>
    <cellStyle name="Buena 2" xfId="29"/>
    <cellStyle name="Buena 3" xfId="88"/>
    <cellStyle name="Cálculo 2" xfId="30"/>
    <cellStyle name="Cálculo 2 10" xfId="149"/>
    <cellStyle name="Cálculo 2 11" xfId="150"/>
    <cellStyle name="Cálculo 2 12" xfId="151"/>
    <cellStyle name="Cálculo 2 2" xfId="120"/>
    <cellStyle name="Cálculo 2 2 10" xfId="152"/>
    <cellStyle name="Cálculo 2 2 2" xfId="153"/>
    <cellStyle name="Cálculo 2 2 2 2" xfId="154"/>
    <cellStyle name="Cálculo 2 2 2 2 2" xfId="155"/>
    <cellStyle name="Cálculo 2 2 2 2 3" xfId="156"/>
    <cellStyle name="Cálculo 2 2 2 2 4" xfId="157"/>
    <cellStyle name="Cálculo 2 2 2 2 5" xfId="158"/>
    <cellStyle name="Cálculo 2 2 2 2 6" xfId="159"/>
    <cellStyle name="Cálculo 2 2 2 3" xfId="160"/>
    <cellStyle name="Cálculo 2 2 2 4" xfId="161"/>
    <cellStyle name="Cálculo 2 2 2 5" xfId="162"/>
    <cellStyle name="Cálculo 2 2 2 6" xfId="163"/>
    <cellStyle name="Cálculo 2 2 2 7" xfId="164"/>
    <cellStyle name="Cálculo 2 2 3" xfId="165"/>
    <cellStyle name="Cálculo 2 2 3 2" xfId="166"/>
    <cellStyle name="Cálculo 2 2 3 2 2" xfId="167"/>
    <cellStyle name="Cálculo 2 2 3 2 3" xfId="168"/>
    <cellStyle name="Cálculo 2 2 3 2 4" xfId="169"/>
    <cellStyle name="Cálculo 2 2 3 2 5" xfId="170"/>
    <cellStyle name="Cálculo 2 2 3 2 6" xfId="171"/>
    <cellStyle name="Cálculo 2 2 3 3" xfId="172"/>
    <cellStyle name="Cálculo 2 2 3 4" xfId="173"/>
    <cellStyle name="Cálculo 2 2 3 5" xfId="174"/>
    <cellStyle name="Cálculo 2 2 3 6" xfId="175"/>
    <cellStyle name="Cálculo 2 2 3 7" xfId="176"/>
    <cellStyle name="Cálculo 2 2 4" xfId="177"/>
    <cellStyle name="Cálculo 2 2 4 2" xfId="178"/>
    <cellStyle name="Cálculo 2 2 4 3" xfId="179"/>
    <cellStyle name="Cálculo 2 2 4 4" xfId="180"/>
    <cellStyle name="Cálculo 2 2 4 5" xfId="181"/>
    <cellStyle name="Cálculo 2 2 4 6" xfId="182"/>
    <cellStyle name="Cálculo 2 2 5" xfId="183"/>
    <cellStyle name="Cálculo 2 2 5 2" xfId="184"/>
    <cellStyle name="Cálculo 2 2 5 3" xfId="185"/>
    <cellStyle name="Cálculo 2 2 5 4" xfId="186"/>
    <cellStyle name="Cálculo 2 2 5 5" xfId="187"/>
    <cellStyle name="Cálculo 2 2 5 6" xfId="188"/>
    <cellStyle name="Cálculo 2 2 6" xfId="189"/>
    <cellStyle name="Cálculo 2 2 7" xfId="190"/>
    <cellStyle name="Cálculo 2 2 8" xfId="191"/>
    <cellStyle name="Cálculo 2 2 9" xfId="192"/>
    <cellStyle name="Cálculo 2 3" xfId="128"/>
    <cellStyle name="Cálculo 2 3 10" xfId="193"/>
    <cellStyle name="Cálculo 2 3 2" xfId="194"/>
    <cellStyle name="Cálculo 2 3 2 2" xfId="195"/>
    <cellStyle name="Cálculo 2 3 2 2 2" xfId="196"/>
    <cellStyle name="Cálculo 2 3 2 2 3" xfId="197"/>
    <cellStyle name="Cálculo 2 3 2 2 4" xfId="198"/>
    <cellStyle name="Cálculo 2 3 2 2 5" xfId="199"/>
    <cellStyle name="Cálculo 2 3 2 2 6" xfId="200"/>
    <cellStyle name="Cálculo 2 3 2 3" xfId="201"/>
    <cellStyle name="Cálculo 2 3 2 4" xfId="202"/>
    <cellStyle name="Cálculo 2 3 2 5" xfId="203"/>
    <cellStyle name="Cálculo 2 3 2 6" xfId="204"/>
    <cellStyle name="Cálculo 2 3 2 7" xfId="205"/>
    <cellStyle name="Cálculo 2 3 3" xfId="206"/>
    <cellStyle name="Cálculo 2 3 3 2" xfId="207"/>
    <cellStyle name="Cálculo 2 3 3 2 2" xfId="208"/>
    <cellStyle name="Cálculo 2 3 3 2 3" xfId="209"/>
    <cellStyle name="Cálculo 2 3 3 2 4" xfId="210"/>
    <cellStyle name="Cálculo 2 3 3 2 5" xfId="211"/>
    <cellStyle name="Cálculo 2 3 3 2 6" xfId="212"/>
    <cellStyle name="Cálculo 2 3 3 3" xfId="213"/>
    <cellStyle name="Cálculo 2 3 3 4" xfId="214"/>
    <cellStyle name="Cálculo 2 3 3 5" xfId="215"/>
    <cellStyle name="Cálculo 2 3 3 6" xfId="216"/>
    <cellStyle name="Cálculo 2 3 3 7" xfId="217"/>
    <cellStyle name="Cálculo 2 3 4" xfId="218"/>
    <cellStyle name="Cálculo 2 3 4 2" xfId="219"/>
    <cellStyle name="Cálculo 2 3 4 3" xfId="220"/>
    <cellStyle name="Cálculo 2 3 4 4" xfId="221"/>
    <cellStyle name="Cálculo 2 3 4 5" xfId="222"/>
    <cellStyle name="Cálculo 2 3 4 6" xfId="223"/>
    <cellStyle name="Cálculo 2 3 5" xfId="224"/>
    <cellStyle name="Cálculo 2 3 5 2" xfId="225"/>
    <cellStyle name="Cálculo 2 3 5 3" xfId="226"/>
    <cellStyle name="Cálculo 2 3 5 4" xfId="227"/>
    <cellStyle name="Cálculo 2 3 5 5" xfId="228"/>
    <cellStyle name="Cálculo 2 3 5 6" xfId="229"/>
    <cellStyle name="Cálculo 2 3 6" xfId="230"/>
    <cellStyle name="Cálculo 2 3 7" xfId="231"/>
    <cellStyle name="Cálculo 2 3 8" xfId="232"/>
    <cellStyle name="Cálculo 2 3 9" xfId="233"/>
    <cellStyle name="Cálculo 2 4" xfId="137"/>
    <cellStyle name="Cálculo 2 4 2" xfId="234"/>
    <cellStyle name="Cálculo 2 4 2 2" xfId="235"/>
    <cellStyle name="Cálculo 2 4 2 2 2" xfId="236"/>
    <cellStyle name="Cálculo 2 4 2 2 3" xfId="237"/>
    <cellStyle name="Cálculo 2 4 2 2 4" xfId="238"/>
    <cellStyle name="Cálculo 2 4 2 2 5" xfId="239"/>
    <cellStyle name="Cálculo 2 4 2 2 6" xfId="240"/>
    <cellStyle name="Cálculo 2 4 2 3" xfId="241"/>
    <cellStyle name="Cálculo 2 4 2 4" xfId="242"/>
    <cellStyle name="Cálculo 2 4 2 5" xfId="243"/>
    <cellStyle name="Cálculo 2 4 2 6" xfId="244"/>
    <cellStyle name="Cálculo 2 4 2 7" xfId="245"/>
    <cellStyle name="Cálculo 2 4 3" xfId="246"/>
    <cellStyle name="Cálculo 2 4 3 2" xfId="247"/>
    <cellStyle name="Cálculo 2 4 3 2 2" xfId="248"/>
    <cellStyle name="Cálculo 2 4 3 2 3" xfId="249"/>
    <cellStyle name="Cálculo 2 4 3 2 4" xfId="250"/>
    <cellStyle name="Cálculo 2 4 3 2 5" xfId="251"/>
    <cellStyle name="Cálculo 2 4 3 2 6" xfId="252"/>
    <cellStyle name="Cálculo 2 4 3 3" xfId="253"/>
    <cellStyle name="Cálculo 2 4 3 4" xfId="254"/>
    <cellStyle name="Cálculo 2 4 3 5" xfId="255"/>
    <cellStyle name="Cálculo 2 4 3 6" xfId="256"/>
    <cellStyle name="Cálculo 2 4 3 7" xfId="257"/>
    <cellStyle name="Cálculo 2 4 4" xfId="258"/>
    <cellStyle name="Cálculo 2 4 4 2" xfId="259"/>
    <cellStyle name="Cálculo 2 4 4 3" xfId="260"/>
    <cellStyle name="Cálculo 2 4 4 4" xfId="261"/>
    <cellStyle name="Cálculo 2 4 4 5" xfId="262"/>
    <cellStyle name="Cálculo 2 4 4 6" xfId="263"/>
    <cellStyle name="Cálculo 2 4 5" xfId="264"/>
    <cellStyle name="Cálculo 2 4 6" xfId="265"/>
    <cellStyle name="Cálculo 2 4 7" xfId="266"/>
    <cellStyle name="Cálculo 2 4 8" xfId="267"/>
    <cellStyle name="Cálculo 2 4 9" xfId="268"/>
    <cellStyle name="Cálculo 2 5" xfId="269"/>
    <cellStyle name="Cálculo 2 5 2" xfId="270"/>
    <cellStyle name="Cálculo 2 5 2 2" xfId="271"/>
    <cellStyle name="Cálculo 2 5 2 3" xfId="272"/>
    <cellStyle name="Cálculo 2 5 2 4" xfId="273"/>
    <cellStyle name="Cálculo 2 5 2 5" xfId="274"/>
    <cellStyle name="Cálculo 2 5 2 6" xfId="275"/>
    <cellStyle name="Cálculo 2 5 3" xfId="276"/>
    <cellStyle name="Cálculo 2 5 4" xfId="277"/>
    <cellStyle name="Cálculo 2 5 5" xfId="278"/>
    <cellStyle name="Cálculo 2 5 6" xfId="279"/>
    <cellStyle name="Cálculo 2 5 7" xfId="280"/>
    <cellStyle name="Cálculo 2 6" xfId="281"/>
    <cellStyle name="Cálculo 2 6 2" xfId="282"/>
    <cellStyle name="Cálculo 2 6 2 2" xfId="283"/>
    <cellStyle name="Cálculo 2 6 2 3" xfId="284"/>
    <cellStyle name="Cálculo 2 6 2 4" xfId="285"/>
    <cellStyle name="Cálculo 2 6 2 5" xfId="286"/>
    <cellStyle name="Cálculo 2 6 2 6" xfId="287"/>
    <cellStyle name="Cálculo 2 6 3" xfId="288"/>
    <cellStyle name="Cálculo 2 6 4" xfId="289"/>
    <cellStyle name="Cálculo 2 6 5" xfId="290"/>
    <cellStyle name="Cálculo 2 6 6" xfId="291"/>
    <cellStyle name="Cálculo 2 6 7" xfId="292"/>
    <cellStyle name="Cálculo 2 7" xfId="293"/>
    <cellStyle name="Cálculo 2 7 2" xfId="294"/>
    <cellStyle name="Cálculo 2 7 3" xfId="295"/>
    <cellStyle name="Cálculo 2 7 4" xfId="296"/>
    <cellStyle name="Cálculo 2 7 5" xfId="297"/>
    <cellStyle name="Cálculo 2 7 6" xfId="298"/>
    <cellStyle name="Cálculo 2 8" xfId="299"/>
    <cellStyle name="Cálculo 2 9" xfId="300"/>
    <cellStyle name="Cálculo 3" xfId="89"/>
    <cellStyle name="Cálculo 3 10" xfId="301"/>
    <cellStyle name="Cálculo 3 11" xfId="302"/>
    <cellStyle name="Cálculo 3 12" xfId="303"/>
    <cellStyle name="Cálculo 3 2" xfId="116"/>
    <cellStyle name="Cálculo 3 2 10" xfId="304"/>
    <cellStyle name="Cálculo 3 2 2" xfId="305"/>
    <cellStyle name="Cálculo 3 2 2 2" xfId="306"/>
    <cellStyle name="Cálculo 3 2 2 2 2" xfId="307"/>
    <cellStyle name="Cálculo 3 2 2 2 3" xfId="308"/>
    <cellStyle name="Cálculo 3 2 2 2 4" xfId="309"/>
    <cellStyle name="Cálculo 3 2 2 2 5" xfId="310"/>
    <cellStyle name="Cálculo 3 2 2 2 6" xfId="311"/>
    <cellStyle name="Cálculo 3 2 2 3" xfId="312"/>
    <cellStyle name="Cálculo 3 2 2 4" xfId="313"/>
    <cellStyle name="Cálculo 3 2 2 5" xfId="314"/>
    <cellStyle name="Cálculo 3 2 2 6" xfId="315"/>
    <cellStyle name="Cálculo 3 2 2 7" xfId="316"/>
    <cellStyle name="Cálculo 3 2 3" xfId="317"/>
    <cellStyle name="Cálculo 3 2 3 2" xfId="318"/>
    <cellStyle name="Cálculo 3 2 3 2 2" xfId="319"/>
    <cellStyle name="Cálculo 3 2 3 2 3" xfId="320"/>
    <cellStyle name="Cálculo 3 2 3 2 4" xfId="321"/>
    <cellStyle name="Cálculo 3 2 3 2 5" xfId="322"/>
    <cellStyle name="Cálculo 3 2 3 2 6" xfId="323"/>
    <cellStyle name="Cálculo 3 2 3 3" xfId="324"/>
    <cellStyle name="Cálculo 3 2 3 4" xfId="325"/>
    <cellStyle name="Cálculo 3 2 3 5" xfId="326"/>
    <cellStyle name="Cálculo 3 2 3 6" xfId="327"/>
    <cellStyle name="Cálculo 3 2 3 7" xfId="328"/>
    <cellStyle name="Cálculo 3 2 4" xfId="329"/>
    <cellStyle name="Cálculo 3 2 4 2" xfId="330"/>
    <cellStyle name="Cálculo 3 2 4 3" xfId="331"/>
    <cellStyle name="Cálculo 3 2 4 4" xfId="332"/>
    <cellStyle name="Cálculo 3 2 4 5" xfId="333"/>
    <cellStyle name="Cálculo 3 2 4 6" xfId="334"/>
    <cellStyle name="Cálculo 3 2 5" xfId="335"/>
    <cellStyle name="Cálculo 3 2 5 2" xfId="336"/>
    <cellStyle name="Cálculo 3 2 5 3" xfId="337"/>
    <cellStyle name="Cálculo 3 2 5 4" xfId="338"/>
    <cellStyle name="Cálculo 3 2 5 5" xfId="339"/>
    <cellStyle name="Cálculo 3 2 5 6" xfId="340"/>
    <cellStyle name="Cálculo 3 2 6" xfId="341"/>
    <cellStyle name="Cálculo 3 2 7" xfId="342"/>
    <cellStyle name="Cálculo 3 2 8" xfId="343"/>
    <cellStyle name="Cálculo 3 2 9" xfId="344"/>
    <cellStyle name="Cálculo 3 3" xfId="131"/>
    <cellStyle name="Cálculo 3 3 10" xfId="345"/>
    <cellStyle name="Cálculo 3 3 2" xfId="346"/>
    <cellStyle name="Cálculo 3 3 2 2" xfId="347"/>
    <cellStyle name="Cálculo 3 3 2 2 2" xfId="348"/>
    <cellStyle name="Cálculo 3 3 2 2 3" xfId="349"/>
    <cellStyle name="Cálculo 3 3 2 2 4" xfId="350"/>
    <cellStyle name="Cálculo 3 3 2 2 5" xfId="351"/>
    <cellStyle name="Cálculo 3 3 2 2 6" xfId="352"/>
    <cellStyle name="Cálculo 3 3 2 3" xfId="353"/>
    <cellStyle name="Cálculo 3 3 2 4" xfId="354"/>
    <cellStyle name="Cálculo 3 3 2 5" xfId="355"/>
    <cellStyle name="Cálculo 3 3 2 6" xfId="356"/>
    <cellStyle name="Cálculo 3 3 2 7" xfId="357"/>
    <cellStyle name="Cálculo 3 3 3" xfId="358"/>
    <cellStyle name="Cálculo 3 3 3 2" xfId="359"/>
    <cellStyle name="Cálculo 3 3 3 2 2" xfId="360"/>
    <cellStyle name="Cálculo 3 3 3 2 3" xfId="361"/>
    <cellStyle name="Cálculo 3 3 3 2 4" xfId="362"/>
    <cellStyle name="Cálculo 3 3 3 2 5" xfId="363"/>
    <cellStyle name="Cálculo 3 3 3 2 6" xfId="364"/>
    <cellStyle name="Cálculo 3 3 3 3" xfId="365"/>
    <cellStyle name="Cálculo 3 3 3 4" xfId="366"/>
    <cellStyle name="Cálculo 3 3 3 5" xfId="367"/>
    <cellStyle name="Cálculo 3 3 3 6" xfId="368"/>
    <cellStyle name="Cálculo 3 3 3 7" xfId="369"/>
    <cellStyle name="Cálculo 3 3 4" xfId="370"/>
    <cellStyle name="Cálculo 3 3 4 2" xfId="371"/>
    <cellStyle name="Cálculo 3 3 4 3" xfId="372"/>
    <cellStyle name="Cálculo 3 3 4 4" xfId="373"/>
    <cellStyle name="Cálculo 3 3 4 5" xfId="374"/>
    <cellStyle name="Cálculo 3 3 4 6" xfId="375"/>
    <cellStyle name="Cálculo 3 3 5" xfId="376"/>
    <cellStyle name="Cálculo 3 3 5 2" xfId="377"/>
    <cellStyle name="Cálculo 3 3 5 3" xfId="378"/>
    <cellStyle name="Cálculo 3 3 5 4" xfId="379"/>
    <cellStyle name="Cálculo 3 3 5 5" xfId="380"/>
    <cellStyle name="Cálculo 3 3 5 6" xfId="381"/>
    <cellStyle name="Cálculo 3 3 6" xfId="382"/>
    <cellStyle name="Cálculo 3 3 7" xfId="383"/>
    <cellStyle name="Cálculo 3 3 8" xfId="384"/>
    <cellStyle name="Cálculo 3 3 9" xfId="385"/>
    <cellStyle name="Cálculo 3 4" xfId="142"/>
    <cellStyle name="Cálculo 3 4 2" xfId="386"/>
    <cellStyle name="Cálculo 3 4 2 2" xfId="387"/>
    <cellStyle name="Cálculo 3 4 2 2 2" xfId="388"/>
    <cellStyle name="Cálculo 3 4 2 2 3" xfId="389"/>
    <cellStyle name="Cálculo 3 4 2 2 4" xfId="390"/>
    <cellStyle name="Cálculo 3 4 2 2 5" xfId="391"/>
    <cellStyle name="Cálculo 3 4 2 2 6" xfId="392"/>
    <cellStyle name="Cálculo 3 4 2 3" xfId="393"/>
    <cellStyle name="Cálculo 3 4 2 4" xfId="394"/>
    <cellStyle name="Cálculo 3 4 2 5" xfId="395"/>
    <cellStyle name="Cálculo 3 4 2 6" xfId="396"/>
    <cellStyle name="Cálculo 3 4 2 7" xfId="397"/>
    <cellStyle name="Cálculo 3 4 3" xfId="398"/>
    <cellStyle name="Cálculo 3 4 3 2" xfId="399"/>
    <cellStyle name="Cálculo 3 4 3 2 2" xfId="400"/>
    <cellStyle name="Cálculo 3 4 3 2 3" xfId="401"/>
    <cellStyle name="Cálculo 3 4 3 2 4" xfId="402"/>
    <cellStyle name="Cálculo 3 4 3 2 5" xfId="403"/>
    <cellStyle name="Cálculo 3 4 3 2 6" xfId="404"/>
    <cellStyle name="Cálculo 3 4 3 3" xfId="405"/>
    <cellStyle name="Cálculo 3 4 3 4" xfId="406"/>
    <cellStyle name="Cálculo 3 4 3 5" xfId="407"/>
    <cellStyle name="Cálculo 3 4 3 6" xfId="408"/>
    <cellStyle name="Cálculo 3 4 3 7" xfId="409"/>
    <cellStyle name="Cálculo 3 4 4" xfId="410"/>
    <cellStyle name="Cálculo 3 4 4 2" xfId="411"/>
    <cellStyle name="Cálculo 3 4 4 3" xfId="412"/>
    <cellStyle name="Cálculo 3 4 4 4" xfId="413"/>
    <cellStyle name="Cálculo 3 4 4 5" xfId="414"/>
    <cellStyle name="Cálculo 3 4 4 6" xfId="415"/>
    <cellStyle name="Cálculo 3 4 5" xfId="416"/>
    <cellStyle name="Cálculo 3 4 6" xfId="417"/>
    <cellStyle name="Cálculo 3 4 7" xfId="418"/>
    <cellStyle name="Cálculo 3 4 8" xfId="419"/>
    <cellStyle name="Cálculo 3 4 9" xfId="420"/>
    <cellStyle name="Cálculo 3 5" xfId="421"/>
    <cellStyle name="Cálculo 3 5 2" xfId="422"/>
    <cellStyle name="Cálculo 3 5 2 2" xfId="423"/>
    <cellStyle name="Cálculo 3 5 2 3" xfId="424"/>
    <cellStyle name="Cálculo 3 5 2 4" xfId="425"/>
    <cellStyle name="Cálculo 3 5 2 5" xfId="426"/>
    <cellStyle name="Cálculo 3 5 2 6" xfId="427"/>
    <cellStyle name="Cálculo 3 5 3" xfId="428"/>
    <cellStyle name="Cálculo 3 5 4" xfId="429"/>
    <cellStyle name="Cálculo 3 5 5" xfId="430"/>
    <cellStyle name="Cálculo 3 5 6" xfId="431"/>
    <cellStyle name="Cálculo 3 5 7" xfId="432"/>
    <cellStyle name="Cálculo 3 6" xfId="433"/>
    <cellStyle name="Cálculo 3 6 2" xfId="434"/>
    <cellStyle name="Cálculo 3 6 2 2" xfId="435"/>
    <cellStyle name="Cálculo 3 6 2 3" xfId="436"/>
    <cellStyle name="Cálculo 3 6 2 4" xfId="437"/>
    <cellStyle name="Cálculo 3 6 2 5" xfId="438"/>
    <cellStyle name="Cálculo 3 6 2 6" xfId="439"/>
    <cellStyle name="Cálculo 3 6 3" xfId="440"/>
    <cellStyle name="Cálculo 3 6 4" xfId="441"/>
    <cellStyle name="Cálculo 3 6 5" xfId="442"/>
    <cellStyle name="Cálculo 3 6 6" xfId="443"/>
    <cellStyle name="Cálculo 3 6 7" xfId="444"/>
    <cellStyle name="Cálculo 3 7" xfId="445"/>
    <cellStyle name="Cálculo 3 7 2" xfId="446"/>
    <cellStyle name="Cálculo 3 7 3" xfId="447"/>
    <cellStyle name="Cálculo 3 7 4" xfId="448"/>
    <cellStyle name="Cálculo 3 7 5" xfId="449"/>
    <cellStyle name="Cálculo 3 7 6" xfId="450"/>
    <cellStyle name="Cálculo 3 8" xfId="451"/>
    <cellStyle name="Cálculo 3 9" xfId="452"/>
    <cellStyle name="Celda de comprobación 2" xfId="31"/>
    <cellStyle name="Celda de comprobación 3" xfId="90"/>
    <cellStyle name="Celda vinculada 2" xfId="32"/>
    <cellStyle name="Encabezado 4 2" xfId="33"/>
    <cellStyle name="Encabezado 4 3" xfId="91"/>
    <cellStyle name="Énfasis1 2" xfId="34"/>
    <cellStyle name="Énfasis1 3" xfId="92"/>
    <cellStyle name="Énfasis2 2" xfId="35"/>
    <cellStyle name="Énfasis2 3" xfId="93"/>
    <cellStyle name="Énfasis3 2" xfId="36"/>
    <cellStyle name="Énfasis3 3" xfId="94"/>
    <cellStyle name="Énfasis4 2" xfId="37"/>
    <cellStyle name="Énfasis4 3" xfId="95"/>
    <cellStyle name="Énfasis5 2" xfId="38"/>
    <cellStyle name="Énfasis5 3" xfId="96"/>
    <cellStyle name="Énfasis6 2" xfId="39"/>
    <cellStyle name="Énfasis6 3" xfId="97"/>
    <cellStyle name="Entrada 2" xfId="40"/>
    <cellStyle name="Entrada 2 10" xfId="453"/>
    <cellStyle name="Entrada 2 11" xfId="454"/>
    <cellStyle name="Entrada 2 12" xfId="455"/>
    <cellStyle name="Entrada 2 2" xfId="125"/>
    <cellStyle name="Entrada 2 2 10" xfId="456"/>
    <cellStyle name="Entrada 2 2 2" xfId="457"/>
    <cellStyle name="Entrada 2 2 2 2" xfId="458"/>
    <cellStyle name="Entrada 2 2 2 2 2" xfId="459"/>
    <cellStyle name="Entrada 2 2 2 2 3" xfId="460"/>
    <cellStyle name="Entrada 2 2 2 2 4" xfId="461"/>
    <cellStyle name="Entrada 2 2 2 2 5" xfId="462"/>
    <cellStyle name="Entrada 2 2 2 2 6" xfId="463"/>
    <cellStyle name="Entrada 2 2 2 3" xfId="464"/>
    <cellStyle name="Entrada 2 2 2 4" xfId="465"/>
    <cellStyle name="Entrada 2 2 2 5" xfId="466"/>
    <cellStyle name="Entrada 2 2 2 6" xfId="467"/>
    <cellStyle name="Entrada 2 2 2 7" xfId="468"/>
    <cellStyle name="Entrada 2 2 3" xfId="469"/>
    <cellStyle name="Entrada 2 2 3 2" xfId="470"/>
    <cellStyle name="Entrada 2 2 3 2 2" xfId="471"/>
    <cellStyle name="Entrada 2 2 3 2 3" xfId="472"/>
    <cellStyle name="Entrada 2 2 3 2 4" xfId="473"/>
    <cellStyle name="Entrada 2 2 3 2 5" xfId="474"/>
    <cellStyle name="Entrada 2 2 3 2 6" xfId="475"/>
    <cellStyle name="Entrada 2 2 3 3" xfId="476"/>
    <cellStyle name="Entrada 2 2 3 4" xfId="477"/>
    <cellStyle name="Entrada 2 2 3 5" xfId="478"/>
    <cellStyle name="Entrada 2 2 3 6" xfId="479"/>
    <cellStyle name="Entrada 2 2 3 7" xfId="480"/>
    <cellStyle name="Entrada 2 2 4" xfId="481"/>
    <cellStyle name="Entrada 2 2 4 2" xfId="482"/>
    <cellStyle name="Entrada 2 2 4 3" xfId="483"/>
    <cellStyle name="Entrada 2 2 4 4" xfId="484"/>
    <cellStyle name="Entrada 2 2 4 5" xfId="485"/>
    <cellStyle name="Entrada 2 2 4 6" xfId="486"/>
    <cellStyle name="Entrada 2 2 5" xfId="487"/>
    <cellStyle name="Entrada 2 2 5 2" xfId="488"/>
    <cellStyle name="Entrada 2 2 5 3" xfId="489"/>
    <cellStyle name="Entrada 2 2 5 4" xfId="490"/>
    <cellStyle name="Entrada 2 2 5 5" xfId="491"/>
    <cellStyle name="Entrada 2 2 5 6" xfId="492"/>
    <cellStyle name="Entrada 2 2 6" xfId="493"/>
    <cellStyle name="Entrada 2 2 7" xfId="494"/>
    <cellStyle name="Entrada 2 2 8" xfId="495"/>
    <cellStyle name="Entrada 2 2 9" xfId="496"/>
    <cellStyle name="Entrada 2 3" xfId="127"/>
    <cellStyle name="Entrada 2 3 10" xfId="497"/>
    <cellStyle name="Entrada 2 3 2" xfId="498"/>
    <cellStyle name="Entrada 2 3 2 2" xfId="499"/>
    <cellStyle name="Entrada 2 3 2 2 2" xfId="500"/>
    <cellStyle name="Entrada 2 3 2 2 3" xfId="501"/>
    <cellStyle name="Entrada 2 3 2 2 4" xfId="502"/>
    <cellStyle name="Entrada 2 3 2 2 5" xfId="503"/>
    <cellStyle name="Entrada 2 3 2 2 6" xfId="504"/>
    <cellStyle name="Entrada 2 3 2 3" xfId="505"/>
    <cellStyle name="Entrada 2 3 2 4" xfId="506"/>
    <cellStyle name="Entrada 2 3 2 5" xfId="507"/>
    <cellStyle name="Entrada 2 3 2 6" xfId="508"/>
    <cellStyle name="Entrada 2 3 2 7" xfId="509"/>
    <cellStyle name="Entrada 2 3 3" xfId="510"/>
    <cellStyle name="Entrada 2 3 3 2" xfId="511"/>
    <cellStyle name="Entrada 2 3 3 2 2" xfId="512"/>
    <cellStyle name="Entrada 2 3 3 2 3" xfId="513"/>
    <cellStyle name="Entrada 2 3 3 2 4" xfId="514"/>
    <cellStyle name="Entrada 2 3 3 2 5" xfId="515"/>
    <cellStyle name="Entrada 2 3 3 2 6" xfId="516"/>
    <cellStyle name="Entrada 2 3 3 3" xfId="517"/>
    <cellStyle name="Entrada 2 3 3 4" xfId="518"/>
    <cellStyle name="Entrada 2 3 3 5" xfId="519"/>
    <cellStyle name="Entrada 2 3 3 6" xfId="520"/>
    <cellStyle name="Entrada 2 3 3 7" xfId="521"/>
    <cellStyle name="Entrada 2 3 4" xfId="522"/>
    <cellStyle name="Entrada 2 3 4 2" xfId="523"/>
    <cellStyle name="Entrada 2 3 4 3" xfId="524"/>
    <cellStyle name="Entrada 2 3 4 4" xfId="525"/>
    <cellStyle name="Entrada 2 3 4 5" xfId="526"/>
    <cellStyle name="Entrada 2 3 4 6" xfId="527"/>
    <cellStyle name="Entrada 2 3 5" xfId="528"/>
    <cellStyle name="Entrada 2 3 5 2" xfId="529"/>
    <cellStyle name="Entrada 2 3 5 3" xfId="530"/>
    <cellStyle name="Entrada 2 3 5 4" xfId="531"/>
    <cellStyle name="Entrada 2 3 5 5" xfId="532"/>
    <cellStyle name="Entrada 2 3 5 6" xfId="533"/>
    <cellStyle name="Entrada 2 3 6" xfId="534"/>
    <cellStyle name="Entrada 2 3 7" xfId="535"/>
    <cellStyle name="Entrada 2 3 8" xfId="536"/>
    <cellStyle name="Entrada 2 3 9" xfId="537"/>
    <cellStyle name="Entrada 2 4" xfId="138"/>
    <cellStyle name="Entrada 2 4 2" xfId="538"/>
    <cellStyle name="Entrada 2 4 2 2" xfId="539"/>
    <cellStyle name="Entrada 2 4 2 2 2" xfId="540"/>
    <cellStyle name="Entrada 2 4 2 2 3" xfId="541"/>
    <cellStyle name="Entrada 2 4 2 2 4" xfId="542"/>
    <cellStyle name="Entrada 2 4 2 2 5" xfId="543"/>
    <cellStyle name="Entrada 2 4 2 2 6" xfId="544"/>
    <cellStyle name="Entrada 2 4 2 3" xfId="545"/>
    <cellStyle name="Entrada 2 4 2 4" xfId="546"/>
    <cellStyle name="Entrada 2 4 2 5" xfId="547"/>
    <cellStyle name="Entrada 2 4 2 6" xfId="548"/>
    <cellStyle name="Entrada 2 4 2 7" xfId="549"/>
    <cellStyle name="Entrada 2 4 3" xfId="550"/>
    <cellStyle name="Entrada 2 4 3 2" xfId="551"/>
    <cellStyle name="Entrada 2 4 3 2 2" xfId="552"/>
    <cellStyle name="Entrada 2 4 3 2 3" xfId="553"/>
    <cellStyle name="Entrada 2 4 3 2 4" xfId="554"/>
    <cellStyle name="Entrada 2 4 3 2 5" xfId="555"/>
    <cellStyle name="Entrada 2 4 3 2 6" xfId="556"/>
    <cellStyle name="Entrada 2 4 3 3" xfId="557"/>
    <cellStyle name="Entrada 2 4 3 4" xfId="558"/>
    <cellStyle name="Entrada 2 4 3 5" xfId="559"/>
    <cellStyle name="Entrada 2 4 3 6" xfId="560"/>
    <cellStyle name="Entrada 2 4 3 7" xfId="561"/>
    <cellStyle name="Entrada 2 4 4" xfId="562"/>
    <cellStyle name="Entrada 2 4 4 2" xfId="563"/>
    <cellStyle name="Entrada 2 4 4 3" xfId="564"/>
    <cellStyle name="Entrada 2 4 4 4" xfId="565"/>
    <cellStyle name="Entrada 2 4 4 5" xfId="566"/>
    <cellStyle name="Entrada 2 4 4 6" xfId="567"/>
    <cellStyle name="Entrada 2 4 5" xfId="568"/>
    <cellStyle name="Entrada 2 4 6" xfId="569"/>
    <cellStyle name="Entrada 2 4 7" xfId="570"/>
    <cellStyle name="Entrada 2 4 8" xfId="571"/>
    <cellStyle name="Entrada 2 4 9" xfId="572"/>
    <cellStyle name="Entrada 2 5" xfId="573"/>
    <cellStyle name="Entrada 2 5 2" xfId="574"/>
    <cellStyle name="Entrada 2 5 2 2" xfId="575"/>
    <cellStyle name="Entrada 2 5 2 3" xfId="576"/>
    <cellStyle name="Entrada 2 5 2 4" xfId="577"/>
    <cellStyle name="Entrada 2 5 2 5" xfId="578"/>
    <cellStyle name="Entrada 2 5 2 6" xfId="579"/>
    <cellStyle name="Entrada 2 5 3" xfId="580"/>
    <cellStyle name="Entrada 2 5 4" xfId="581"/>
    <cellStyle name="Entrada 2 5 5" xfId="582"/>
    <cellStyle name="Entrada 2 5 6" xfId="583"/>
    <cellStyle name="Entrada 2 5 7" xfId="584"/>
    <cellStyle name="Entrada 2 6" xfId="585"/>
    <cellStyle name="Entrada 2 6 2" xfId="586"/>
    <cellStyle name="Entrada 2 6 2 2" xfId="587"/>
    <cellStyle name="Entrada 2 6 2 3" xfId="588"/>
    <cellStyle name="Entrada 2 6 2 4" xfId="589"/>
    <cellStyle name="Entrada 2 6 2 5" xfId="590"/>
    <cellStyle name="Entrada 2 6 2 6" xfId="591"/>
    <cellStyle name="Entrada 2 6 3" xfId="592"/>
    <cellStyle name="Entrada 2 6 4" xfId="593"/>
    <cellStyle name="Entrada 2 6 5" xfId="594"/>
    <cellStyle name="Entrada 2 6 6" xfId="595"/>
    <cellStyle name="Entrada 2 6 7" xfId="596"/>
    <cellStyle name="Entrada 2 7" xfId="597"/>
    <cellStyle name="Entrada 2 7 2" xfId="598"/>
    <cellStyle name="Entrada 2 7 3" xfId="599"/>
    <cellStyle name="Entrada 2 7 4" xfId="600"/>
    <cellStyle name="Entrada 2 7 5" xfId="601"/>
    <cellStyle name="Entrada 2 7 6" xfId="602"/>
    <cellStyle name="Entrada 2 8" xfId="603"/>
    <cellStyle name="Entrada 2 9" xfId="604"/>
    <cellStyle name="Entrada 3" xfId="98"/>
    <cellStyle name="Entrada 3 10" xfId="605"/>
    <cellStyle name="Entrada 3 11" xfId="606"/>
    <cellStyle name="Entrada 3 12" xfId="607"/>
    <cellStyle name="Entrada 3 2" xfId="123"/>
    <cellStyle name="Entrada 3 2 10" xfId="608"/>
    <cellStyle name="Entrada 3 2 2" xfId="609"/>
    <cellStyle name="Entrada 3 2 2 2" xfId="610"/>
    <cellStyle name="Entrada 3 2 2 2 2" xfId="611"/>
    <cellStyle name="Entrada 3 2 2 2 3" xfId="612"/>
    <cellStyle name="Entrada 3 2 2 2 4" xfId="613"/>
    <cellStyle name="Entrada 3 2 2 2 5" xfId="614"/>
    <cellStyle name="Entrada 3 2 2 2 6" xfId="615"/>
    <cellStyle name="Entrada 3 2 2 3" xfId="616"/>
    <cellStyle name="Entrada 3 2 2 4" xfId="617"/>
    <cellStyle name="Entrada 3 2 2 5" xfId="618"/>
    <cellStyle name="Entrada 3 2 2 6" xfId="619"/>
    <cellStyle name="Entrada 3 2 2 7" xfId="620"/>
    <cellStyle name="Entrada 3 2 3" xfId="621"/>
    <cellStyle name="Entrada 3 2 3 2" xfId="622"/>
    <cellStyle name="Entrada 3 2 3 2 2" xfId="623"/>
    <cellStyle name="Entrada 3 2 3 2 3" xfId="624"/>
    <cellStyle name="Entrada 3 2 3 2 4" xfId="625"/>
    <cellStyle name="Entrada 3 2 3 2 5" xfId="626"/>
    <cellStyle name="Entrada 3 2 3 2 6" xfId="627"/>
    <cellStyle name="Entrada 3 2 3 3" xfId="628"/>
    <cellStyle name="Entrada 3 2 3 4" xfId="629"/>
    <cellStyle name="Entrada 3 2 3 5" xfId="630"/>
    <cellStyle name="Entrada 3 2 3 6" xfId="631"/>
    <cellStyle name="Entrada 3 2 3 7" xfId="632"/>
    <cellStyle name="Entrada 3 2 4" xfId="633"/>
    <cellStyle name="Entrada 3 2 4 2" xfId="634"/>
    <cellStyle name="Entrada 3 2 4 3" xfId="635"/>
    <cellStyle name="Entrada 3 2 4 4" xfId="636"/>
    <cellStyle name="Entrada 3 2 4 5" xfId="637"/>
    <cellStyle name="Entrada 3 2 4 6" xfId="638"/>
    <cellStyle name="Entrada 3 2 5" xfId="639"/>
    <cellStyle name="Entrada 3 2 5 2" xfId="640"/>
    <cellStyle name="Entrada 3 2 5 3" xfId="641"/>
    <cellStyle name="Entrada 3 2 5 4" xfId="642"/>
    <cellStyle name="Entrada 3 2 5 5" xfId="643"/>
    <cellStyle name="Entrada 3 2 5 6" xfId="644"/>
    <cellStyle name="Entrada 3 2 6" xfId="645"/>
    <cellStyle name="Entrada 3 2 7" xfId="646"/>
    <cellStyle name="Entrada 3 2 8" xfId="647"/>
    <cellStyle name="Entrada 3 2 9" xfId="648"/>
    <cellStyle name="Entrada 3 3" xfId="132"/>
    <cellStyle name="Entrada 3 3 10" xfId="649"/>
    <cellStyle name="Entrada 3 3 2" xfId="650"/>
    <cellStyle name="Entrada 3 3 2 2" xfId="651"/>
    <cellStyle name="Entrada 3 3 2 2 2" xfId="652"/>
    <cellStyle name="Entrada 3 3 2 2 3" xfId="653"/>
    <cellStyle name="Entrada 3 3 2 2 4" xfId="654"/>
    <cellStyle name="Entrada 3 3 2 2 5" xfId="655"/>
    <cellStyle name="Entrada 3 3 2 2 6" xfId="656"/>
    <cellStyle name="Entrada 3 3 2 3" xfId="657"/>
    <cellStyle name="Entrada 3 3 2 4" xfId="658"/>
    <cellStyle name="Entrada 3 3 2 5" xfId="659"/>
    <cellStyle name="Entrada 3 3 2 6" xfId="660"/>
    <cellStyle name="Entrada 3 3 2 7" xfId="661"/>
    <cellStyle name="Entrada 3 3 3" xfId="662"/>
    <cellStyle name="Entrada 3 3 3 2" xfId="663"/>
    <cellStyle name="Entrada 3 3 3 2 2" xfId="664"/>
    <cellStyle name="Entrada 3 3 3 2 3" xfId="665"/>
    <cellStyle name="Entrada 3 3 3 2 4" xfId="666"/>
    <cellStyle name="Entrada 3 3 3 2 5" xfId="667"/>
    <cellStyle name="Entrada 3 3 3 2 6" xfId="668"/>
    <cellStyle name="Entrada 3 3 3 3" xfId="669"/>
    <cellStyle name="Entrada 3 3 3 4" xfId="670"/>
    <cellStyle name="Entrada 3 3 3 5" xfId="671"/>
    <cellStyle name="Entrada 3 3 3 6" xfId="672"/>
    <cellStyle name="Entrada 3 3 3 7" xfId="673"/>
    <cellStyle name="Entrada 3 3 4" xfId="674"/>
    <cellStyle name="Entrada 3 3 4 2" xfId="675"/>
    <cellStyle name="Entrada 3 3 4 3" xfId="676"/>
    <cellStyle name="Entrada 3 3 4 4" xfId="677"/>
    <cellStyle name="Entrada 3 3 4 5" xfId="678"/>
    <cellStyle name="Entrada 3 3 4 6" xfId="679"/>
    <cellStyle name="Entrada 3 3 5" xfId="680"/>
    <cellStyle name="Entrada 3 3 5 2" xfId="681"/>
    <cellStyle name="Entrada 3 3 5 3" xfId="682"/>
    <cellStyle name="Entrada 3 3 5 4" xfId="683"/>
    <cellStyle name="Entrada 3 3 5 5" xfId="684"/>
    <cellStyle name="Entrada 3 3 5 6" xfId="685"/>
    <cellStyle name="Entrada 3 3 6" xfId="686"/>
    <cellStyle name="Entrada 3 3 7" xfId="687"/>
    <cellStyle name="Entrada 3 3 8" xfId="688"/>
    <cellStyle name="Entrada 3 3 9" xfId="689"/>
    <cellStyle name="Entrada 3 4" xfId="143"/>
    <cellStyle name="Entrada 3 4 2" xfId="690"/>
    <cellStyle name="Entrada 3 4 2 2" xfId="691"/>
    <cellStyle name="Entrada 3 4 2 2 2" xfId="692"/>
    <cellStyle name="Entrada 3 4 2 2 3" xfId="693"/>
    <cellStyle name="Entrada 3 4 2 2 4" xfId="694"/>
    <cellStyle name="Entrada 3 4 2 2 5" xfId="695"/>
    <cellStyle name="Entrada 3 4 2 2 6" xfId="696"/>
    <cellStyle name="Entrada 3 4 2 3" xfId="697"/>
    <cellStyle name="Entrada 3 4 2 4" xfId="698"/>
    <cellStyle name="Entrada 3 4 2 5" xfId="699"/>
    <cellStyle name="Entrada 3 4 2 6" xfId="700"/>
    <cellStyle name="Entrada 3 4 2 7" xfId="701"/>
    <cellStyle name="Entrada 3 4 3" xfId="702"/>
    <cellStyle name="Entrada 3 4 3 2" xfId="703"/>
    <cellStyle name="Entrada 3 4 3 2 2" xfId="704"/>
    <cellStyle name="Entrada 3 4 3 2 3" xfId="705"/>
    <cellStyle name="Entrada 3 4 3 2 4" xfId="706"/>
    <cellStyle name="Entrada 3 4 3 2 5" xfId="707"/>
    <cellStyle name="Entrada 3 4 3 2 6" xfId="708"/>
    <cellStyle name="Entrada 3 4 3 3" xfId="709"/>
    <cellStyle name="Entrada 3 4 3 4" xfId="710"/>
    <cellStyle name="Entrada 3 4 3 5" xfId="711"/>
    <cellStyle name="Entrada 3 4 3 6" xfId="712"/>
    <cellStyle name="Entrada 3 4 3 7" xfId="713"/>
    <cellStyle name="Entrada 3 4 4" xfId="714"/>
    <cellStyle name="Entrada 3 4 4 2" xfId="715"/>
    <cellStyle name="Entrada 3 4 4 3" xfId="716"/>
    <cellStyle name="Entrada 3 4 4 4" xfId="717"/>
    <cellStyle name="Entrada 3 4 4 5" xfId="718"/>
    <cellStyle name="Entrada 3 4 4 6" xfId="719"/>
    <cellStyle name="Entrada 3 4 5" xfId="720"/>
    <cellStyle name="Entrada 3 4 6" xfId="721"/>
    <cellStyle name="Entrada 3 4 7" xfId="722"/>
    <cellStyle name="Entrada 3 4 8" xfId="723"/>
    <cellStyle name="Entrada 3 4 9" xfId="724"/>
    <cellStyle name="Entrada 3 5" xfId="725"/>
    <cellStyle name="Entrada 3 5 2" xfId="726"/>
    <cellStyle name="Entrada 3 5 2 2" xfId="727"/>
    <cellStyle name="Entrada 3 5 2 3" xfId="728"/>
    <cellStyle name="Entrada 3 5 2 4" xfId="729"/>
    <cellStyle name="Entrada 3 5 2 5" xfId="730"/>
    <cellStyle name="Entrada 3 5 2 6" xfId="731"/>
    <cellStyle name="Entrada 3 5 3" xfId="732"/>
    <cellStyle name="Entrada 3 5 4" xfId="733"/>
    <cellStyle name="Entrada 3 5 5" xfId="734"/>
    <cellStyle name="Entrada 3 5 6" xfId="735"/>
    <cellStyle name="Entrada 3 5 7" xfId="736"/>
    <cellStyle name="Entrada 3 6" xfId="737"/>
    <cellStyle name="Entrada 3 6 2" xfId="738"/>
    <cellStyle name="Entrada 3 6 2 2" xfId="739"/>
    <cellStyle name="Entrada 3 6 2 3" xfId="740"/>
    <cellStyle name="Entrada 3 6 2 4" xfId="741"/>
    <cellStyle name="Entrada 3 6 2 5" xfId="742"/>
    <cellStyle name="Entrada 3 6 2 6" xfId="743"/>
    <cellStyle name="Entrada 3 6 3" xfId="744"/>
    <cellStyle name="Entrada 3 6 4" xfId="745"/>
    <cellStyle name="Entrada 3 6 5" xfId="746"/>
    <cellStyle name="Entrada 3 6 6" xfId="747"/>
    <cellStyle name="Entrada 3 6 7" xfId="748"/>
    <cellStyle name="Entrada 3 7" xfId="749"/>
    <cellStyle name="Entrada 3 7 2" xfId="750"/>
    <cellStyle name="Entrada 3 7 3" xfId="751"/>
    <cellStyle name="Entrada 3 7 4" xfId="752"/>
    <cellStyle name="Entrada 3 7 5" xfId="753"/>
    <cellStyle name="Entrada 3 7 6" xfId="754"/>
    <cellStyle name="Entrada 3 8" xfId="755"/>
    <cellStyle name="Entrada 3 9" xfId="756"/>
    <cellStyle name="Euro" xfId="99"/>
    <cellStyle name="Euro 2" xfId="111"/>
    <cellStyle name="Excel Built-in Excel Built-in Excel Built-in Normal" xfId="757"/>
    <cellStyle name="Hipervínculo 2" xfId="9"/>
    <cellStyle name="Hipervínculo 2 2" xfId="758"/>
    <cellStyle name="Hipervínculo 3" xfId="52"/>
    <cellStyle name="Hipervínculo 3 2" xfId="759"/>
    <cellStyle name="Hipervínculo 4" xfId="100"/>
    <cellStyle name="Hipervínculo 4 2" xfId="760"/>
    <cellStyle name="Hipervínculo 5" xfId="112"/>
    <cellStyle name="Hipervínculo 6" xfId="113"/>
    <cellStyle name="Hipervínculo 7" xfId="115"/>
    <cellStyle name="Incorrecto 2" xfId="41"/>
    <cellStyle name="Incorrecto 3" xfId="101"/>
    <cellStyle name="Millares" xfId="1855" builtinId="3"/>
    <cellStyle name="Millares 2" xfId="3"/>
    <cellStyle name="Millares 2 2" xfId="58"/>
    <cellStyle name="Millares 2 2 2" xfId="761"/>
    <cellStyle name="Millares 2 3" xfId="762"/>
    <cellStyle name="Millares 3" xfId="4"/>
    <cellStyle name="Millares 3 2" xfId="62"/>
    <cellStyle name="Millares 4" xfId="763"/>
    <cellStyle name="Millares 4 2" xfId="764"/>
    <cellStyle name="Millares 5" xfId="56"/>
    <cellStyle name="Moneda" xfId="1" builtinId="4"/>
    <cellStyle name="Moneda 2" xfId="765"/>
    <cellStyle name="Moneda 3" xfId="766"/>
    <cellStyle name="Neutral 2" xfId="42"/>
    <cellStyle name="Neutral 3" xfId="102"/>
    <cellStyle name="Normal" xfId="0" builtinId="0"/>
    <cellStyle name="Normal 10" xfId="61"/>
    <cellStyle name="Normal 10 2" xfId="767"/>
    <cellStyle name="Normal 10 2 2" xfId="768"/>
    <cellStyle name="Normal 11" xfId="769"/>
    <cellStyle name="Normal 11 2" xfId="770"/>
    <cellStyle name="Normal 11 2 2" xfId="771"/>
    <cellStyle name="Normal 12" xfId="772"/>
    <cellStyle name="Normal 13" xfId="64"/>
    <cellStyle name="Normal 2" xfId="2"/>
    <cellStyle name="Normal 2 2" xfId="5"/>
    <cellStyle name="Normal 2 2 2" xfId="773"/>
    <cellStyle name="Normal 2 3" xfId="774"/>
    <cellStyle name="Normal 2 4" xfId="775"/>
    <cellStyle name="Normal 22" xfId="63"/>
    <cellStyle name="Normal 24" xfId="57"/>
    <cellStyle name="Normal 26" xfId="59"/>
    <cellStyle name="Normal 29" xfId="60"/>
    <cellStyle name="Normal 3" xfId="6"/>
    <cellStyle name="Normal 3 2" xfId="776"/>
    <cellStyle name="Normal 3 2 2" xfId="777"/>
    <cellStyle name="Normal 3 2 3" xfId="778"/>
    <cellStyle name="Normal 32" xfId="65"/>
    <cellStyle name="Normal 33" xfId="54"/>
    <cellStyle name="Normal 35" xfId="55"/>
    <cellStyle name="Normal 4" xfId="8"/>
    <cellStyle name="Normal 4 2" xfId="53"/>
    <cellStyle name="Normal 4 2 2" xfId="779"/>
    <cellStyle name="Normal 5" xfId="7"/>
    <cellStyle name="Normal 5 2" xfId="780"/>
    <cellStyle name="Normal 5 2 2" xfId="781"/>
    <cellStyle name="Normal 6" xfId="10"/>
    <cellStyle name="Normal 6 2" xfId="66"/>
    <cellStyle name="Normal 6 2 2" xfId="782"/>
    <cellStyle name="Normal 7" xfId="68"/>
    <cellStyle name="Normal 7 2" xfId="783"/>
    <cellStyle name="Normal 7 2 2" xfId="784"/>
    <cellStyle name="Normal 8" xfId="69"/>
    <cellStyle name="Normal 8 2" xfId="785"/>
    <cellStyle name="Normal 8 2 2" xfId="786"/>
    <cellStyle name="Normal 8 3" xfId="787"/>
    <cellStyle name="Normal 9" xfId="67"/>
    <cellStyle name="Normal 9 2" xfId="788"/>
    <cellStyle name="Normal 9 2 2" xfId="789"/>
    <cellStyle name="Normal 9 3" xfId="790"/>
    <cellStyle name="Notas 2" xfId="43"/>
    <cellStyle name="Notas 2 10" xfId="791"/>
    <cellStyle name="Notas 2 11" xfId="792"/>
    <cellStyle name="Notas 2 12" xfId="793"/>
    <cellStyle name="Notas 2 2" xfId="122"/>
    <cellStyle name="Notas 2 2 10" xfId="794"/>
    <cellStyle name="Notas 2 2 2" xfId="795"/>
    <cellStyle name="Notas 2 2 2 2" xfId="796"/>
    <cellStyle name="Notas 2 2 2 2 2" xfId="797"/>
    <cellStyle name="Notas 2 2 2 2 3" xfId="798"/>
    <cellStyle name="Notas 2 2 2 2 4" xfId="799"/>
    <cellStyle name="Notas 2 2 2 2 5" xfId="800"/>
    <cellStyle name="Notas 2 2 2 2 6" xfId="801"/>
    <cellStyle name="Notas 2 2 2 3" xfId="802"/>
    <cellStyle name="Notas 2 2 2 4" xfId="803"/>
    <cellStyle name="Notas 2 2 2 5" xfId="804"/>
    <cellStyle name="Notas 2 2 2 6" xfId="805"/>
    <cellStyle name="Notas 2 2 2 7" xfId="806"/>
    <cellStyle name="Notas 2 2 3" xfId="807"/>
    <cellStyle name="Notas 2 2 3 2" xfId="808"/>
    <cellStyle name="Notas 2 2 3 2 2" xfId="809"/>
    <cellStyle name="Notas 2 2 3 2 3" xfId="810"/>
    <cellStyle name="Notas 2 2 3 2 4" xfId="811"/>
    <cellStyle name="Notas 2 2 3 2 5" xfId="812"/>
    <cellStyle name="Notas 2 2 3 2 6" xfId="813"/>
    <cellStyle name="Notas 2 2 3 3" xfId="814"/>
    <cellStyle name="Notas 2 2 3 4" xfId="815"/>
    <cellStyle name="Notas 2 2 3 5" xfId="816"/>
    <cellStyle name="Notas 2 2 3 6" xfId="817"/>
    <cellStyle name="Notas 2 2 3 7" xfId="818"/>
    <cellStyle name="Notas 2 2 4" xfId="819"/>
    <cellStyle name="Notas 2 2 4 2" xfId="820"/>
    <cellStyle name="Notas 2 2 4 3" xfId="821"/>
    <cellStyle name="Notas 2 2 4 4" xfId="822"/>
    <cellStyle name="Notas 2 2 4 5" xfId="823"/>
    <cellStyle name="Notas 2 2 4 6" xfId="824"/>
    <cellStyle name="Notas 2 2 5" xfId="825"/>
    <cellStyle name="Notas 2 2 5 2" xfId="826"/>
    <cellStyle name="Notas 2 2 5 3" xfId="827"/>
    <cellStyle name="Notas 2 2 5 4" xfId="828"/>
    <cellStyle name="Notas 2 2 5 5" xfId="829"/>
    <cellStyle name="Notas 2 2 5 6" xfId="830"/>
    <cellStyle name="Notas 2 2 6" xfId="831"/>
    <cellStyle name="Notas 2 2 7" xfId="832"/>
    <cellStyle name="Notas 2 2 8" xfId="833"/>
    <cellStyle name="Notas 2 2 9" xfId="834"/>
    <cellStyle name="Notas 2 3" xfId="126"/>
    <cellStyle name="Notas 2 3 10" xfId="835"/>
    <cellStyle name="Notas 2 3 2" xfId="836"/>
    <cellStyle name="Notas 2 3 2 2" xfId="837"/>
    <cellStyle name="Notas 2 3 2 2 2" xfId="838"/>
    <cellStyle name="Notas 2 3 2 2 3" xfId="839"/>
    <cellStyle name="Notas 2 3 2 2 4" xfId="840"/>
    <cellStyle name="Notas 2 3 2 2 5" xfId="841"/>
    <cellStyle name="Notas 2 3 2 2 6" xfId="842"/>
    <cellStyle name="Notas 2 3 2 3" xfId="843"/>
    <cellStyle name="Notas 2 3 2 4" xfId="844"/>
    <cellStyle name="Notas 2 3 2 5" xfId="845"/>
    <cellStyle name="Notas 2 3 2 6" xfId="846"/>
    <cellStyle name="Notas 2 3 2 7" xfId="847"/>
    <cellStyle name="Notas 2 3 3" xfId="848"/>
    <cellStyle name="Notas 2 3 3 2" xfId="849"/>
    <cellStyle name="Notas 2 3 3 2 2" xfId="850"/>
    <cellStyle name="Notas 2 3 3 2 3" xfId="851"/>
    <cellStyle name="Notas 2 3 3 2 4" xfId="852"/>
    <cellStyle name="Notas 2 3 3 2 5" xfId="853"/>
    <cellStyle name="Notas 2 3 3 2 6" xfId="854"/>
    <cellStyle name="Notas 2 3 3 3" xfId="855"/>
    <cellStyle name="Notas 2 3 3 4" xfId="856"/>
    <cellStyle name="Notas 2 3 3 5" xfId="857"/>
    <cellStyle name="Notas 2 3 3 6" xfId="858"/>
    <cellStyle name="Notas 2 3 3 7" xfId="859"/>
    <cellStyle name="Notas 2 3 4" xfId="860"/>
    <cellStyle name="Notas 2 3 4 2" xfId="861"/>
    <cellStyle name="Notas 2 3 4 3" xfId="862"/>
    <cellStyle name="Notas 2 3 4 4" xfId="863"/>
    <cellStyle name="Notas 2 3 4 5" xfId="864"/>
    <cellStyle name="Notas 2 3 4 6" xfId="865"/>
    <cellStyle name="Notas 2 3 5" xfId="866"/>
    <cellStyle name="Notas 2 3 5 2" xfId="867"/>
    <cellStyle name="Notas 2 3 5 3" xfId="868"/>
    <cellStyle name="Notas 2 3 5 4" xfId="869"/>
    <cellStyle name="Notas 2 3 5 5" xfId="870"/>
    <cellStyle name="Notas 2 3 5 6" xfId="871"/>
    <cellStyle name="Notas 2 3 6" xfId="872"/>
    <cellStyle name="Notas 2 3 7" xfId="873"/>
    <cellStyle name="Notas 2 3 8" xfId="874"/>
    <cellStyle name="Notas 2 3 9" xfId="875"/>
    <cellStyle name="Notas 2 4" xfId="139"/>
    <cellStyle name="Notas 2 4 2" xfId="876"/>
    <cellStyle name="Notas 2 4 2 2" xfId="877"/>
    <cellStyle name="Notas 2 4 2 2 2" xfId="878"/>
    <cellStyle name="Notas 2 4 2 2 3" xfId="879"/>
    <cellStyle name="Notas 2 4 2 2 4" xfId="880"/>
    <cellStyle name="Notas 2 4 2 2 5" xfId="881"/>
    <cellStyle name="Notas 2 4 2 2 6" xfId="882"/>
    <cellStyle name="Notas 2 4 2 3" xfId="883"/>
    <cellStyle name="Notas 2 4 2 4" xfId="884"/>
    <cellStyle name="Notas 2 4 2 5" xfId="885"/>
    <cellStyle name="Notas 2 4 2 6" xfId="886"/>
    <cellStyle name="Notas 2 4 2 7" xfId="887"/>
    <cellStyle name="Notas 2 4 3" xfId="888"/>
    <cellStyle name="Notas 2 4 3 2" xfId="889"/>
    <cellStyle name="Notas 2 4 3 2 2" xfId="890"/>
    <cellStyle name="Notas 2 4 3 2 3" xfId="891"/>
    <cellStyle name="Notas 2 4 3 2 4" xfId="892"/>
    <cellStyle name="Notas 2 4 3 2 5" xfId="893"/>
    <cellStyle name="Notas 2 4 3 2 6" xfId="894"/>
    <cellStyle name="Notas 2 4 3 3" xfId="895"/>
    <cellStyle name="Notas 2 4 3 4" xfId="896"/>
    <cellStyle name="Notas 2 4 3 5" xfId="897"/>
    <cellStyle name="Notas 2 4 3 6" xfId="898"/>
    <cellStyle name="Notas 2 4 3 7" xfId="899"/>
    <cellStyle name="Notas 2 4 4" xfId="900"/>
    <cellStyle name="Notas 2 4 4 2" xfId="901"/>
    <cellStyle name="Notas 2 4 4 3" xfId="902"/>
    <cellStyle name="Notas 2 4 4 4" xfId="903"/>
    <cellStyle name="Notas 2 4 4 5" xfId="904"/>
    <cellStyle name="Notas 2 4 4 6" xfId="905"/>
    <cellStyle name="Notas 2 4 5" xfId="906"/>
    <cellStyle name="Notas 2 4 6" xfId="907"/>
    <cellStyle name="Notas 2 4 7" xfId="908"/>
    <cellStyle name="Notas 2 4 8" xfId="909"/>
    <cellStyle name="Notas 2 4 9" xfId="910"/>
    <cellStyle name="Notas 2 5" xfId="911"/>
    <cellStyle name="Notas 2 5 2" xfId="912"/>
    <cellStyle name="Notas 2 5 2 2" xfId="913"/>
    <cellStyle name="Notas 2 5 2 3" xfId="914"/>
    <cellStyle name="Notas 2 5 2 4" xfId="915"/>
    <cellStyle name="Notas 2 5 2 5" xfId="916"/>
    <cellStyle name="Notas 2 5 2 6" xfId="917"/>
    <cellStyle name="Notas 2 5 3" xfId="918"/>
    <cellStyle name="Notas 2 5 4" xfId="919"/>
    <cellStyle name="Notas 2 5 5" xfId="920"/>
    <cellStyle name="Notas 2 5 6" xfId="921"/>
    <cellStyle name="Notas 2 5 7" xfId="922"/>
    <cellStyle name="Notas 2 6" xfId="923"/>
    <cellStyle name="Notas 2 6 2" xfId="924"/>
    <cellStyle name="Notas 2 6 2 2" xfId="925"/>
    <cellStyle name="Notas 2 6 2 3" xfId="926"/>
    <cellStyle name="Notas 2 6 2 4" xfId="927"/>
    <cellStyle name="Notas 2 6 2 5" xfId="928"/>
    <cellStyle name="Notas 2 6 2 6" xfId="929"/>
    <cellStyle name="Notas 2 6 3" xfId="930"/>
    <cellStyle name="Notas 2 6 4" xfId="931"/>
    <cellStyle name="Notas 2 6 5" xfId="932"/>
    <cellStyle name="Notas 2 6 6" xfId="933"/>
    <cellStyle name="Notas 2 6 7" xfId="934"/>
    <cellStyle name="Notas 2 7" xfId="935"/>
    <cellStyle name="Notas 2 7 2" xfId="936"/>
    <cellStyle name="Notas 2 7 3" xfId="937"/>
    <cellStyle name="Notas 2 7 4" xfId="938"/>
    <cellStyle name="Notas 2 7 5" xfId="939"/>
    <cellStyle name="Notas 2 7 6" xfId="940"/>
    <cellStyle name="Notas 2 8" xfId="941"/>
    <cellStyle name="Notas 2 9" xfId="942"/>
    <cellStyle name="Notas 3" xfId="103"/>
    <cellStyle name="Notas 3 10" xfId="943"/>
    <cellStyle name="Notas 3 11" xfId="944"/>
    <cellStyle name="Notas 3 12" xfId="945"/>
    <cellStyle name="Notas 3 2" xfId="121"/>
    <cellStyle name="Notas 3 2 10" xfId="946"/>
    <cellStyle name="Notas 3 2 2" xfId="947"/>
    <cellStyle name="Notas 3 2 2 2" xfId="948"/>
    <cellStyle name="Notas 3 2 2 2 2" xfId="949"/>
    <cellStyle name="Notas 3 2 2 2 3" xfId="950"/>
    <cellStyle name="Notas 3 2 2 2 4" xfId="951"/>
    <cellStyle name="Notas 3 2 2 2 5" xfId="952"/>
    <cellStyle name="Notas 3 2 2 2 6" xfId="953"/>
    <cellStyle name="Notas 3 2 2 3" xfId="954"/>
    <cellStyle name="Notas 3 2 2 4" xfId="955"/>
    <cellStyle name="Notas 3 2 2 5" xfId="956"/>
    <cellStyle name="Notas 3 2 2 6" xfId="957"/>
    <cellStyle name="Notas 3 2 2 7" xfId="958"/>
    <cellStyle name="Notas 3 2 3" xfId="959"/>
    <cellStyle name="Notas 3 2 3 2" xfId="960"/>
    <cellStyle name="Notas 3 2 3 2 2" xfId="961"/>
    <cellStyle name="Notas 3 2 3 2 3" xfId="962"/>
    <cellStyle name="Notas 3 2 3 2 4" xfId="963"/>
    <cellStyle name="Notas 3 2 3 2 5" xfId="964"/>
    <cellStyle name="Notas 3 2 3 2 6" xfId="965"/>
    <cellStyle name="Notas 3 2 3 3" xfId="966"/>
    <cellStyle name="Notas 3 2 3 4" xfId="967"/>
    <cellStyle name="Notas 3 2 3 5" xfId="968"/>
    <cellStyle name="Notas 3 2 3 6" xfId="969"/>
    <cellStyle name="Notas 3 2 3 7" xfId="970"/>
    <cellStyle name="Notas 3 2 4" xfId="971"/>
    <cellStyle name="Notas 3 2 4 2" xfId="972"/>
    <cellStyle name="Notas 3 2 4 3" xfId="973"/>
    <cellStyle name="Notas 3 2 4 4" xfId="974"/>
    <cellStyle name="Notas 3 2 4 5" xfId="975"/>
    <cellStyle name="Notas 3 2 4 6" xfId="976"/>
    <cellStyle name="Notas 3 2 5" xfId="977"/>
    <cellStyle name="Notas 3 2 5 2" xfId="978"/>
    <cellStyle name="Notas 3 2 5 3" xfId="979"/>
    <cellStyle name="Notas 3 2 5 4" xfId="980"/>
    <cellStyle name="Notas 3 2 5 5" xfId="981"/>
    <cellStyle name="Notas 3 2 5 6" xfId="982"/>
    <cellStyle name="Notas 3 2 6" xfId="983"/>
    <cellStyle name="Notas 3 2 7" xfId="984"/>
    <cellStyle name="Notas 3 2 8" xfId="985"/>
    <cellStyle name="Notas 3 2 9" xfId="986"/>
    <cellStyle name="Notas 3 3" xfId="133"/>
    <cellStyle name="Notas 3 3 10" xfId="987"/>
    <cellStyle name="Notas 3 3 2" xfId="988"/>
    <cellStyle name="Notas 3 3 2 2" xfId="989"/>
    <cellStyle name="Notas 3 3 2 2 2" xfId="990"/>
    <cellStyle name="Notas 3 3 2 2 3" xfId="991"/>
    <cellStyle name="Notas 3 3 2 2 4" xfId="992"/>
    <cellStyle name="Notas 3 3 2 2 5" xfId="993"/>
    <cellStyle name="Notas 3 3 2 2 6" xfId="994"/>
    <cellStyle name="Notas 3 3 2 3" xfId="995"/>
    <cellStyle name="Notas 3 3 2 4" xfId="996"/>
    <cellStyle name="Notas 3 3 2 5" xfId="997"/>
    <cellStyle name="Notas 3 3 2 6" xfId="998"/>
    <cellStyle name="Notas 3 3 2 7" xfId="999"/>
    <cellStyle name="Notas 3 3 3" xfId="1000"/>
    <cellStyle name="Notas 3 3 3 2" xfId="1001"/>
    <cellStyle name="Notas 3 3 3 2 2" xfId="1002"/>
    <cellStyle name="Notas 3 3 3 2 3" xfId="1003"/>
    <cellStyle name="Notas 3 3 3 2 4" xfId="1004"/>
    <cellStyle name="Notas 3 3 3 2 5" xfId="1005"/>
    <cellStyle name="Notas 3 3 3 2 6" xfId="1006"/>
    <cellStyle name="Notas 3 3 3 3" xfId="1007"/>
    <cellStyle name="Notas 3 3 3 4" xfId="1008"/>
    <cellStyle name="Notas 3 3 3 5" xfId="1009"/>
    <cellStyle name="Notas 3 3 3 6" xfId="1010"/>
    <cellStyle name="Notas 3 3 3 7" xfId="1011"/>
    <cellStyle name="Notas 3 3 4" xfId="1012"/>
    <cellStyle name="Notas 3 3 4 2" xfId="1013"/>
    <cellStyle name="Notas 3 3 4 3" xfId="1014"/>
    <cellStyle name="Notas 3 3 4 4" xfId="1015"/>
    <cellStyle name="Notas 3 3 4 5" xfId="1016"/>
    <cellStyle name="Notas 3 3 4 6" xfId="1017"/>
    <cellStyle name="Notas 3 3 5" xfId="1018"/>
    <cellStyle name="Notas 3 3 5 2" xfId="1019"/>
    <cellStyle name="Notas 3 3 5 3" xfId="1020"/>
    <cellStyle name="Notas 3 3 5 4" xfId="1021"/>
    <cellStyle name="Notas 3 3 5 5" xfId="1022"/>
    <cellStyle name="Notas 3 3 5 6" xfId="1023"/>
    <cellStyle name="Notas 3 3 6" xfId="1024"/>
    <cellStyle name="Notas 3 3 7" xfId="1025"/>
    <cellStyle name="Notas 3 3 8" xfId="1026"/>
    <cellStyle name="Notas 3 3 9" xfId="1027"/>
    <cellStyle name="Notas 3 4" xfId="144"/>
    <cellStyle name="Notas 3 4 2" xfId="1028"/>
    <cellStyle name="Notas 3 4 2 2" xfId="1029"/>
    <cellStyle name="Notas 3 4 2 2 2" xfId="1030"/>
    <cellStyle name="Notas 3 4 2 2 3" xfId="1031"/>
    <cellStyle name="Notas 3 4 2 2 4" xfId="1032"/>
    <cellStyle name="Notas 3 4 2 2 5" xfId="1033"/>
    <cellStyle name="Notas 3 4 2 2 6" xfId="1034"/>
    <cellStyle name="Notas 3 4 2 3" xfId="1035"/>
    <cellStyle name="Notas 3 4 2 4" xfId="1036"/>
    <cellStyle name="Notas 3 4 2 5" xfId="1037"/>
    <cellStyle name="Notas 3 4 2 6" xfId="1038"/>
    <cellStyle name="Notas 3 4 2 7" xfId="1039"/>
    <cellStyle name="Notas 3 4 3" xfId="1040"/>
    <cellStyle name="Notas 3 4 3 2" xfId="1041"/>
    <cellStyle name="Notas 3 4 3 2 2" xfId="1042"/>
    <cellStyle name="Notas 3 4 3 2 3" xfId="1043"/>
    <cellStyle name="Notas 3 4 3 2 4" xfId="1044"/>
    <cellStyle name="Notas 3 4 3 2 5" xfId="1045"/>
    <cellStyle name="Notas 3 4 3 2 6" xfId="1046"/>
    <cellStyle name="Notas 3 4 3 3" xfId="1047"/>
    <cellStyle name="Notas 3 4 3 4" xfId="1048"/>
    <cellStyle name="Notas 3 4 3 5" xfId="1049"/>
    <cellStyle name="Notas 3 4 3 6" xfId="1050"/>
    <cellStyle name="Notas 3 4 3 7" xfId="1051"/>
    <cellStyle name="Notas 3 4 4" xfId="1052"/>
    <cellStyle name="Notas 3 4 4 2" xfId="1053"/>
    <cellStyle name="Notas 3 4 4 3" xfId="1054"/>
    <cellStyle name="Notas 3 4 4 4" xfId="1055"/>
    <cellStyle name="Notas 3 4 4 5" xfId="1056"/>
    <cellStyle name="Notas 3 4 4 6" xfId="1057"/>
    <cellStyle name="Notas 3 4 5" xfId="1058"/>
    <cellStyle name="Notas 3 4 6" xfId="1059"/>
    <cellStyle name="Notas 3 4 7" xfId="1060"/>
    <cellStyle name="Notas 3 4 8" xfId="1061"/>
    <cellStyle name="Notas 3 4 9" xfId="1062"/>
    <cellStyle name="Notas 3 5" xfId="1063"/>
    <cellStyle name="Notas 3 5 2" xfId="1064"/>
    <cellStyle name="Notas 3 5 2 2" xfId="1065"/>
    <cellStyle name="Notas 3 5 2 3" xfId="1066"/>
    <cellStyle name="Notas 3 5 2 4" xfId="1067"/>
    <cellStyle name="Notas 3 5 2 5" xfId="1068"/>
    <cellStyle name="Notas 3 5 2 6" xfId="1069"/>
    <cellStyle name="Notas 3 5 3" xfId="1070"/>
    <cellStyle name="Notas 3 5 4" xfId="1071"/>
    <cellStyle name="Notas 3 5 5" xfId="1072"/>
    <cellStyle name="Notas 3 5 6" xfId="1073"/>
    <cellStyle name="Notas 3 5 7" xfId="1074"/>
    <cellStyle name="Notas 3 6" xfId="1075"/>
    <cellStyle name="Notas 3 6 2" xfId="1076"/>
    <cellStyle name="Notas 3 6 2 2" xfId="1077"/>
    <cellStyle name="Notas 3 6 2 3" xfId="1078"/>
    <cellStyle name="Notas 3 6 2 4" xfId="1079"/>
    <cellStyle name="Notas 3 6 2 5" xfId="1080"/>
    <cellStyle name="Notas 3 6 2 6" xfId="1081"/>
    <cellStyle name="Notas 3 6 3" xfId="1082"/>
    <cellStyle name="Notas 3 6 4" xfId="1083"/>
    <cellStyle name="Notas 3 6 5" xfId="1084"/>
    <cellStyle name="Notas 3 6 6" xfId="1085"/>
    <cellStyle name="Notas 3 6 7" xfId="1086"/>
    <cellStyle name="Notas 3 7" xfId="1087"/>
    <cellStyle name="Notas 3 7 2" xfId="1088"/>
    <cellStyle name="Notas 3 7 3" xfId="1089"/>
    <cellStyle name="Notas 3 7 4" xfId="1090"/>
    <cellStyle name="Notas 3 7 5" xfId="1091"/>
    <cellStyle name="Notas 3 7 6" xfId="1092"/>
    <cellStyle name="Notas 3 8" xfId="1093"/>
    <cellStyle name="Notas 3 9" xfId="1094"/>
    <cellStyle name="Notas 4" xfId="110"/>
    <cellStyle name="Notas 4 10" xfId="1095"/>
    <cellStyle name="Notas 4 11" xfId="1096"/>
    <cellStyle name="Notas 4 12" xfId="1097"/>
    <cellStyle name="Notas 4 2" xfId="119"/>
    <cellStyle name="Notas 4 2 10" xfId="1098"/>
    <cellStyle name="Notas 4 2 2" xfId="1099"/>
    <cellStyle name="Notas 4 2 2 2" xfId="1100"/>
    <cellStyle name="Notas 4 2 2 2 2" xfId="1101"/>
    <cellStyle name="Notas 4 2 2 2 3" xfId="1102"/>
    <cellStyle name="Notas 4 2 2 2 4" xfId="1103"/>
    <cellStyle name="Notas 4 2 2 2 5" xfId="1104"/>
    <cellStyle name="Notas 4 2 2 2 6" xfId="1105"/>
    <cellStyle name="Notas 4 2 2 3" xfId="1106"/>
    <cellStyle name="Notas 4 2 2 4" xfId="1107"/>
    <cellStyle name="Notas 4 2 2 5" xfId="1108"/>
    <cellStyle name="Notas 4 2 2 6" xfId="1109"/>
    <cellStyle name="Notas 4 2 2 7" xfId="1110"/>
    <cellStyle name="Notas 4 2 3" xfId="1111"/>
    <cellStyle name="Notas 4 2 3 2" xfId="1112"/>
    <cellStyle name="Notas 4 2 3 2 2" xfId="1113"/>
    <cellStyle name="Notas 4 2 3 2 3" xfId="1114"/>
    <cellStyle name="Notas 4 2 3 2 4" xfId="1115"/>
    <cellStyle name="Notas 4 2 3 2 5" xfId="1116"/>
    <cellStyle name="Notas 4 2 3 2 6" xfId="1117"/>
    <cellStyle name="Notas 4 2 3 3" xfId="1118"/>
    <cellStyle name="Notas 4 2 3 4" xfId="1119"/>
    <cellStyle name="Notas 4 2 3 5" xfId="1120"/>
    <cellStyle name="Notas 4 2 3 6" xfId="1121"/>
    <cellStyle name="Notas 4 2 3 7" xfId="1122"/>
    <cellStyle name="Notas 4 2 4" xfId="1123"/>
    <cellStyle name="Notas 4 2 4 2" xfId="1124"/>
    <cellStyle name="Notas 4 2 4 3" xfId="1125"/>
    <cellStyle name="Notas 4 2 4 4" xfId="1126"/>
    <cellStyle name="Notas 4 2 4 5" xfId="1127"/>
    <cellStyle name="Notas 4 2 4 6" xfId="1128"/>
    <cellStyle name="Notas 4 2 5" xfId="1129"/>
    <cellStyle name="Notas 4 2 5 2" xfId="1130"/>
    <cellStyle name="Notas 4 2 5 3" xfId="1131"/>
    <cellStyle name="Notas 4 2 5 4" xfId="1132"/>
    <cellStyle name="Notas 4 2 5 5" xfId="1133"/>
    <cellStyle name="Notas 4 2 5 6" xfId="1134"/>
    <cellStyle name="Notas 4 2 6" xfId="1135"/>
    <cellStyle name="Notas 4 2 7" xfId="1136"/>
    <cellStyle name="Notas 4 2 8" xfId="1137"/>
    <cellStyle name="Notas 4 2 9" xfId="1138"/>
    <cellStyle name="Notas 4 3" xfId="136"/>
    <cellStyle name="Notas 4 3 10" xfId="1139"/>
    <cellStyle name="Notas 4 3 2" xfId="1140"/>
    <cellStyle name="Notas 4 3 2 2" xfId="1141"/>
    <cellStyle name="Notas 4 3 2 2 2" xfId="1142"/>
    <cellStyle name="Notas 4 3 2 2 3" xfId="1143"/>
    <cellStyle name="Notas 4 3 2 2 4" xfId="1144"/>
    <cellStyle name="Notas 4 3 2 2 5" xfId="1145"/>
    <cellStyle name="Notas 4 3 2 2 6" xfId="1146"/>
    <cellStyle name="Notas 4 3 2 3" xfId="1147"/>
    <cellStyle name="Notas 4 3 2 4" xfId="1148"/>
    <cellStyle name="Notas 4 3 2 5" xfId="1149"/>
    <cellStyle name="Notas 4 3 2 6" xfId="1150"/>
    <cellStyle name="Notas 4 3 2 7" xfId="1151"/>
    <cellStyle name="Notas 4 3 3" xfId="1152"/>
    <cellStyle name="Notas 4 3 3 2" xfId="1153"/>
    <cellStyle name="Notas 4 3 3 2 2" xfId="1154"/>
    <cellStyle name="Notas 4 3 3 2 3" xfId="1155"/>
    <cellStyle name="Notas 4 3 3 2 4" xfId="1156"/>
    <cellStyle name="Notas 4 3 3 2 5" xfId="1157"/>
    <cellStyle name="Notas 4 3 3 2 6" xfId="1158"/>
    <cellStyle name="Notas 4 3 3 3" xfId="1159"/>
    <cellStyle name="Notas 4 3 3 4" xfId="1160"/>
    <cellStyle name="Notas 4 3 3 5" xfId="1161"/>
    <cellStyle name="Notas 4 3 3 6" xfId="1162"/>
    <cellStyle name="Notas 4 3 3 7" xfId="1163"/>
    <cellStyle name="Notas 4 3 4" xfId="1164"/>
    <cellStyle name="Notas 4 3 4 2" xfId="1165"/>
    <cellStyle name="Notas 4 3 4 3" xfId="1166"/>
    <cellStyle name="Notas 4 3 4 4" xfId="1167"/>
    <cellStyle name="Notas 4 3 4 5" xfId="1168"/>
    <cellStyle name="Notas 4 3 4 6" xfId="1169"/>
    <cellStyle name="Notas 4 3 5" xfId="1170"/>
    <cellStyle name="Notas 4 3 5 2" xfId="1171"/>
    <cellStyle name="Notas 4 3 5 3" xfId="1172"/>
    <cellStyle name="Notas 4 3 5 4" xfId="1173"/>
    <cellStyle name="Notas 4 3 5 5" xfId="1174"/>
    <cellStyle name="Notas 4 3 5 6" xfId="1175"/>
    <cellStyle name="Notas 4 3 6" xfId="1176"/>
    <cellStyle name="Notas 4 3 7" xfId="1177"/>
    <cellStyle name="Notas 4 3 8" xfId="1178"/>
    <cellStyle name="Notas 4 3 9" xfId="1179"/>
    <cellStyle name="Notas 4 4" xfId="147"/>
    <cellStyle name="Notas 4 4 2" xfId="1180"/>
    <cellStyle name="Notas 4 4 2 2" xfId="1181"/>
    <cellStyle name="Notas 4 4 2 2 2" xfId="1182"/>
    <cellStyle name="Notas 4 4 2 2 3" xfId="1183"/>
    <cellStyle name="Notas 4 4 2 2 4" xfId="1184"/>
    <cellStyle name="Notas 4 4 2 2 5" xfId="1185"/>
    <cellStyle name="Notas 4 4 2 2 6" xfId="1186"/>
    <cellStyle name="Notas 4 4 2 3" xfId="1187"/>
    <cellStyle name="Notas 4 4 2 4" xfId="1188"/>
    <cellStyle name="Notas 4 4 2 5" xfId="1189"/>
    <cellStyle name="Notas 4 4 2 6" xfId="1190"/>
    <cellStyle name="Notas 4 4 2 7" xfId="1191"/>
    <cellStyle name="Notas 4 4 3" xfId="1192"/>
    <cellStyle name="Notas 4 4 3 2" xfId="1193"/>
    <cellStyle name="Notas 4 4 3 2 2" xfId="1194"/>
    <cellStyle name="Notas 4 4 3 2 3" xfId="1195"/>
    <cellStyle name="Notas 4 4 3 2 4" xfId="1196"/>
    <cellStyle name="Notas 4 4 3 2 5" xfId="1197"/>
    <cellStyle name="Notas 4 4 3 2 6" xfId="1198"/>
    <cellStyle name="Notas 4 4 3 3" xfId="1199"/>
    <cellStyle name="Notas 4 4 3 4" xfId="1200"/>
    <cellStyle name="Notas 4 4 3 5" xfId="1201"/>
    <cellStyle name="Notas 4 4 3 6" xfId="1202"/>
    <cellStyle name="Notas 4 4 3 7" xfId="1203"/>
    <cellStyle name="Notas 4 4 4" xfId="1204"/>
    <cellStyle name="Notas 4 4 4 2" xfId="1205"/>
    <cellStyle name="Notas 4 4 4 3" xfId="1206"/>
    <cellStyle name="Notas 4 4 4 4" xfId="1207"/>
    <cellStyle name="Notas 4 4 4 5" xfId="1208"/>
    <cellStyle name="Notas 4 4 4 6" xfId="1209"/>
    <cellStyle name="Notas 4 4 5" xfId="1210"/>
    <cellStyle name="Notas 4 4 6" xfId="1211"/>
    <cellStyle name="Notas 4 4 7" xfId="1212"/>
    <cellStyle name="Notas 4 4 8" xfId="1213"/>
    <cellStyle name="Notas 4 4 9" xfId="1214"/>
    <cellStyle name="Notas 4 5" xfId="1215"/>
    <cellStyle name="Notas 4 5 2" xfId="1216"/>
    <cellStyle name="Notas 4 5 2 2" xfId="1217"/>
    <cellStyle name="Notas 4 5 2 3" xfId="1218"/>
    <cellStyle name="Notas 4 5 2 4" xfId="1219"/>
    <cellStyle name="Notas 4 5 2 5" xfId="1220"/>
    <cellStyle name="Notas 4 5 2 6" xfId="1221"/>
    <cellStyle name="Notas 4 5 3" xfId="1222"/>
    <cellStyle name="Notas 4 5 4" xfId="1223"/>
    <cellStyle name="Notas 4 5 5" xfId="1224"/>
    <cellStyle name="Notas 4 5 6" xfId="1225"/>
    <cellStyle name="Notas 4 5 7" xfId="1226"/>
    <cellStyle name="Notas 4 6" xfId="1227"/>
    <cellStyle name="Notas 4 6 2" xfId="1228"/>
    <cellStyle name="Notas 4 6 2 2" xfId="1229"/>
    <cellStyle name="Notas 4 6 2 3" xfId="1230"/>
    <cellStyle name="Notas 4 6 2 4" xfId="1231"/>
    <cellStyle name="Notas 4 6 2 5" xfId="1232"/>
    <cellStyle name="Notas 4 6 2 6" xfId="1233"/>
    <cellStyle name="Notas 4 6 3" xfId="1234"/>
    <cellStyle name="Notas 4 6 4" xfId="1235"/>
    <cellStyle name="Notas 4 6 5" xfId="1236"/>
    <cellStyle name="Notas 4 6 6" xfId="1237"/>
    <cellStyle name="Notas 4 6 7" xfId="1238"/>
    <cellStyle name="Notas 4 7" xfId="1239"/>
    <cellStyle name="Notas 4 7 2" xfId="1240"/>
    <cellStyle name="Notas 4 7 3" xfId="1241"/>
    <cellStyle name="Notas 4 7 4" xfId="1242"/>
    <cellStyle name="Notas 4 7 5" xfId="1243"/>
    <cellStyle name="Notas 4 7 6" xfId="1244"/>
    <cellStyle name="Notas 4 8" xfId="1245"/>
    <cellStyle name="Notas 4 9" xfId="1246"/>
    <cellStyle name="Porcentaje" xfId="148" builtinId="5"/>
    <cellStyle name="Salida 2" xfId="44"/>
    <cellStyle name="Salida 2 10" xfId="1247"/>
    <cellStyle name="Salida 2 11" xfId="1248"/>
    <cellStyle name="Salida 2 12" xfId="1249"/>
    <cellStyle name="Salida 2 2" xfId="118"/>
    <cellStyle name="Salida 2 2 10" xfId="1250"/>
    <cellStyle name="Salida 2 2 2" xfId="1251"/>
    <cellStyle name="Salida 2 2 2 2" xfId="1252"/>
    <cellStyle name="Salida 2 2 2 2 2" xfId="1253"/>
    <cellStyle name="Salida 2 2 2 2 3" xfId="1254"/>
    <cellStyle name="Salida 2 2 2 2 4" xfId="1255"/>
    <cellStyle name="Salida 2 2 2 2 5" xfId="1256"/>
    <cellStyle name="Salida 2 2 2 2 6" xfId="1257"/>
    <cellStyle name="Salida 2 2 2 3" xfId="1258"/>
    <cellStyle name="Salida 2 2 2 4" xfId="1259"/>
    <cellStyle name="Salida 2 2 2 5" xfId="1260"/>
    <cellStyle name="Salida 2 2 2 6" xfId="1261"/>
    <cellStyle name="Salida 2 2 2 7" xfId="1262"/>
    <cellStyle name="Salida 2 2 3" xfId="1263"/>
    <cellStyle name="Salida 2 2 3 2" xfId="1264"/>
    <cellStyle name="Salida 2 2 3 2 2" xfId="1265"/>
    <cellStyle name="Salida 2 2 3 2 3" xfId="1266"/>
    <cellStyle name="Salida 2 2 3 2 4" xfId="1267"/>
    <cellStyle name="Salida 2 2 3 2 5" xfId="1268"/>
    <cellStyle name="Salida 2 2 3 2 6" xfId="1269"/>
    <cellStyle name="Salida 2 2 3 3" xfId="1270"/>
    <cellStyle name="Salida 2 2 3 4" xfId="1271"/>
    <cellStyle name="Salida 2 2 3 5" xfId="1272"/>
    <cellStyle name="Salida 2 2 3 6" xfId="1273"/>
    <cellStyle name="Salida 2 2 3 7" xfId="1274"/>
    <cellStyle name="Salida 2 2 4" xfId="1275"/>
    <cellStyle name="Salida 2 2 4 2" xfId="1276"/>
    <cellStyle name="Salida 2 2 4 3" xfId="1277"/>
    <cellStyle name="Salida 2 2 4 4" xfId="1278"/>
    <cellStyle name="Salida 2 2 4 5" xfId="1279"/>
    <cellStyle name="Salida 2 2 4 6" xfId="1280"/>
    <cellStyle name="Salida 2 2 5" xfId="1281"/>
    <cellStyle name="Salida 2 2 5 2" xfId="1282"/>
    <cellStyle name="Salida 2 2 5 3" xfId="1283"/>
    <cellStyle name="Salida 2 2 5 4" xfId="1284"/>
    <cellStyle name="Salida 2 2 5 5" xfId="1285"/>
    <cellStyle name="Salida 2 2 5 6" xfId="1286"/>
    <cellStyle name="Salida 2 2 6" xfId="1287"/>
    <cellStyle name="Salida 2 2 7" xfId="1288"/>
    <cellStyle name="Salida 2 2 8" xfId="1289"/>
    <cellStyle name="Salida 2 2 9" xfId="1290"/>
    <cellStyle name="Salida 2 3" xfId="129"/>
    <cellStyle name="Salida 2 3 10" xfId="1291"/>
    <cellStyle name="Salida 2 3 2" xfId="1292"/>
    <cellStyle name="Salida 2 3 2 2" xfId="1293"/>
    <cellStyle name="Salida 2 3 2 2 2" xfId="1294"/>
    <cellStyle name="Salida 2 3 2 2 3" xfId="1295"/>
    <cellStyle name="Salida 2 3 2 2 4" xfId="1296"/>
    <cellStyle name="Salida 2 3 2 2 5" xfId="1297"/>
    <cellStyle name="Salida 2 3 2 2 6" xfId="1298"/>
    <cellStyle name="Salida 2 3 2 3" xfId="1299"/>
    <cellStyle name="Salida 2 3 2 4" xfId="1300"/>
    <cellStyle name="Salida 2 3 2 5" xfId="1301"/>
    <cellStyle name="Salida 2 3 2 6" xfId="1302"/>
    <cellStyle name="Salida 2 3 2 7" xfId="1303"/>
    <cellStyle name="Salida 2 3 3" xfId="1304"/>
    <cellStyle name="Salida 2 3 3 2" xfId="1305"/>
    <cellStyle name="Salida 2 3 3 2 2" xfId="1306"/>
    <cellStyle name="Salida 2 3 3 2 3" xfId="1307"/>
    <cellStyle name="Salida 2 3 3 2 4" xfId="1308"/>
    <cellStyle name="Salida 2 3 3 2 5" xfId="1309"/>
    <cellStyle name="Salida 2 3 3 2 6" xfId="1310"/>
    <cellStyle name="Salida 2 3 3 3" xfId="1311"/>
    <cellStyle name="Salida 2 3 3 4" xfId="1312"/>
    <cellStyle name="Salida 2 3 3 5" xfId="1313"/>
    <cellStyle name="Salida 2 3 3 6" xfId="1314"/>
    <cellStyle name="Salida 2 3 3 7" xfId="1315"/>
    <cellStyle name="Salida 2 3 4" xfId="1316"/>
    <cellStyle name="Salida 2 3 4 2" xfId="1317"/>
    <cellStyle name="Salida 2 3 4 3" xfId="1318"/>
    <cellStyle name="Salida 2 3 4 4" xfId="1319"/>
    <cellStyle name="Salida 2 3 4 5" xfId="1320"/>
    <cellStyle name="Salida 2 3 4 6" xfId="1321"/>
    <cellStyle name="Salida 2 3 5" xfId="1322"/>
    <cellStyle name="Salida 2 3 5 2" xfId="1323"/>
    <cellStyle name="Salida 2 3 5 3" xfId="1324"/>
    <cellStyle name="Salida 2 3 5 4" xfId="1325"/>
    <cellStyle name="Salida 2 3 5 5" xfId="1326"/>
    <cellStyle name="Salida 2 3 5 6" xfId="1327"/>
    <cellStyle name="Salida 2 3 6" xfId="1328"/>
    <cellStyle name="Salida 2 3 7" xfId="1329"/>
    <cellStyle name="Salida 2 3 8" xfId="1330"/>
    <cellStyle name="Salida 2 3 9" xfId="1331"/>
    <cellStyle name="Salida 2 4" xfId="140"/>
    <cellStyle name="Salida 2 4 2" xfId="1332"/>
    <cellStyle name="Salida 2 4 2 2" xfId="1333"/>
    <cellStyle name="Salida 2 4 2 2 2" xfId="1334"/>
    <cellStyle name="Salida 2 4 2 2 3" xfId="1335"/>
    <cellStyle name="Salida 2 4 2 2 4" xfId="1336"/>
    <cellStyle name="Salida 2 4 2 2 5" xfId="1337"/>
    <cellStyle name="Salida 2 4 2 2 6" xfId="1338"/>
    <cellStyle name="Salida 2 4 2 3" xfId="1339"/>
    <cellStyle name="Salida 2 4 2 4" xfId="1340"/>
    <cellStyle name="Salida 2 4 2 5" xfId="1341"/>
    <cellStyle name="Salida 2 4 2 6" xfId="1342"/>
    <cellStyle name="Salida 2 4 2 7" xfId="1343"/>
    <cellStyle name="Salida 2 4 3" xfId="1344"/>
    <cellStyle name="Salida 2 4 3 2" xfId="1345"/>
    <cellStyle name="Salida 2 4 3 2 2" xfId="1346"/>
    <cellStyle name="Salida 2 4 3 2 3" xfId="1347"/>
    <cellStyle name="Salida 2 4 3 2 4" xfId="1348"/>
    <cellStyle name="Salida 2 4 3 2 5" xfId="1349"/>
    <cellStyle name="Salida 2 4 3 2 6" xfId="1350"/>
    <cellStyle name="Salida 2 4 3 3" xfId="1351"/>
    <cellStyle name="Salida 2 4 3 4" xfId="1352"/>
    <cellStyle name="Salida 2 4 3 5" xfId="1353"/>
    <cellStyle name="Salida 2 4 3 6" xfId="1354"/>
    <cellStyle name="Salida 2 4 3 7" xfId="1355"/>
    <cellStyle name="Salida 2 4 4" xfId="1356"/>
    <cellStyle name="Salida 2 4 4 2" xfId="1357"/>
    <cellStyle name="Salida 2 4 4 3" xfId="1358"/>
    <cellStyle name="Salida 2 4 4 4" xfId="1359"/>
    <cellStyle name="Salida 2 4 4 5" xfId="1360"/>
    <cellStyle name="Salida 2 4 4 6" xfId="1361"/>
    <cellStyle name="Salida 2 4 5" xfId="1362"/>
    <cellStyle name="Salida 2 4 6" xfId="1363"/>
    <cellStyle name="Salida 2 4 7" xfId="1364"/>
    <cellStyle name="Salida 2 4 8" xfId="1365"/>
    <cellStyle name="Salida 2 4 9" xfId="1366"/>
    <cellStyle name="Salida 2 5" xfId="1367"/>
    <cellStyle name="Salida 2 5 2" xfId="1368"/>
    <cellStyle name="Salida 2 5 2 2" xfId="1369"/>
    <cellStyle name="Salida 2 5 2 3" xfId="1370"/>
    <cellStyle name="Salida 2 5 2 4" xfId="1371"/>
    <cellStyle name="Salida 2 5 2 5" xfId="1372"/>
    <cellStyle name="Salida 2 5 2 6" xfId="1373"/>
    <cellStyle name="Salida 2 5 3" xfId="1374"/>
    <cellStyle name="Salida 2 5 4" xfId="1375"/>
    <cellStyle name="Salida 2 5 5" xfId="1376"/>
    <cellStyle name="Salida 2 5 6" xfId="1377"/>
    <cellStyle name="Salida 2 5 7" xfId="1378"/>
    <cellStyle name="Salida 2 6" xfId="1379"/>
    <cellStyle name="Salida 2 6 2" xfId="1380"/>
    <cellStyle name="Salida 2 6 2 2" xfId="1381"/>
    <cellStyle name="Salida 2 6 2 3" xfId="1382"/>
    <cellStyle name="Salida 2 6 2 4" xfId="1383"/>
    <cellStyle name="Salida 2 6 2 5" xfId="1384"/>
    <cellStyle name="Salida 2 6 2 6" xfId="1385"/>
    <cellStyle name="Salida 2 6 3" xfId="1386"/>
    <cellStyle name="Salida 2 6 4" xfId="1387"/>
    <cellStyle name="Salida 2 6 5" xfId="1388"/>
    <cellStyle name="Salida 2 6 6" xfId="1389"/>
    <cellStyle name="Salida 2 6 7" xfId="1390"/>
    <cellStyle name="Salida 2 7" xfId="1391"/>
    <cellStyle name="Salida 2 7 2" xfId="1392"/>
    <cellStyle name="Salida 2 7 3" xfId="1393"/>
    <cellStyle name="Salida 2 7 4" xfId="1394"/>
    <cellStyle name="Salida 2 7 5" xfId="1395"/>
    <cellStyle name="Salida 2 7 6" xfId="1396"/>
    <cellStyle name="Salida 2 8" xfId="1397"/>
    <cellStyle name="Salida 2 9" xfId="1398"/>
    <cellStyle name="Salida 3" xfId="104"/>
    <cellStyle name="Salida 3 10" xfId="1399"/>
    <cellStyle name="Salida 3 11" xfId="1400"/>
    <cellStyle name="Salida 3 12" xfId="1401"/>
    <cellStyle name="Salida 3 2" xfId="124"/>
    <cellStyle name="Salida 3 2 10" xfId="1402"/>
    <cellStyle name="Salida 3 2 2" xfId="1403"/>
    <cellStyle name="Salida 3 2 2 2" xfId="1404"/>
    <cellStyle name="Salida 3 2 2 2 2" xfId="1405"/>
    <cellStyle name="Salida 3 2 2 2 3" xfId="1406"/>
    <cellStyle name="Salida 3 2 2 2 4" xfId="1407"/>
    <cellStyle name="Salida 3 2 2 2 5" xfId="1408"/>
    <cellStyle name="Salida 3 2 2 2 6" xfId="1409"/>
    <cellStyle name="Salida 3 2 2 3" xfId="1410"/>
    <cellStyle name="Salida 3 2 2 4" xfId="1411"/>
    <cellStyle name="Salida 3 2 2 5" xfId="1412"/>
    <cellStyle name="Salida 3 2 2 6" xfId="1413"/>
    <cellStyle name="Salida 3 2 2 7" xfId="1414"/>
    <cellStyle name="Salida 3 2 3" xfId="1415"/>
    <cellStyle name="Salida 3 2 3 2" xfId="1416"/>
    <cellStyle name="Salida 3 2 3 2 2" xfId="1417"/>
    <cellStyle name="Salida 3 2 3 2 3" xfId="1418"/>
    <cellStyle name="Salida 3 2 3 2 4" xfId="1419"/>
    <cellStyle name="Salida 3 2 3 2 5" xfId="1420"/>
    <cellStyle name="Salida 3 2 3 2 6" xfId="1421"/>
    <cellStyle name="Salida 3 2 3 3" xfId="1422"/>
    <cellStyle name="Salida 3 2 3 4" xfId="1423"/>
    <cellStyle name="Salida 3 2 3 5" xfId="1424"/>
    <cellStyle name="Salida 3 2 3 6" xfId="1425"/>
    <cellStyle name="Salida 3 2 3 7" xfId="1426"/>
    <cellStyle name="Salida 3 2 4" xfId="1427"/>
    <cellStyle name="Salida 3 2 4 2" xfId="1428"/>
    <cellStyle name="Salida 3 2 4 3" xfId="1429"/>
    <cellStyle name="Salida 3 2 4 4" xfId="1430"/>
    <cellStyle name="Salida 3 2 4 5" xfId="1431"/>
    <cellStyle name="Salida 3 2 4 6" xfId="1432"/>
    <cellStyle name="Salida 3 2 5" xfId="1433"/>
    <cellStyle name="Salida 3 2 5 2" xfId="1434"/>
    <cellStyle name="Salida 3 2 5 3" xfId="1435"/>
    <cellStyle name="Salida 3 2 5 4" xfId="1436"/>
    <cellStyle name="Salida 3 2 5 5" xfId="1437"/>
    <cellStyle name="Salida 3 2 5 6" xfId="1438"/>
    <cellStyle name="Salida 3 2 6" xfId="1439"/>
    <cellStyle name="Salida 3 2 7" xfId="1440"/>
    <cellStyle name="Salida 3 2 8" xfId="1441"/>
    <cellStyle name="Salida 3 2 9" xfId="1442"/>
    <cellStyle name="Salida 3 3" xfId="134"/>
    <cellStyle name="Salida 3 3 10" xfId="1443"/>
    <cellStyle name="Salida 3 3 2" xfId="1444"/>
    <cellStyle name="Salida 3 3 2 2" xfId="1445"/>
    <cellStyle name="Salida 3 3 2 2 2" xfId="1446"/>
    <cellStyle name="Salida 3 3 2 2 3" xfId="1447"/>
    <cellStyle name="Salida 3 3 2 2 4" xfId="1448"/>
    <cellStyle name="Salida 3 3 2 2 5" xfId="1449"/>
    <cellStyle name="Salida 3 3 2 2 6" xfId="1450"/>
    <cellStyle name="Salida 3 3 2 3" xfId="1451"/>
    <cellStyle name="Salida 3 3 2 4" xfId="1452"/>
    <cellStyle name="Salida 3 3 2 5" xfId="1453"/>
    <cellStyle name="Salida 3 3 2 6" xfId="1454"/>
    <cellStyle name="Salida 3 3 2 7" xfId="1455"/>
    <cellStyle name="Salida 3 3 3" xfId="1456"/>
    <cellStyle name="Salida 3 3 3 2" xfId="1457"/>
    <cellStyle name="Salida 3 3 3 2 2" xfId="1458"/>
    <cellStyle name="Salida 3 3 3 2 3" xfId="1459"/>
    <cellStyle name="Salida 3 3 3 2 4" xfId="1460"/>
    <cellStyle name="Salida 3 3 3 2 5" xfId="1461"/>
    <cellStyle name="Salida 3 3 3 2 6" xfId="1462"/>
    <cellStyle name="Salida 3 3 3 3" xfId="1463"/>
    <cellStyle name="Salida 3 3 3 4" xfId="1464"/>
    <cellStyle name="Salida 3 3 3 5" xfId="1465"/>
    <cellStyle name="Salida 3 3 3 6" xfId="1466"/>
    <cellStyle name="Salida 3 3 3 7" xfId="1467"/>
    <cellStyle name="Salida 3 3 4" xfId="1468"/>
    <cellStyle name="Salida 3 3 4 2" xfId="1469"/>
    <cellStyle name="Salida 3 3 4 3" xfId="1470"/>
    <cellStyle name="Salida 3 3 4 4" xfId="1471"/>
    <cellStyle name="Salida 3 3 4 5" xfId="1472"/>
    <cellStyle name="Salida 3 3 4 6" xfId="1473"/>
    <cellStyle name="Salida 3 3 5" xfId="1474"/>
    <cellStyle name="Salida 3 3 5 2" xfId="1475"/>
    <cellStyle name="Salida 3 3 5 3" xfId="1476"/>
    <cellStyle name="Salida 3 3 5 4" xfId="1477"/>
    <cellStyle name="Salida 3 3 5 5" xfId="1478"/>
    <cellStyle name="Salida 3 3 5 6" xfId="1479"/>
    <cellStyle name="Salida 3 3 6" xfId="1480"/>
    <cellStyle name="Salida 3 3 7" xfId="1481"/>
    <cellStyle name="Salida 3 3 8" xfId="1482"/>
    <cellStyle name="Salida 3 3 9" xfId="1483"/>
    <cellStyle name="Salida 3 4" xfId="145"/>
    <cellStyle name="Salida 3 4 2" xfId="1484"/>
    <cellStyle name="Salida 3 4 2 2" xfId="1485"/>
    <cellStyle name="Salida 3 4 2 2 2" xfId="1486"/>
    <cellStyle name="Salida 3 4 2 2 3" xfId="1487"/>
    <cellStyle name="Salida 3 4 2 2 4" xfId="1488"/>
    <cellStyle name="Salida 3 4 2 2 5" xfId="1489"/>
    <cellStyle name="Salida 3 4 2 2 6" xfId="1490"/>
    <cellStyle name="Salida 3 4 2 3" xfId="1491"/>
    <cellStyle name="Salida 3 4 2 4" xfId="1492"/>
    <cellStyle name="Salida 3 4 2 5" xfId="1493"/>
    <cellStyle name="Salida 3 4 2 6" xfId="1494"/>
    <cellStyle name="Salida 3 4 2 7" xfId="1495"/>
    <cellStyle name="Salida 3 4 3" xfId="1496"/>
    <cellStyle name="Salida 3 4 3 2" xfId="1497"/>
    <cellStyle name="Salida 3 4 3 2 2" xfId="1498"/>
    <cellStyle name="Salida 3 4 3 2 3" xfId="1499"/>
    <cellStyle name="Salida 3 4 3 2 4" xfId="1500"/>
    <cellStyle name="Salida 3 4 3 2 5" xfId="1501"/>
    <cellStyle name="Salida 3 4 3 2 6" xfId="1502"/>
    <cellStyle name="Salida 3 4 3 3" xfId="1503"/>
    <cellStyle name="Salida 3 4 3 4" xfId="1504"/>
    <cellStyle name="Salida 3 4 3 5" xfId="1505"/>
    <cellStyle name="Salida 3 4 3 6" xfId="1506"/>
    <cellStyle name="Salida 3 4 3 7" xfId="1507"/>
    <cellStyle name="Salida 3 4 4" xfId="1508"/>
    <cellStyle name="Salida 3 4 4 2" xfId="1509"/>
    <cellStyle name="Salida 3 4 4 3" xfId="1510"/>
    <cellStyle name="Salida 3 4 4 4" xfId="1511"/>
    <cellStyle name="Salida 3 4 4 5" xfId="1512"/>
    <cellStyle name="Salida 3 4 4 6" xfId="1513"/>
    <cellStyle name="Salida 3 4 5" xfId="1514"/>
    <cellStyle name="Salida 3 4 6" xfId="1515"/>
    <cellStyle name="Salida 3 4 7" xfId="1516"/>
    <cellStyle name="Salida 3 4 8" xfId="1517"/>
    <cellStyle name="Salida 3 4 9" xfId="1518"/>
    <cellStyle name="Salida 3 5" xfId="1519"/>
    <cellStyle name="Salida 3 5 2" xfId="1520"/>
    <cellStyle name="Salida 3 5 2 2" xfId="1521"/>
    <cellStyle name="Salida 3 5 2 3" xfId="1522"/>
    <cellStyle name="Salida 3 5 2 4" xfId="1523"/>
    <cellStyle name="Salida 3 5 2 5" xfId="1524"/>
    <cellStyle name="Salida 3 5 2 6" xfId="1525"/>
    <cellStyle name="Salida 3 5 3" xfId="1526"/>
    <cellStyle name="Salida 3 5 4" xfId="1527"/>
    <cellStyle name="Salida 3 5 5" xfId="1528"/>
    <cellStyle name="Salida 3 5 6" xfId="1529"/>
    <cellStyle name="Salida 3 5 7" xfId="1530"/>
    <cellStyle name="Salida 3 6" xfId="1531"/>
    <cellStyle name="Salida 3 6 2" xfId="1532"/>
    <cellStyle name="Salida 3 6 2 2" xfId="1533"/>
    <cellStyle name="Salida 3 6 2 3" xfId="1534"/>
    <cellStyle name="Salida 3 6 2 4" xfId="1535"/>
    <cellStyle name="Salida 3 6 2 5" xfId="1536"/>
    <cellStyle name="Salida 3 6 2 6" xfId="1537"/>
    <cellStyle name="Salida 3 6 3" xfId="1538"/>
    <cellStyle name="Salida 3 6 4" xfId="1539"/>
    <cellStyle name="Salida 3 6 5" xfId="1540"/>
    <cellStyle name="Salida 3 6 6" xfId="1541"/>
    <cellStyle name="Salida 3 6 7" xfId="1542"/>
    <cellStyle name="Salida 3 7" xfId="1543"/>
    <cellStyle name="Salida 3 7 2" xfId="1544"/>
    <cellStyle name="Salida 3 7 3" xfId="1545"/>
    <cellStyle name="Salida 3 7 4" xfId="1546"/>
    <cellStyle name="Salida 3 7 5" xfId="1547"/>
    <cellStyle name="Salida 3 7 6" xfId="1548"/>
    <cellStyle name="Salida 3 8" xfId="1549"/>
    <cellStyle name="Salida 3 9" xfId="1550"/>
    <cellStyle name="Texto de advertencia 2" xfId="45"/>
    <cellStyle name="Texto explicativo 2" xfId="46"/>
    <cellStyle name="Título 1 2" xfId="47"/>
    <cellStyle name="Título 1 3" xfId="106"/>
    <cellStyle name="Título 2 2" xfId="48"/>
    <cellStyle name="Título 2 3" xfId="107"/>
    <cellStyle name="Título 3 2" xfId="49"/>
    <cellStyle name="Título 3 3" xfId="108"/>
    <cellStyle name="Título 4" xfId="50"/>
    <cellStyle name="Título 5" xfId="105"/>
    <cellStyle name="Total 2" xfId="51"/>
    <cellStyle name="Total 2 10" xfId="1551"/>
    <cellStyle name="Total 2 11" xfId="1552"/>
    <cellStyle name="Total 2 12" xfId="1553"/>
    <cellStyle name="Total 2 2" xfId="114"/>
    <cellStyle name="Total 2 2 10" xfId="1554"/>
    <cellStyle name="Total 2 2 2" xfId="1555"/>
    <cellStyle name="Total 2 2 2 2" xfId="1556"/>
    <cellStyle name="Total 2 2 2 2 2" xfId="1557"/>
    <cellStyle name="Total 2 2 2 2 3" xfId="1558"/>
    <cellStyle name="Total 2 2 2 2 4" xfId="1559"/>
    <cellStyle name="Total 2 2 2 2 5" xfId="1560"/>
    <cellStyle name="Total 2 2 2 2 6" xfId="1561"/>
    <cellStyle name="Total 2 2 2 3" xfId="1562"/>
    <cellStyle name="Total 2 2 2 4" xfId="1563"/>
    <cellStyle name="Total 2 2 2 5" xfId="1564"/>
    <cellStyle name="Total 2 2 2 6" xfId="1565"/>
    <cellStyle name="Total 2 2 2 7" xfId="1566"/>
    <cellStyle name="Total 2 2 3" xfId="1567"/>
    <cellStyle name="Total 2 2 3 2" xfId="1568"/>
    <cellStyle name="Total 2 2 3 2 2" xfId="1569"/>
    <cellStyle name="Total 2 2 3 2 3" xfId="1570"/>
    <cellStyle name="Total 2 2 3 2 4" xfId="1571"/>
    <cellStyle name="Total 2 2 3 2 5" xfId="1572"/>
    <cellStyle name="Total 2 2 3 2 6" xfId="1573"/>
    <cellStyle name="Total 2 2 3 3" xfId="1574"/>
    <cellStyle name="Total 2 2 3 4" xfId="1575"/>
    <cellStyle name="Total 2 2 3 5" xfId="1576"/>
    <cellStyle name="Total 2 2 3 6" xfId="1577"/>
    <cellStyle name="Total 2 2 3 7" xfId="1578"/>
    <cellStyle name="Total 2 2 4" xfId="1579"/>
    <cellStyle name="Total 2 2 4 2" xfId="1580"/>
    <cellStyle name="Total 2 2 4 3" xfId="1581"/>
    <cellStyle name="Total 2 2 4 4" xfId="1582"/>
    <cellStyle name="Total 2 2 4 5" xfId="1583"/>
    <cellStyle name="Total 2 2 4 6" xfId="1584"/>
    <cellStyle name="Total 2 2 5" xfId="1585"/>
    <cellStyle name="Total 2 2 5 2" xfId="1586"/>
    <cellStyle name="Total 2 2 5 3" xfId="1587"/>
    <cellStyle name="Total 2 2 5 4" xfId="1588"/>
    <cellStyle name="Total 2 2 5 5" xfId="1589"/>
    <cellStyle name="Total 2 2 5 6" xfId="1590"/>
    <cellStyle name="Total 2 2 6" xfId="1591"/>
    <cellStyle name="Total 2 2 7" xfId="1592"/>
    <cellStyle name="Total 2 2 8" xfId="1593"/>
    <cellStyle name="Total 2 2 9" xfId="1594"/>
    <cellStyle name="Total 2 3" xfId="130"/>
    <cellStyle name="Total 2 3 10" xfId="1595"/>
    <cellStyle name="Total 2 3 2" xfId="1596"/>
    <cellStyle name="Total 2 3 2 2" xfId="1597"/>
    <cellStyle name="Total 2 3 2 2 2" xfId="1598"/>
    <cellStyle name="Total 2 3 2 2 3" xfId="1599"/>
    <cellStyle name="Total 2 3 2 2 4" xfId="1600"/>
    <cellStyle name="Total 2 3 2 2 5" xfId="1601"/>
    <cellStyle name="Total 2 3 2 2 6" xfId="1602"/>
    <cellStyle name="Total 2 3 2 3" xfId="1603"/>
    <cellStyle name="Total 2 3 2 4" xfId="1604"/>
    <cellStyle name="Total 2 3 2 5" xfId="1605"/>
    <cellStyle name="Total 2 3 2 6" xfId="1606"/>
    <cellStyle name="Total 2 3 2 7" xfId="1607"/>
    <cellStyle name="Total 2 3 3" xfId="1608"/>
    <cellStyle name="Total 2 3 3 2" xfId="1609"/>
    <cellStyle name="Total 2 3 3 2 2" xfId="1610"/>
    <cellStyle name="Total 2 3 3 2 3" xfId="1611"/>
    <cellStyle name="Total 2 3 3 2 4" xfId="1612"/>
    <cellStyle name="Total 2 3 3 2 5" xfId="1613"/>
    <cellStyle name="Total 2 3 3 2 6" xfId="1614"/>
    <cellStyle name="Total 2 3 3 3" xfId="1615"/>
    <cellStyle name="Total 2 3 3 4" xfId="1616"/>
    <cellStyle name="Total 2 3 3 5" xfId="1617"/>
    <cellStyle name="Total 2 3 3 6" xfId="1618"/>
    <cellStyle name="Total 2 3 3 7" xfId="1619"/>
    <cellStyle name="Total 2 3 4" xfId="1620"/>
    <cellStyle name="Total 2 3 4 2" xfId="1621"/>
    <cellStyle name="Total 2 3 4 3" xfId="1622"/>
    <cellStyle name="Total 2 3 4 4" xfId="1623"/>
    <cellStyle name="Total 2 3 4 5" xfId="1624"/>
    <cellStyle name="Total 2 3 4 6" xfId="1625"/>
    <cellStyle name="Total 2 3 5" xfId="1626"/>
    <cellStyle name="Total 2 3 5 2" xfId="1627"/>
    <cellStyle name="Total 2 3 5 3" xfId="1628"/>
    <cellStyle name="Total 2 3 5 4" xfId="1629"/>
    <cellStyle name="Total 2 3 5 5" xfId="1630"/>
    <cellStyle name="Total 2 3 5 6" xfId="1631"/>
    <cellStyle name="Total 2 3 6" xfId="1632"/>
    <cellStyle name="Total 2 3 7" xfId="1633"/>
    <cellStyle name="Total 2 3 8" xfId="1634"/>
    <cellStyle name="Total 2 3 9" xfId="1635"/>
    <cellStyle name="Total 2 4" xfId="141"/>
    <cellStyle name="Total 2 4 2" xfId="1636"/>
    <cellStyle name="Total 2 4 2 2" xfId="1637"/>
    <cellStyle name="Total 2 4 2 2 2" xfId="1638"/>
    <cellStyle name="Total 2 4 2 2 3" xfId="1639"/>
    <cellStyle name="Total 2 4 2 2 4" xfId="1640"/>
    <cellStyle name="Total 2 4 2 2 5" xfId="1641"/>
    <cellStyle name="Total 2 4 2 2 6" xfId="1642"/>
    <cellStyle name="Total 2 4 2 3" xfId="1643"/>
    <cellStyle name="Total 2 4 2 4" xfId="1644"/>
    <cellStyle name="Total 2 4 2 5" xfId="1645"/>
    <cellStyle name="Total 2 4 2 6" xfId="1646"/>
    <cellStyle name="Total 2 4 2 7" xfId="1647"/>
    <cellStyle name="Total 2 4 3" xfId="1648"/>
    <cellStyle name="Total 2 4 3 2" xfId="1649"/>
    <cellStyle name="Total 2 4 3 2 2" xfId="1650"/>
    <cellStyle name="Total 2 4 3 2 3" xfId="1651"/>
    <cellStyle name="Total 2 4 3 2 4" xfId="1652"/>
    <cellStyle name="Total 2 4 3 2 5" xfId="1653"/>
    <cellStyle name="Total 2 4 3 2 6" xfId="1654"/>
    <cellStyle name="Total 2 4 3 3" xfId="1655"/>
    <cellStyle name="Total 2 4 3 4" xfId="1656"/>
    <cellStyle name="Total 2 4 3 5" xfId="1657"/>
    <cellStyle name="Total 2 4 3 6" xfId="1658"/>
    <cellStyle name="Total 2 4 3 7" xfId="1659"/>
    <cellStyle name="Total 2 4 4" xfId="1660"/>
    <cellStyle name="Total 2 4 4 2" xfId="1661"/>
    <cellStyle name="Total 2 4 4 3" xfId="1662"/>
    <cellStyle name="Total 2 4 4 4" xfId="1663"/>
    <cellStyle name="Total 2 4 4 5" xfId="1664"/>
    <cellStyle name="Total 2 4 4 6" xfId="1665"/>
    <cellStyle name="Total 2 4 5" xfId="1666"/>
    <cellStyle name="Total 2 4 6" xfId="1667"/>
    <cellStyle name="Total 2 4 7" xfId="1668"/>
    <cellStyle name="Total 2 4 8" xfId="1669"/>
    <cellStyle name="Total 2 4 9" xfId="1670"/>
    <cellStyle name="Total 2 5" xfId="1671"/>
    <cellStyle name="Total 2 5 2" xfId="1672"/>
    <cellStyle name="Total 2 5 2 2" xfId="1673"/>
    <cellStyle name="Total 2 5 2 3" xfId="1674"/>
    <cellStyle name="Total 2 5 2 4" xfId="1675"/>
    <cellStyle name="Total 2 5 2 5" xfId="1676"/>
    <cellStyle name="Total 2 5 2 6" xfId="1677"/>
    <cellStyle name="Total 2 5 3" xfId="1678"/>
    <cellStyle name="Total 2 5 4" xfId="1679"/>
    <cellStyle name="Total 2 5 5" xfId="1680"/>
    <cellStyle name="Total 2 5 6" xfId="1681"/>
    <cellStyle name="Total 2 5 7" xfId="1682"/>
    <cellStyle name="Total 2 6" xfId="1683"/>
    <cellStyle name="Total 2 6 2" xfId="1684"/>
    <cellStyle name="Total 2 6 2 2" xfId="1685"/>
    <cellStyle name="Total 2 6 2 3" xfId="1686"/>
    <cellStyle name="Total 2 6 2 4" xfId="1687"/>
    <cellStyle name="Total 2 6 2 5" xfId="1688"/>
    <cellStyle name="Total 2 6 2 6" xfId="1689"/>
    <cellStyle name="Total 2 6 3" xfId="1690"/>
    <cellStyle name="Total 2 6 4" xfId="1691"/>
    <cellStyle name="Total 2 6 5" xfId="1692"/>
    <cellStyle name="Total 2 6 6" xfId="1693"/>
    <cellStyle name="Total 2 6 7" xfId="1694"/>
    <cellStyle name="Total 2 7" xfId="1695"/>
    <cellStyle name="Total 2 7 2" xfId="1696"/>
    <cellStyle name="Total 2 7 3" xfId="1697"/>
    <cellStyle name="Total 2 7 4" xfId="1698"/>
    <cellStyle name="Total 2 7 5" xfId="1699"/>
    <cellStyle name="Total 2 7 6" xfId="1700"/>
    <cellStyle name="Total 2 8" xfId="1701"/>
    <cellStyle name="Total 2 9" xfId="1702"/>
    <cellStyle name="Total 3" xfId="109"/>
    <cellStyle name="Total 3 10" xfId="1703"/>
    <cellStyle name="Total 3 11" xfId="1704"/>
    <cellStyle name="Total 3 12" xfId="1705"/>
    <cellStyle name="Total 3 2" xfId="117"/>
    <cellStyle name="Total 3 2 10" xfId="1706"/>
    <cellStyle name="Total 3 2 2" xfId="1707"/>
    <cellStyle name="Total 3 2 2 2" xfId="1708"/>
    <cellStyle name="Total 3 2 2 2 2" xfId="1709"/>
    <cellStyle name="Total 3 2 2 2 3" xfId="1710"/>
    <cellStyle name="Total 3 2 2 2 4" xfId="1711"/>
    <cellStyle name="Total 3 2 2 2 5" xfId="1712"/>
    <cellStyle name="Total 3 2 2 2 6" xfId="1713"/>
    <cellStyle name="Total 3 2 2 3" xfId="1714"/>
    <cellStyle name="Total 3 2 2 4" xfId="1715"/>
    <cellStyle name="Total 3 2 2 5" xfId="1716"/>
    <cellStyle name="Total 3 2 2 6" xfId="1717"/>
    <cellStyle name="Total 3 2 2 7" xfId="1718"/>
    <cellStyle name="Total 3 2 3" xfId="1719"/>
    <cellStyle name="Total 3 2 3 2" xfId="1720"/>
    <cellStyle name="Total 3 2 3 2 2" xfId="1721"/>
    <cellStyle name="Total 3 2 3 2 3" xfId="1722"/>
    <cellStyle name="Total 3 2 3 2 4" xfId="1723"/>
    <cellStyle name="Total 3 2 3 2 5" xfId="1724"/>
    <cellStyle name="Total 3 2 3 2 6" xfId="1725"/>
    <cellStyle name="Total 3 2 3 3" xfId="1726"/>
    <cellStyle name="Total 3 2 3 4" xfId="1727"/>
    <cellStyle name="Total 3 2 3 5" xfId="1728"/>
    <cellStyle name="Total 3 2 3 6" xfId="1729"/>
    <cellStyle name="Total 3 2 3 7" xfId="1730"/>
    <cellStyle name="Total 3 2 4" xfId="1731"/>
    <cellStyle name="Total 3 2 4 2" xfId="1732"/>
    <cellStyle name="Total 3 2 4 3" xfId="1733"/>
    <cellStyle name="Total 3 2 4 4" xfId="1734"/>
    <cellStyle name="Total 3 2 4 5" xfId="1735"/>
    <cellStyle name="Total 3 2 4 6" xfId="1736"/>
    <cellStyle name="Total 3 2 5" xfId="1737"/>
    <cellStyle name="Total 3 2 5 2" xfId="1738"/>
    <cellStyle name="Total 3 2 5 3" xfId="1739"/>
    <cellStyle name="Total 3 2 5 4" xfId="1740"/>
    <cellStyle name="Total 3 2 5 5" xfId="1741"/>
    <cellStyle name="Total 3 2 5 6" xfId="1742"/>
    <cellStyle name="Total 3 2 6" xfId="1743"/>
    <cellStyle name="Total 3 2 7" xfId="1744"/>
    <cellStyle name="Total 3 2 8" xfId="1745"/>
    <cellStyle name="Total 3 2 9" xfId="1746"/>
    <cellStyle name="Total 3 3" xfId="135"/>
    <cellStyle name="Total 3 3 10" xfId="1747"/>
    <cellStyle name="Total 3 3 2" xfId="1748"/>
    <cellStyle name="Total 3 3 2 2" xfId="1749"/>
    <cellStyle name="Total 3 3 2 2 2" xfId="1750"/>
    <cellStyle name="Total 3 3 2 2 3" xfId="1751"/>
    <cellStyle name="Total 3 3 2 2 4" xfId="1752"/>
    <cellStyle name="Total 3 3 2 2 5" xfId="1753"/>
    <cellStyle name="Total 3 3 2 2 6" xfId="1754"/>
    <cellStyle name="Total 3 3 2 3" xfId="1755"/>
    <cellStyle name="Total 3 3 2 4" xfId="1756"/>
    <cellStyle name="Total 3 3 2 5" xfId="1757"/>
    <cellStyle name="Total 3 3 2 6" xfId="1758"/>
    <cellStyle name="Total 3 3 2 7" xfId="1759"/>
    <cellStyle name="Total 3 3 3" xfId="1760"/>
    <cellStyle name="Total 3 3 3 2" xfId="1761"/>
    <cellStyle name="Total 3 3 3 2 2" xfId="1762"/>
    <cellStyle name="Total 3 3 3 2 3" xfId="1763"/>
    <cellStyle name="Total 3 3 3 2 4" xfId="1764"/>
    <cellStyle name="Total 3 3 3 2 5" xfId="1765"/>
    <cellStyle name="Total 3 3 3 2 6" xfId="1766"/>
    <cellStyle name="Total 3 3 3 3" xfId="1767"/>
    <cellStyle name="Total 3 3 3 4" xfId="1768"/>
    <cellStyle name="Total 3 3 3 5" xfId="1769"/>
    <cellStyle name="Total 3 3 3 6" xfId="1770"/>
    <cellStyle name="Total 3 3 3 7" xfId="1771"/>
    <cellStyle name="Total 3 3 4" xfId="1772"/>
    <cellStyle name="Total 3 3 4 2" xfId="1773"/>
    <cellStyle name="Total 3 3 4 3" xfId="1774"/>
    <cellStyle name="Total 3 3 4 4" xfId="1775"/>
    <cellStyle name="Total 3 3 4 5" xfId="1776"/>
    <cellStyle name="Total 3 3 4 6" xfId="1777"/>
    <cellStyle name="Total 3 3 5" xfId="1778"/>
    <cellStyle name="Total 3 3 5 2" xfId="1779"/>
    <cellStyle name="Total 3 3 5 3" xfId="1780"/>
    <cellStyle name="Total 3 3 5 4" xfId="1781"/>
    <cellStyle name="Total 3 3 5 5" xfId="1782"/>
    <cellStyle name="Total 3 3 5 6" xfId="1783"/>
    <cellStyle name="Total 3 3 6" xfId="1784"/>
    <cellStyle name="Total 3 3 7" xfId="1785"/>
    <cellStyle name="Total 3 3 8" xfId="1786"/>
    <cellStyle name="Total 3 3 9" xfId="1787"/>
    <cellStyle name="Total 3 4" xfId="146"/>
    <cellStyle name="Total 3 4 2" xfId="1788"/>
    <cellStyle name="Total 3 4 2 2" xfId="1789"/>
    <cellStyle name="Total 3 4 2 2 2" xfId="1790"/>
    <cellStyle name="Total 3 4 2 2 3" xfId="1791"/>
    <cellStyle name="Total 3 4 2 2 4" xfId="1792"/>
    <cellStyle name="Total 3 4 2 2 5" xfId="1793"/>
    <cellStyle name="Total 3 4 2 2 6" xfId="1794"/>
    <cellStyle name="Total 3 4 2 3" xfId="1795"/>
    <cellStyle name="Total 3 4 2 4" xfId="1796"/>
    <cellStyle name="Total 3 4 2 5" xfId="1797"/>
    <cellStyle name="Total 3 4 2 6" xfId="1798"/>
    <cellStyle name="Total 3 4 2 7" xfId="1799"/>
    <cellStyle name="Total 3 4 3" xfId="1800"/>
    <cellStyle name="Total 3 4 3 2" xfId="1801"/>
    <cellStyle name="Total 3 4 3 2 2" xfId="1802"/>
    <cellStyle name="Total 3 4 3 2 3" xfId="1803"/>
    <cellStyle name="Total 3 4 3 2 4" xfId="1804"/>
    <cellStyle name="Total 3 4 3 2 5" xfId="1805"/>
    <cellStyle name="Total 3 4 3 2 6" xfId="1806"/>
    <cellStyle name="Total 3 4 3 3" xfId="1807"/>
    <cellStyle name="Total 3 4 3 4" xfId="1808"/>
    <cellStyle name="Total 3 4 3 5" xfId="1809"/>
    <cellStyle name="Total 3 4 3 6" xfId="1810"/>
    <cellStyle name="Total 3 4 3 7" xfId="1811"/>
    <cellStyle name="Total 3 4 4" xfId="1812"/>
    <cellStyle name="Total 3 4 4 2" xfId="1813"/>
    <cellStyle name="Total 3 4 4 3" xfId="1814"/>
    <cellStyle name="Total 3 4 4 4" xfId="1815"/>
    <cellStyle name="Total 3 4 4 5" xfId="1816"/>
    <cellStyle name="Total 3 4 4 6" xfId="1817"/>
    <cellStyle name="Total 3 4 5" xfId="1818"/>
    <cellStyle name="Total 3 4 6" xfId="1819"/>
    <cellStyle name="Total 3 4 7" xfId="1820"/>
    <cellStyle name="Total 3 4 8" xfId="1821"/>
    <cellStyle name="Total 3 4 9" xfId="1822"/>
    <cellStyle name="Total 3 5" xfId="1823"/>
    <cellStyle name="Total 3 5 2" xfId="1824"/>
    <cellStyle name="Total 3 5 2 2" xfId="1825"/>
    <cellStyle name="Total 3 5 2 3" xfId="1826"/>
    <cellStyle name="Total 3 5 2 4" xfId="1827"/>
    <cellStyle name="Total 3 5 2 5" xfId="1828"/>
    <cellStyle name="Total 3 5 2 6" xfId="1829"/>
    <cellStyle name="Total 3 5 3" xfId="1830"/>
    <cellStyle name="Total 3 5 4" xfId="1831"/>
    <cellStyle name="Total 3 5 5" xfId="1832"/>
    <cellStyle name="Total 3 5 6" xfId="1833"/>
    <cellStyle name="Total 3 5 7" xfId="1834"/>
    <cellStyle name="Total 3 6" xfId="1835"/>
    <cellStyle name="Total 3 6 2" xfId="1836"/>
    <cellStyle name="Total 3 6 2 2" xfId="1837"/>
    <cellStyle name="Total 3 6 2 3" xfId="1838"/>
    <cellStyle name="Total 3 6 2 4" xfId="1839"/>
    <cellStyle name="Total 3 6 2 5" xfId="1840"/>
    <cellStyle name="Total 3 6 2 6" xfId="1841"/>
    <cellStyle name="Total 3 6 3" xfId="1842"/>
    <cellStyle name="Total 3 6 4" xfId="1843"/>
    <cellStyle name="Total 3 6 5" xfId="1844"/>
    <cellStyle name="Total 3 6 6" xfId="1845"/>
    <cellStyle name="Total 3 6 7" xfId="1846"/>
    <cellStyle name="Total 3 7" xfId="1847"/>
    <cellStyle name="Total 3 7 2" xfId="1848"/>
    <cellStyle name="Total 3 7 3" xfId="1849"/>
    <cellStyle name="Total 3 7 4" xfId="1850"/>
    <cellStyle name="Total 3 7 5" xfId="1851"/>
    <cellStyle name="Total 3 7 6" xfId="1852"/>
    <cellStyle name="Total 3 8" xfId="1853"/>
    <cellStyle name="Total 3 9" xfId="1854"/>
  </cellStyles>
  <dxfs count="388">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733425</xdr:colOff>
      <xdr:row>3</xdr:row>
      <xdr:rowOff>148514</xdr:rowOff>
    </xdr:to>
    <xdr:pic>
      <xdr:nvPicPr>
        <xdr:cNvPr id="2" name="Imagen 1" descr="SPT_27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924050" cy="605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5:W180"/>
  <sheetViews>
    <sheetView tabSelected="1" zoomScale="80" zoomScaleNormal="80" workbookViewId="0">
      <selection activeCell="A5" sqref="A5"/>
    </sheetView>
  </sheetViews>
  <sheetFormatPr baseColWidth="10" defaultRowHeight="12" x14ac:dyDescent="0.2"/>
  <cols>
    <col min="1" max="1" width="17.85546875" style="15" customWidth="1"/>
    <col min="2" max="2" width="28.28515625" style="3" customWidth="1"/>
    <col min="3" max="3" width="18.28515625" style="4" hidden="1" customWidth="1"/>
    <col min="4" max="4" width="15" style="4" hidden="1" customWidth="1"/>
    <col min="5" max="5" width="19.28515625" style="4" hidden="1" customWidth="1"/>
    <col min="6" max="6" width="12.42578125" style="13" customWidth="1"/>
    <col min="7" max="7" width="37.140625" style="4" customWidth="1"/>
    <col min="8" max="9" width="14.140625" style="6" customWidth="1"/>
    <col min="10" max="10" width="13.42578125" style="4" customWidth="1"/>
    <col min="11" max="11" width="10.85546875" style="4" customWidth="1"/>
    <col min="12" max="12" width="24.42578125" style="4" customWidth="1"/>
    <col min="13" max="13" width="17.85546875" style="4" customWidth="1"/>
    <col min="14" max="14" width="15" style="4" customWidth="1"/>
    <col min="15" max="15" width="20.42578125" style="4" customWidth="1"/>
    <col min="16" max="16" width="18.7109375" style="4" customWidth="1"/>
    <col min="17" max="17" width="17.28515625" style="4" customWidth="1"/>
    <col min="18" max="18" width="8.5703125" style="94" bestFit="1" customWidth="1"/>
    <col min="19" max="20" width="8.5703125" style="94" customWidth="1"/>
    <col min="21" max="21" width="61" style="94" customWidth="1"/>
    <col min="22" max="23" width="48.140625" style="4" customWidth="1"/>
    <col min="24" max="16384" width="11.42578125" style="15"/>
  </cols>
  <sheetData>
    <row r="5" spans="1:23" x14ac:dyDescent="0.2">
      <c r="A5" s="326" t="s">
        <v>55</v>
      </c>
    </row>
    <row r="6" spans="1:23" s="1" customFormat="1" x14ac:dyDescent="0.2">
      <c r="B6" s="4"/>
      <c r="C6" s="4"/>
      <c r="D6" s="4"/>
      <c r="E6" s="4"/>
      <c r="F6" s="13"/>
      <c r="G6" s="4"/>
      <c r="H6" s="6"/>
      <c r="I6" s="6"/>
      <c r="J6" s="4"/>
      <c r="K6" s="4"/>
      <c r="L6" s="4"/>
      <c r="M6" s="4"/>
      <c r="N6" s="4"/>
      <c r="O6" s="4"/>
      <c r="P6" s="4"/>
      <c r="Q6" s="4"/>
      <c r="R6" s="94"/>
      <c r="S6" s="94"/>
      <c r="T6" s="94"/>
      <c r="U6" s="94"/>
      <c r="V6" s="4"/>
      <c r="W6" s="4"/>
    </row>
    <row r="7" spans="1:23" s="1" customFormat="1" x14ac:dyDescent="0.2">
      <c r="B7" s="4"/>
      <c r="C7" s="4"/>
      <c r="D7" s="4"/>
      <c r="E7" s="4"/>
      <c r="F7" s="13"/>
      <c r="G7" s="4"/>
      <c r="H7" s="6"/>
      <c r="I7" s="6"/>
      <c r="J7" s="4"/>
      <c r="K7" s="4"/>
      <c r="L7" s="4"/>
      <c r="M7" s="4"/>
      <c r="N7" s="4"/>
      <c r="O7" s="4"/>
      <c r="P7" s="4"/>
      <c r="Q7" s="4"/>
      <c r="R7" s="94"/>
      <c r="S7" s="94"/>
      <c r="T7" s="94"/>
      <c r="U7" s="94"/>
      <c r="V7" s="4"/>
      <c r="W7" s="4"/>
    </row>
    <row r="8" spans="1:23" s="1" customFormat="1" x14ac:dyDescent="0.2">
      <c r="B8" s="4"/>
      <c r="C8" s="4"/>
      <c r="D8" s="4"/>
      <c r="E8" s="4"/>
      <c r="F8" s="13"/>
      <c r="G8" s="4"/>
      <c r="H8" s="6"/>
      <c r="I8" s="6"/>
      <c r="J8" s="4"/>
      <c r="K8" s="4"/>
      <c r="L8" s="4"/>
      <c r="M8" s="4"/>
      <c r="N8" s="4"/>
      <c r="O8" s="266" t="s">
        <v>446</v>
      </c>
      <c r="P8" s="266"/>
      <c r="Q8" s="266"/>
      <c r="U8" s="141"/>
      <c r="V8" s="4"/>
      <c r="W8" s="4"/>
    </row>
    <row r="9" spans="1:23" s="1" customFormat="1" x14ac:dyDescent="0.2">
      <c r="B9" s="4"/>
      <c r="C9" s="4"/>
      <c r="D9" s="4"/>
      <c r="E9" s="4"/>
      <c r="F9" s="13"/>
      <c r="G9" s="4"/>
      <c r="H9" s="6"/>
      <c r="I9" s="6"/>
      <c r="J9" s="4"/>
      <c r="K9" s="4"/>
      <c r="L9" s="4"/>
      <c r="M9" s="4"/>
      <c r="N9" s="4"/>
      <c r="O9" s="95" t="s">
        <v>447</v>
      </c>
      <c r="P9" s="95" t="s">
        <v>448</v>
      </c>
      <c r="Q9" s="95" t="s">
        <v>449</v>
      </c>
      <c r="U9" s="141"/>
      <c r="V9" s="4"/>
      <c r="W9" s="4"/>
    </row>
    <row r="10" spans="1:23" s="1" customFormat="1" x14ac:dyDescent="0.2">
      <c r="B10" s="4"/>
      <c r="C10" s="4"/>
      <c r="D10" s="4"/>
      <c r="E10" s="4"/>
      <c r="F10" s="13"/>
      <c r="G10" s="4"/>
      <c r="H10" s="6"/>
      <c r="I10" s="6"/>
      <c r="J10" s="4"/>
      <c r="K10" s="4"/>
      <c r="L10" s="4"/>
      <c r="M10" s="4"/>
      <c r="N10" s="4"/>
      <c r="O10" s="96">
        <v>0</v>
      </c>
      <c r="P10" s="97">
        <v>0.65</v>
      </c>
      <c r="Q10" s="98" t="s">
        <v>450</v>
      </c>
      <c r="U10" s="4"/>
      <c r="V10" s="4"/>
      <c r="W10" s="4"/>
    </row>
    <row r="11" spans="1:23" s="1" customFormat="1" x14ac:dyDescent="0.2">
      <c r="B11" s="4"/>
      <c r="C11" s="4"/>
      <c r="D11" s="4"/>
      <c r="E11" s="4"/>
      <c r="F11" s="13"/>
      <c r="G11" s="4"/>
      <c r="H11" s="6"/>
      <c r="I11" s="6"/>
      <c r="J11" s="4"/>
      <c r="K11" s="4"/>
      <c r="L11" s="4"/>
      <c r="M11" s="4"/>
      <c r="N11" s="4"/>
      <c r="O11" s="99">
        <v>0.65010000000000001</v>
      </c>
      <c r="P11" s="99">
        <v>0.85</v>
      </c>
      <c r="Q11" s="100" t="s">
        <v>451</v>
      </c>
      <c r="U11" s="4"/>
      <c r="V11" s="4"/>
      <c r="W11" s="4"/>
    </row>
    <row r="12" spans="1:23" s="1" customFormat="1" x14ac:dyDescent="0.2">
      <c r="B12" s="4"/>
      <c r="C12" s="4"/>
      <c r="D12" s="4"/>
      <c r="E12" s="4"/>
      <c r="F12" s="13"/>
      <c r="G12" s="4"/>
      <c r="H12" s="6"/>
      <c r="I12" s="6"/>
      <c r="J12" s="4"/>
      <c r="K12" s="4"/>
      <c r="L12" s="4"/>
      <c r="M12" s="4"/>
      <c r="N12" s="4"/>
      <c r="O12" s="99">
        <v>0.85009999999999997</v>
      </c>
      <c r="P12" s="96">
        <v>1</v>
      </c>
      <c r="Q12" s="101" t="s">
        <v>452</v>
      </c>
      <c r="U12" s="4"/>
      <c r="V12" s="4"/>
      <c r="W12" s="4"/>
    </row>
    <row r="13" spans="1:23" s="1" customFormat="1" x14ac:dyDescent="0.2">
      <c r="B13" s="4"/>
      <c r="C13" s="4"/>
      <c r="D13" s="4"/>
      <c r="E13" s="4"/>
      <c r="F13" s="13"/>
      <c r="G13" s="4"/>
      <c r="H13" s="6"/>
      <c r="I13" s="6"/>
      <c r="J13" s="4"/>
      <c r="K13" s="4"/>
      <c r="L13" s="4"/>
      <c r="M13" s="4"/>
      <c r="N13" s="4"/>
      <c r="O13" s="4"/>
      <c r="P13" s="4"/>
      <c r="Q13" s="4"/>
      <c r="R13" s="94"/>
      <c r="S13" s="94"/>
      <c r="T13" s="94"/>
      <c r="U13" s="94"/>
      <c r="V13" s="4"/>
      <c r="W13" s="4"/>
    </row>
    <row r="14" spans="1:23" s="1" customFormat="1" ht="12" customHeight="1" x14ac:dyDescent="0.2">
      <c r="B14" s="4"/>
      <c r="C14" s="4"/>
      <c r="D14" s="299" t="s">
        <v>26</v>
      </c>
      <c r="E14" s="299"/>
      <c r="F14" s="13"/>
      <c r="G14" s="4"/>
      <c r="H14" s="6"/>
      <c r="I14" s="6"/>
      <c r="J14" s="4"/>
      <c r="K14" s="4"/>
      <c r="L14" s="4"/>
      <c r="M14" s="4"/>
      <c r="N14" s="4"/>
      <c r="O14" s="4"/>
      <c r="P14" s="267" t="s">
        <v>453</v>
      </c>
      <c r="Q14" s="268"/>
      <c r="R14" s="321" t="s">
        <v>653</v>
      </c>
      <c r="S14" s="321" t="s">
        <v>685</v>
      </c>
      <c r="T14" s="321" t="s">
        <v>686</v>
      </c>
      <c r="U14" s="269" t="s">
        <v>479</v>
      </c>
      <c r="V14" s="269" t="s">
        <v>668</v>
      </c>
      <c r="W14" s="269" t="s">
        <v>534</v>
      </c>
    </row>
    <row r="15" spans="1:23" s="2" customFormat="1" ht="36" x14ac:dyDescent="0.25">
      <c r="A15" s="11" t="s">
        <v>0</v>
      </c>
      <c r="B15" s="11" t="s">
        <v>1</v>
      </c>
      <c r="C15" s="11" t="s">
        <v>3</v>
      </c>
      <c r="D15" s="11" t="s">
        <v>27</v>
      </c>
      <c r="E15" s="11" t="s">
        <v>25</v>
      </c>
      <c r="F15" s="14" t="s">
        <v>28</v>
      </c>
      <c r="G15" s="11" t="s">
        <v>2</v>
      </c>
      <c r="H15" s="7" t="s">
        <v>4</v>
      </c>
      <c r="I15" s="7" t="s">
        <v>5</v>
      </c>
      <c r="J15" s="110" t="s">
        <v>369</v>
      </c>
      <c r="K15" s="149" t="s">
        <v>454</v>
      </c>
      <c r="L15" s="11" t="s">
        <v>29</v>
      </c>
      <c r="M15" s="148" t="s">
        <v>483</v>
      </c>
      <c r="N15" s="11" t="s">
        <v>250</v>
      </c>
      <c r="O15" s="11" t="s">
        <v>249</v>
      </c>
      <c r="P15" s="11" t="s">
        <v>477</v>
      </c>
      <c r="Q15" s="11" t="s">
        <v>455</v>
      </c>
      <c r="R15" s="322"/>
      <c r="S15" s="322"/>
      <c r="T15" s="322"/>
      <c r="U15" s="269"/>
      <c r="V15" s="269"/>
      <c r="W15" s="269"/>
    </row>
    <row r="16" spans="1:23" ht="96" x14ac:dyDescent="0.2">
      <c r="A16" s="255" t="s">
        <v>63</v>
      </c>
      <c r="B16" s="255" t="s">
        <v>121</v>
      </c>
      <c r="C16" s="255" t="s">
        <v>35</v>
      </c>
      <c r="D16" s="255" t="s">
        <v>56</v>
      </c>
      <c r="E16" s="255" t="s">
        <v>208</v>
      </c>
      <c r="F16" s="270">
        <v>3840</v>
      </c>
      <c r="G16" s="255" t="s">
        <v>128</v>
      </c>
      <c r="H16" s="272">
        <v>42401</v>
      </c>
      <c r="I16" s="272">
        <v>42735</v>
      </c>
      <c r="J16" s="255" t="s">
        <v>456</v>
      </c>
      <c r="K16" s="239" t="s">
        <v>480</v>
      </c>
      <c r="L16" s="30" t="s">
        <v>255</v>
      </c>
      <c r="M16" s="142" t="s">
        <v>547</v>
      </c>
      <c r="N16" s="61" t="s">
        <v>251</v>
      </c>
      <c r="O16" s="61" t="s">
        <v>252</v>
      </c>
      <c r="P16" s="177">
        <v>14724</v>
      </c>
      <c r="Q16" s="177">
        <v>15396</v>
      </c>
      <c r="R16" s="215">
        <f>IF(Q16=0,0,IF(P16/Q16&gt;100%,100%,P16/Q16))</f>
        <v>0.95635229929851906</v>
      </c>
      <c r="S16" s="217">
        <v>1</v>
      </c>
      <c r="T16" s="215">
        <f>IF(S16=0,0%,IF(R16/S16&gt;100%,100%,R16/S16))</f>
        <v>0.95635229929851906</v>
      </c>
      <c r="U16" s="140" t="s">
        <v>656</v>
      </c>
      <c r="V16" s="140" t="s">
        <v>659</v>
      </c>
      <c r="W16" s="167" t="s">
        <v>533</v>
      </c>
    </row>
    <row r="17" spans="1:23" ht="49.5" customHeight="1" x14ac:dyDescent="0.2">
      <c r="A17" s="256"/>
      <c r="B17" s="256"/>
      <c r="C17" s="256"/>
      <c r="D17" s="256"/>
      <c r="E17" s="256"/>
      <c r="F17" s="300"/>
      <c r="G17" s="257"/>
      <c r="H17" s="274"/>
      <c r="I17" s="274"/>
      <c r="J17" s="257"/>
      <c r="K17" s="240"/>
      <c r="L17" s="30" t="s">
        <v>254</v>
      </c>
      <c r="M17" s="170" t="s">
        <v>547</v>
      </c>
      <c r="N17" s="61" t="s">
        <v>253</v>
      </c>
      <c r="O17" s="61" t="s">
        <v>684</v>
      </c>
      <c r="P17" s="177">
        <v>13627</v>
      </c>
      <c r="Q17" s="177">
        <v>14724</v>
      </c>
      <c r="R17" s="215">
        <f t="shared" ref="R17:R42" si="0">IF(Q17=0,0,IF(P17/Q17&gt;100%,100%,P17/Q17))</f>
        <v>0.92549578918772069</v>
      </c>
      <c r="S17" s="217">
        <v>0.9</v>
      </c>
      <c r="T17" s="215">
        <f>IF(S17=0,0%,IF(R17/S17&gt;100%,100%,R17/S17))</f>
        <v>1</v>
      </c>
      <c r="U17" s="140" t="s">
        <v>656</v>
      </c>
      <c r="V17" s="140" t="s">
        <v>585</v>
      </c>
      <c r="W17" s="167" t="s">
        <v>533</v>
      </c>
    </row>
    <row r="18" spans="1:23" ht="84" x14ac:dyDescent="0.2">
      <c r="A18" s="256"/>
      <c r="B18" s="256"/>
      <c r="C18" s="256"/>
      <c r="D18" s="256"/>
      <c r="E18" s="256"/>
      <c r="F18" s="300"/>
      <c r="G18" s="30" t="s">
        <v>129</v>
      </c>
      <c r="H18" s="16">
        <v>42401</v>
      </c>
      <c r="I18" s="16">
        <v>42735</v>
      </c>
      <c r="J18" s="108" t="s">
        <v>456</v>
      </c>
      <c r="K18" s="103" t="s">
        <v>480</v>
      </c>
      <c r="L18" s="30" t="s">
        <v>160</v>
      </c>
      <c r="M18" s="170" t="s">
        <v>547</v>
      </c>
      <c r="N18" s="61" t="s">
        <v>256</v>
      </c>
      <c r="O18" s="61" t="s">
        <v>257</v>
      </c>
      <c r="P18" s="177">
        <v>6</v>
      </c>
      <c r="Q18" s="177">
        <v>6</v>
      </c>
      <c r="R18" s="102">
        <f t="shared" si="0"/>
        <v>1</v>
      </c>
      <c r="S18" s="217">
        <v>1</v>
      </c>
      <c r="T18" s="215">
        <f t="shared" ref="T18:T80" si="1">IF(S18=0,0%,IF(R18/S18&gt;100%,100%,R18/S18))</f>
        <v>1</v>
      </c>
      <c r="U18" s="140" t="s">
        <v>656</v>
      </c>
      <c r="V18" s="140" t="s">
        <v>657</v>
      </c>
      <c r="W18" s="167" t="s">
        <v>533</v>
      </c>
    </row>
    <row r="19" spans="1:23" ht="96" x14ac:dyDescent="0.2">
      <c r="A19" s="256"/>
      <c r="B19" s="256"/>
      <c r="C19" s="256"/>
      <c r="D19" s="256"/>
      <c r="E19" s="256"/>
      <c r="F19" s="300"/>
      <c r="G19" s="255" t="s">
        <v>130</v>
      </c>
      <c r="H19" s="272">
        <v>42401</v>
      </c>
      <c r="I19" s="272">
        <v>42735</v>
      </c>
      <c r="J19" s="255" t="s">
        <v>456</v>
      </c>
      <c r="K19" s="239" t="s">
        <v>480</v>
      </c>
      <c r="L19" s="30" t="s">
        <v>259</v>
      </c>
      <c r="M19" s="170" t="s">
        <v>547</v>
      </c>
      <c r="N19" s="61" t="s">
        <v>258</v>
      </c>
      <c r="O19" s="61" t="s">
        <v>540</v>
      </c>
      <c r="P19" s="177">
        <v>4891</v>
      </c>
      <c r="Q19" s="177">
        <v>4891</v>
      </c>
      <c r="R19" s="102">
        <f t="shared" si="0"/>
        <v>1</v>
      </c>
      <c r="S19" s="217">
        <v>1</v>
      </c>
      <c r="T19" s="215">
        <f t="shared" si="1"/>
        <v>1</v>
      </c>
      <c r="U19" s="140" t="s">
        <v>656</v>
      </c>
      <c r="V19" s="140" t="s">
        <v>658</v>
      </c>
      <c r="W19" s="167" t="s">
        <v>533</v>
      </c>
    </row>
    <row r="20" spans="1:23" ht="72" x14ac:dyDescent="0.2">
      <c r="A20" s="256"/>
      <c r="B20" s="256"/>
      <c r="C20" s="256"/>
      <c r="D20" s="256"/>
      <c r="E20" s="256"/>
      <c r="F20" s="300"/>
      <c r="G20" s="256"/>
      <c r="H20" s="273"/>
      <c r="I20" s="273"/>
      <c r="J20" s="256"/>
      <c r="K20" s="281"/>
      <c r="L20" s="30" t="s">
        <v>165</v>
      </c>
      <c r="M20" s="170" t="s">
        <v>547</v>
      </c>
      <c r="N20" s="61" t="s">
        <v>260</v>
      </c>
      <c r="O20" s="61" t="s">
        <v>264</v>
      </c>
      <c r="P20" s="177">
        <v>4891</v>
      </c>
      <c r="Q20" s="177">
        <v>4891</v>
      </c>
      <c r="R20" s="102">
        <f t="shared" si="0"/>
        <v>1</v>
      </c>
      <c r="S20" s="217">
        <v>1</v>
      </c>
      <c r="T20" s="215">
        <f t="shared" si="1"/>
        <v>1</v>
      </c>
      <c r="U20" s="140" t="s">
        <v>656</v>
      </c>
      <c r="V20" s="140" t="s">
        <v>585</v>
      </c>
      <c r="W20" s="167" t="s">
        <v>533</v>
      </c>
    </row>
    <row r="21" spans="1:23" ht="72" x14ac:dyDescent="0.2">
      <c r="A21" s="256"/>
      <c r="B21" s="256"/>
      <c r="C21" s="256"/>
      <c r="D21" s="256"/>
      <c r="E21" s="256"/>
      <c r="F21" s="300"/>
      <c r="G21" s="257"/>
      <c r="H21" s="274"/>
      <c r="I21" s="274"/>
      <c r="J21" s="257"/>
      <c r="K21" s="240"/>
      <c r="L21" s="30" t="s">
        <v>262</v>
      </c>
      <c r="M21" s="170" t="s">
        <v>547</v>
      </c>
      <c r="N21" s="61" t="s">
        <v>261</v>
      </c>
      <c r="O21" s="61" t="s">
        <v>263</v>
      </c>
      <c r="P21" s="177">
        <v>4665</v>
      </c>
      <c r="Q21" s="177">
        <v>4891</v>
      </c>
      <c r="R21" s="102">
        <f t="shared" si="0"/>
        <v>0.95379268043344922</v>
      </c>
      <c r="S21" s="217">
        <v>0.9</v>
      </c>
      <c r="T21" s="215">
        <f t="shared" si="1"/>
        <v>1</v>
      </c>
      <c r="U21" s="140" t="s">
        <v>656</v>
      </c>
      <c r="V21" s="140" t="s">
        <v>585</v>
      </c>
      <c r="W21" s="167" t="s">
        <v>533</v>
      </c>
    </row>
    <row r="22" spans="1:23" ht="108" customHeight="1" x14ac:dyDescent="0.2">
      <c r="A22" s="256"/>
      <c r="B22" s="256"/>
      <c r="C22" s="256"/>
      <c r="D22" s="256"/>
      <c r="E22" s="256"/>
      <c r="F22" s="300"/>
      <c r="G22" s="255" t="s">
        <v>131</v>
      </c>
      <c r="H22" s="272">
        <v>42401</v>
      </c>
      <c r="I22" s="272">
        <v>42735</v>
      </c>
      <c r="J22" s="255" t="s">
        <v>456</v>
      </c>
      <c r="K22" s="239" t="s">
        <v>480</v>
      </c>
      <c r="L22" s="30" t="s">
        <v>166</v>
      </c>
      <c r="M22" s="170" t="s">
        <v>547</v>
      </c>
      <c r="N22" s="61" t="s">
        <v>265</v>
      </c>
      <c r="O22" s="61" t="s">
        <v>266</v>
      </c>
      <c r="P22" s="177">
        <v>61301</v>
      </c>
      <c r="Q22" s="177">
        <v>63573</v>
      </c>
      <c r="R22" s="102">
        <f t="shared" si="0"/>
        <v>0.96426155757947551</v>
      </c>
      <c r="S22" s="217">
        <v>0.9</v>
      </c>
      <c r="T22" s="215">
        <f t="shared" si="1"/>
        <v>1</v>
      </c>
      <c r="U22" s="140" t="s">
        <v>656</v>
      </c>
      <c r="V22" s="140" t="s">
        <v>661</v>
      </c>
      <c r="W22" s="167" t="s">
        <v>533</v>
      </c>
    </row>
    <row r="23" spans="1:23" ht="72" x14ac:dyDescent="0.2">
      <c r="A23" s="256"/>
      <c r="B23" s="256"/>
      <c r="C23" s="256"/>
      <c r="D23" s="256"/>
      <c r="E23" s="256"/>
      <c r="F23" s="300"/>
      <c r="G23" s="256"/>
      <c r="H23" s="273"/>
      <c r="I23" s="273"/>
      <c r="J23" s="256"/>
      <c r="K23" s="281"/>
      <c r="L23" s="30" t="s">
        <v>167</v>
      </c>
      <c r="M23" s="170" t="s">
        <v>547</v>
      </c>
      <c r="N23" s="61" t="s">
        <v>267</v>
      </c>
      <c r="O23" s="61" t="s">
        <v>660</v>
      </c>
      <c r="P23" s="177">
        <v>1.25</v>
      </c>
      <c r="Q23" s="177">
        <v>3</v>
      </c>
      <c r="R23" s="102">
        <f>IF(P23=0,0%,IF(P23&lt;=Q23,100%,0%))</f>
        <v>1</v>
      </c>
      <c r="S23" s="217">
        <v>1</v>
      </c>
      <c r="T23" s="215">
        <f t="shared" si="1"/>
        <v>1</v>
      </c>
      <c r="U23" s="140" t="s">
        <v>656</v>
      </c>
      <c r="V23" s="140" t="s">
        <v>662</v>
      </c>
      <c r="W23" s="167" t="s">
        <v>533</v>
      </c>
    </row>
    <row r="24" spans="1:23" ht="60" x14ac:dyDescent="0.2">
      <c r="A24" s="256"/>
      <c r="B24" s="256"/>
      <c r="C24" s="256"/>
      <c r="D24" s="256"/>
      <c r="E24" s="256"/>
      <c r="F24" s="300"/>
      <c r="G24" s="256"/>
      <c r="H24" s="273"/>
      <c r="I24" s="273"/>
      <c r="J24" s="256"/>
      <c r="K24" s="281"/>
      <c r="L24" s="30" t="s">
        <v>271</v>
      </c>
      <c r="M24" s="170" t="s">
        <v>547</v>
      </c>
      <c r="N24" s="61" t="s">
        <v>268</v>
      </c>
      <c r="O24" s="61" t="s">
        <v>269</v>
      </c>
      <c r="P24" s="177">
        <v>62631</v>
      </c>
      <c r="Q24" s="177">
        <v>63573</v>
      </c>
      <c r="R24" s="102">
        <f t="shared" si="0"/>
        <v>0.98518238874994102</v>
      </c>
      <c r="S24" s="217">
        <v>0.9</v>
      </c>
      <c r="T24" s="215">
        <f t="shared" si="1"/>
        <v>1</v>
      </c>
      <c r="U24" s="140" t="s">
        <v>656</v>
      </c>
      <c r="V24" s="140" t="s">
        <v>585</v>
      </c>
      <c r="W24" s="167" t="s">
        <v>533</v>
      </c>
    </row>
    <row r="25" spans="1:23" ht="60" x14ac:dyDescent="0.2">
      <c r="A25" s="256"/>
      <c r="B25" s="256"/>
      <c r="C25" s="256"/>
      <c r="D25" s="256"/>
      <c r="E25" s="256"/>
      <c r="F25" s="300"/>
      <c r="G25" s="257"/>
      <c r="H25" s="274"/>
      <c r="I25" s="274"/>
      <c r="J25" s="257"/>
      <c r="K25" s="240"/>
      <c r="L25" s="30" t="s">
        <v>168</v>
      </c>
      <c r="M25" s="170" t="s">
        <v>547</v>
      </c>
      <c r="N25" s="61" t="s">
        <v>272</v>
      </c>
      <c r="O25" s="61" t="s">
        <v>270</v>
      </c>
      <c r="P25" s="177">
        <v>62511</v>
      </c>
      <c r="Q25" s="177">
        <v>63573</v>
      </c>
      <c r="R25" s="102">
        <f t="shared" si="0"/>
        <v>0.98329479496012462</v>
      </c>
      <c r="S25" s="217">
        <v>0.9</v>
      </c>
      <c r="T25" s="215">
        <f t="shared" si="1"/>
        <v>1</v>
      </c>
      <c r="U25" s="140" t="s">
        <v>656</v>
      </c>
      <c r="V25" s="140" t="s">
        <v>585</v>
      </c>
      <c r="W25" s="167" t="s">
        <v>533</v>
      </c>
    </row>
    <row r="26" spans="1:23" ht="60" x14ac:dyDescent="0.2">
      <c r="A26" s="256"/>
      <c r="B26" s="256"/>
      <c r="C26" s="256"/>
      <c r="D26" s="256"/>
      <c r="E26" s="256"/>
      <c r="F26" s="300"/>
      <c r="G26" s="30" t="s">
        <v>132</v>
      </c>
      <c r="H26" s="16">
        <v>42401</v>
      </c>
      <c r="I26" s="16">
        <v>42735</v>
      </c>
      <c r="J26" s="121" t="s">
        <v>456</v>
      </c>
      <c r="K26" s="103" t="s">
        <v>480</v>
      </c>
      <c r="L26" s="30" t="s">
        <v>169</v>
      </c>
      <c r="M26" s="30" t="s">
        <v>548</v>
      </c>
      <c r="N26" s="61" t="s">
        <v>273</v>
      </c>
      <c r="O26" s="61" t="s">
        <v>274</v>
      </c>
      <c r="P26" s="129">
        <v>2</v>
      </c>
      <c r="Q26" s="129">
        <v>2</v>
      </c>
      <c r="R26" s="102">
        <f t="shared" si="0"/>
        <v>1</v>
      </c>
      <c r="S26" s="217">
        <v>1</v>
      </c>
      <c r="T26" s="215">
        <f t="shared" si="1"/>
        <v>1</v>
      </c>
      <c r="U26" s="140" t="s">
        <v>586</v>
      </c>
      <c r="V26" s="140" t="s">
        <v>687</v>
      </c>
      <c r="W26" s="167" t="s">
        <v>533</v>
      </c>
    </row>
    <row r="27" spans="1:23" ht="36" customHeight="1" x14ac:dyDescent="0.2">
      <c r="A27" s="256"/>
      <c r="B27" s="255" t="s">
        <v>11</v>
      </c>
      <c r="C27" s="255" t="s">
        <v>35</v>
      </c>
      <c r="D27" s="255" t="s">
        <v>40</v>
      </c>
      <c r="E27" s="255"/>
      <c r="F27" s="270" t="s">
        <v>123</v>
      </c>
      <c r="G27" s="30" t="s">
        <v>52</v>
      </c>
      <c r="H27" s="16">
        <v>42552</v>
      </c>
      <c r="I27" s="16">
        <v>42613</v>
      </c>
      <c r="J27" s="121" t="s">
        <v>456</v>
      </c>
      <c r="K27" s="103" t="s">
        <v>480</v>
      </c>
      <c r="L27" s="182" t="s">
        <v>530</v>
      </c>
      <c r="M27" s="26" t="s">
        <v>549</v>
      </c>
      <c r="N27" s="182" t="s">
        <v>530</v>
      </c>
      <c r="O27" s="182" t="s">
        <v>530</v>
      </c>
      <c r="P27" s="189">
        <v>1</v>
      </c>
      <c r="Q27" s="213">
        <v>1</v>
      </c>
      <c r="R27" s="102">
        <f t="shared" si="0"/>
        <v>1</v>
      </c>
      <c r="S27" s="217">
        <v>1</v>
      </c>
      <c r="T27" s="215">
        <f t="shared" si="1"/>
        <v>1</v>
      </c>
      <c r="U27" s="146"/>
      <c r="V27" s="146"/>
      <c r="W27" s="167" t="s">
        <v>533</v>
      </c>
    </row>
    <row r="28" spans="1:23" ht="48" x14ac:dyDescent="0.2">
      <c r="A28" s="256"/>
      <c r="B28" s="256"/>
      <c r="C28" s="256"/>
      <c r="D28" s="256"/>
      <c r="E28" s="256"/>
      <c r="F28" s="300"/>
      <c r="G28" s="30" t="s">
        <v>53</v>
      </c>
      <c r="H28" s="16">
        <v>42614</v>
      </c>
      <c r="I28" s="16">
        <v>42674</v>
      </c>
      <c r="J28" s="121" t="s">
        <v>456</v>
      </c>
      <c r="K28" s="103" t="s">
        <v>480</v>
      </c>
      <c r="L28" s="182" t="s">
        <v>531</v>
      </c>
      <c r="M28" s="26" t="s">
        <v>549</v>
      </c>
      <c r="N28" s="182" t="s">
        <v>531</v>
      </c>
      <c r="O28" s="182" t="s">
        <v>531</v>
      </c>
      <c r="P28" s="189">
        <v>1</v>
      </c>
      <c r="Q28" s="106">
        <v>1</v>
      </c>
      <c r="R28" s="102">
        <f t="shared" si="0"/>
        <v>1</v>
      </c>
      <c r="S28" s="217">
        <v>1</v>
      </c>
      <c r="T28" s="215">
        <f t="shared" si="1"/>
        <v>1</v>
      </c>
      <c r="U28" s="181"/>
      <c r="V28" s="181"/>
      <c r="W28" s="167" t="s">
        <v>533</v>
      </c>
    </row>
    <row r="29" spans="1:23" ht="48" x14ac:dyDescent="0.2">
      <c r="A29" s="256"/>
      <c r="B29" s="257"/>
      <c r="C29" s="257"/>
      <c r="D29" s="257"/>
      <c r="E29" s="257"/>
      <c r="F29" s="271"/>
      <c r="G29" s="30" t="s">
        <v>54</v>
      </c>
      <c r="H29" s="16">
        <v>42675</v>
      </c>
      <c r="I29" s="16">
        <v>42735</v>
      </c>
      <c r="J29" s="121" t="s">
        <v>456</v>
      </c>
      <c r="K29" s="103" t="s">
        <v>528</v>
      </c>
      <c r="L29" s="182" t="s">
        <v>532</v>
      </c>
      <c r="M29" s="26" t="s">
        <v>549</v>
      </c>
      <c r="N29" s="182" t="s">
        <v>532</v>
      </c>
      <c r="O29" s="182" t="s">
        <v>532</v>
      </c>
      <c r="P29" s="189">
        <v>0</v>
      </c>
      <c r="Q29" s="106">
        <v>1</v>
      </c>
      <c r="R29" s="102">
        <f t="shared" si="0"/>
        <v>0</v>
      </c>
      <c r="S29" s="217">
        <v>1</v>
      </c>
      <c r="T29" s="215">
        <f t="shared" si="1"/>
        <v>0</v>
      </c>
      <c r="U29" s="181"/>
      <c r="V29" s="181" t="s">
        <v>688</v>
      </c>
      <c r="W29" s="167" t="s">
        <v>533</v>
      </c>
    </row>
    <row r="30" spans="1:23" ht="117" customHeight="1" x14ac:dyDescent="0.2">
      <c r="A30" s="256"/>
      <c r="B30" s="301" t="s">
        <v>12</v>
      </c>
      <c r="C30" s="255" t="s">
        <v>35</v>
      </c>
      <c r="D30" s="255" t="s">
        <v>56</v>
      </c>
      <c r="E30" s="255" t="s">
        <v>209</v>
      </c>
      <c r="F30" s="270">
        <v>2200</v>
      </c>
      <c r="G30" s="207" t="s">
        <v>622</v>
      </c>
      <c r="H30" s="16">
        <v>42457</v>
      </c>
      <c r="I30" s="16">
        <v>42475</v>
      </c>
      <c r="J30" s="207" t="s">
        <v>456</v>
      </c>
      <c r="K30" s="103" t="s">
        <v>480</v>
      </c>
      <c r="L30" s="35" t="s">
        <v>626</v>
      </c>
      <c r="M30" s="35" t="s">
        <v>550</v>
      </c>
      <c r="N30" s="35" t="s">
        <v>623</v>
      </c>
      <c r="O30" s="35" t="s">
        <v>624</v>
      </c>
      <c r="P30" s="211">
        <v>1</v>
      </c>
      <c r="Q30" s="212">
        <v>1</v>
      </c>
      <c r="R30" s="102">
        <f t="shared" si="0"/>
        <v>1</v>
      </c>
      <c r="S30" s="217">
        <v>1</v>
      </c>
      <c r="T30" s="215">
        <f t="shared" si="1"/>
        <v>1</v>
      </c>
      <c r="U30" s="140" t="s">
        <v>696</v>
      </c>
      <c r="V30" s="140" t="s">
        <v>625</v>
      </c>
      <c r="W30" s="167" t="s">
        <v>533</v>
      </c>
    </row>
    <row r="31" spans="1:23" ht="149.25" customHeight="1" x14ac:dyDescent="0.2">
      <c r="A31" s="256"/>
      <c r="B31" s="302"/>
      <c r="C31" s="256"/>
      <c r="D31" s="256"/>
      <c r="E31" s="256"/>
      <c r="F31" s="300"/>
      <c r="G31" s="209" t="s">
        <v>627</v>
      </c>
      <c r="H31" s="16">
        <v>42538</v>
      </c>
      <c r="I31" s="16">
        <v>42629</v>
      </c>
      <c r="J31" s="121" t="s">
        <v>456</v>
      </c>
      <c r="K31" s="103" t="s">
        <v>480</v>
      </c>
      <c r="L31" s="35" t="s">
        <v>628</v>
      </c>
      <c r="M31" s="35" t="s">
        <v>550</v>
      </c>
      <c r="N31" s="35" t="s">
        <v>629</v>
      </c>
      <c r="O31" s="35" t="s">
        <v>630</v>
      </c>
      <c r="P31" s="211">
        <v>1</v>
      </c>
      <c r="Q31" s="212">
        <v>1</v>
      </c>
      <c r="R31" s="102">
        <f t="shared" si="0"/>
        <v>1</v>
      </c>
      <c r="S31" s="217">
        <v>1</v>
      </c>
      <c r="T31" s="215">
        <f t="shared" si="1"/>
        <v>1</v>
      </c>
      <c r="U31" s="140" t="s">
        <v>696</v>
      </c>
      <c r="V31" s="140" t="s">
        <v>631</v>
      </c>
      <c r="W31" s="167" t="s">
        <v>632</v>
      </c>
    </row>
    <row r="32" spans="1:23" ht="119.25" customHeight="1" x14ac:dyDescent="0.2">
      <c r="A32" s="256"/>
      <c r="B32" s="302"/>
      <c r="C32" s="256"/>
      <c r="D32" s="256"/>
      <c r="E32" s="256"/>
      <c r="F32" s="300"/>
      <c r="G32" s="30" t="s">
        <v>633</v>
      </c>
      <c r="H32" s="16">
        <v>42580</v>
      </c>
      <c r="I32" s="16">
        <v>42671</v>
      </c>
      <c r="J32" s="121" t="s">
        <v>456</v>
      </c>
      <c r="K32" s="103" t="s">
        <v>480</v>
      </c>
      <c r="L32" s="35" t="s">
        <v>634</v>
      </c>
      <c r="M32" s="35" t="s">
        <v>550</v>
      </c>
      <c r="N32" s="35" t="s">
        <v>635</v>
      </c>
      <c r="O32" s="35" t="s">
        <v>636</v>
      </c>
      <c r="P32" s="211">
        <v>1</v>
      </c>
      <c r="Q32" s="212">
        <v>1</v>
      </c>
      <c r="R32" s="102">
        <f t="shared" si="0"/>
        <v>1</v>
      </c>
      <c r="S32" s="217">
        <v>1</v>
      </c>
      <c r="T32" s="215">
        <f t="shared" si="1"/>
        <v>1</v>
      </c>
      <c r="U32" s="140" t="s">
        <v>696</v>
      </c>
      <c r="V32" s="140"/>
      <c r="W32" s="167"/>
    </row>
    <row r="33" spans="1:23" ht="127.5" customHeight="1" x14ac:dyDescent="0.2">
      <c r="A33" s="256"/>
      <c r="B33" s="302"/>
      <c r="C33" s="256"/>
      <c r="D33" s="256"/>
      <c r="E33" s="256"/>
      <c r="F33" s="300"/>
      <c r="G33" s="30" t="s">
        <v>638</v>
      </c>
      <c r="H33" s="16">
        <v>42536</v>
      </c>
      <c r="I33" s="16">
        <v>42735</v>
      </c>
      <c r="J33" s="121" t="s">
        <v>456</v>
      </c>
      <c r="K33" s="103" t="s">
        <v>480</v>
      </c>
      <c r="L33" s="35" t="s">
        <v>642</v>
      </c>
      <c r="M33" s="35" t="s">
        <v>550</v>
      </c>
      <c r="N33" s="35" t="s">
        <v>647</v>
      </c>
      <c r="O33" s="35" t="s">
        <v>652</v>
      </c>
      <c r="P33" s="211">
        <v>2</v>
      </c>
      <c r="Q33" s="212">
        <v>2</v>
      </c>
      <c r="R33" s="102">
        <f t="shared" si="0"/>
        <v>1</v>
      </c>
      <c r="S33" s="217">
        <v>1</v>
      </c>
      <c r="T33" s="215">
        <f t="shared" si="1"/>
        <v>1</v>
      </c>
      <c r="U33" s="140" t="s">
        <v>696</v>
      </c>
      <c r="V33" s="140" t="s">
        <v>697</v>
      </c>
      <c r="W33" s="167" t="s">
        <v>533</v>
      </c>
    </row>
    <row r="34" spans="1:23" ht="127.5" customHeight="1" x14ac:dyDescent="0.2">
      <c r="A34" s="256"/>
      <c r="B34" s="302"/>
      <c r="C34" s="256"/>
      <c r="D34" s="256"/>
      <c r="E34" s="256"/>
      <c r="F34" s="300"/>
      <c r="G34" s="210" t="s">
        <v>637</v>
      </c>
      <c r="H34" s="16">
        <v>42566</v>
      </c>
      <c r="I34" s="16">
        <v>42735</v>
      </c>
      <c r="J34" s="208" t="s">
        <v>456</v>
      </c>
      <c r="K34" s="103" t="s">
        <v>480</v>
      </c>
      <c r="L34" s="35" t="s">
        <v>643</v>
      </c>
      <c r="M34" s="35" t="s">
        <v>550</v>
      </c>
      <c r="N34" s="35" t="s">
        <v>648</v>
      </c>
      <c r="O34" s="35" t="s">
        <v>652</v>
      </c>
      <c r="P34" s="211">
        <v>4</v>
      </c>
      <c r="Q34" s="212">
        <v>4</v>
      </c>
      <c r="R34" s="102">
        <f t="shared" si="0"/>
        <v>1</v>
      </c>
      <c r="S34" s="217">
        <v>1</v>
      </c>
      <c r="T34" s="215">
        <f t="shared" si="1"/>
        <v>1</v>
      </c>
      <c r="U34" s="140" t="s">
        <v>696</v>
      </c>
      <c r="V34" s="140" t="s">
        <v>698</v>
      </c>
      <c r="W34" s="167"/>
    </row>
    <row r="35" spans="1:23" ht="127.5" customHeight="1" x14ac:dyDescent="0.2">
      <c r="A35" s="256"/>
      <c r="B35" s="302"/>
      <c r="C35" s="256"/>
      <c r="D35" s="256"/>
      <c r="E35" s="256"/>
      <c r="F35" s="300"/>
      <c r="G35" s="210" t="s">
        <v>639</v>
      </c>
      <c r="H35" s="16">
        <v>42576</v>
      </c>
      <c r="I35" s="16">
        <v>42735</v>
      </c>
      <c r="J35" s="207"/>
      <c r="K35" s="103" t="s">
        <v>480</v>
      </c>
      <c r="L35" s="35" t="s">
        <v>644</v>
      </c>
      <c r="M35" s="35" t="s">
        <v>550</v>
      </c>
      <c r="N35" s="35" t="s">
        <v>649</v>
      </c>
      <c r="O35" s="35" t="s">
        <v>652</v>
      </c>
      <c r="P35" s="211">
        <v>5</v>
      </c>
      <c r="Q35" s="212">
        <v>5</v>
      </c>
      <c r="R35" s="102">
        <f t="shared" si="0"/>
        <v>1</v>
      </c>
      <c r="S35" s="217">
        <v>1</v>
      </c>
      <c r="T35" s="215">
        <f t="shared" si="1"/>
        <v>1</v>
      </c>
      <c r="U35" s="140" t="s">
        <v>696</v>
      </c>
      <c r="V35" s="140" t="s">
        <v>699</v>
      </c>
      <c r="W35" s="167"/>
    </row>
    <row r="36" spans="1:23" ht="127.5" customHeight="1" x14ac:dyDescent="0.2">
      <c r="A36" s="256"/>
      <c r="B36" s="302"/>
      <c r="C36" s="256"/>
      <c r="D36" s="256"/>
      <c r="E36" s="256"/>
      <c r="F36" s="300"/>
      <c r="G36" s="210" t="s">
        <v>640</v>
      </c>
      <c r="H36" s="16">
        <v>42529</v>
      </c>
      <c r="I36" s="16">
        <v>42735</v>
      </c>
      <c r="J36" s="207"/>
      <c r="K36" s="103" t="s">
        <v>480</v>
      </c>
      <c r="L36" s="35" t="s">
        <v>645</v>
      </c>
      <c r="M36" s="35" t="s">
        <v>550</v>
      </c>
      <c r="N36" s="35" t="s">
        <v>650</v>
      </c>
      <c r="O36" s="35" t="s">
        <v>652</v>
      </c>
      <c r="P36" s="211">
        <v>2</v>
      </c>
      <c r="Q36" s="212">
        <v>2</v>
      </c>
      <c r="R36" s="102">
        <f t="shared" si="0"/>
        <v>1</v>
      </c>
      <c r="S36" s="217">
        <v>1</v>
      </c>
      <c r="T36" s="215">
        <f t="shared" si="1"/>
        <v>1</v>
      </c>
      <c r="U36" s="140" t="s">
        <v>696</v>
      </c>
      <c r="V36" s="140" t="s">
        <v>700</v>
      </c>
      <c r="W36" s="167"/>
    </row>
    <row r="37" spans="1:23" ht="127.5" customHeight="1" x14ac:dyDescent="0.2">
      <c r="A37" s="256"/>
      <c r="B37" s="302"/>
      <c r="C37" s="256"/>
      <c r="D37" s="256"/>
      <c r="E37" s="256"/>
      <c r="F37" s="300"/>
      <c r="G37" s="210" t="s">
        <v>641</v>
      </c>
      <c r="H37" s="16">
        <v>42464</v>
      </c>
      <c r="I37" s="16">
        <v>42735</v>
      </c>
      <c r="J37" s="207"/>
      <c r="K37" s="103" t="s">
        <v>480</v>
      </c>
      <c r="L37" s="35" t="s">
        <v>646</v>
      </c>
      <c r="M37" s="35" t="s">
        <v>550</v>
      </c>
      <c r="N37" s="35" t="s">
        <v>651</v>
      </c>
      <c r="O37" s="35" t="s">
        <v>652</v>
      </c>
      <c r="P37" s="211">
        <v>4</v>
      </c>
      <c r="Q37" s="212">
        <v>4</v>
      </c>
      <c r="R37" s="102">
        <f t="shared" si="0"/>
        <v>1</v>
      </c>
      <c r="S37" s="217">
        <v>1</v>
      </c>
      <c r="T37" s="215">
        <f t="shared" si="1"/>
        <v>1</v>
      </c>
      <c r="U37" s="140" t="s">
        <v>696</v>
      </c>
      <c r="V37" s="140" t="s">
        <v>701</v>
      </c>
      <c r="W37" s="167"/>
    </row>
    <row r="38" spans="1:23" ht="60" x14ac:dyDescent="0.2">
      <c r="A38" s="256"/>
      <c r="B38" s="256"/>
      <c r="C38" s="256"/>
      <c r="D38" s="256"/>
      <c r="E38" s="256"/>
      <c r="F38" s="300"/>
      <c r="G38" s="30" t="s">
        <v>161</v>
      </c>
      <c r="H38" s="16">
        <v>42429</v>
      </c>
      <c r="I38" s="16">
        <v>42521</v>
      </c>
      <c r="J38" s="121" t="s">
        <v>456</v>
      </c>
      <c r="K38" s="103" t="s">
        <v>528</v>
      </c>
      <c r="L38" s="182" t="s">
        <v>95</v>
      </c>
      <c r="M38" s="26" t="s">
        <v>484</v>
      </c>
      <c r="N38" s="182" t="s">
        <v>275</v>
      </c>
      <c r="O38" s="182" t="s">
        <v>276</v>
      </c>
      <c r="P38" s="129">
        <v>14</v>
      </c>
      <c r="Q38" s="178">
        <v>15</v>
      </c>
      <c r="R38" s="102">
        <f t="shared" si="0"/>
        <v>0.93333333333333335</v>
      </c>
      <c r="S38" s="217">
        <v>1</v>
      </c>
      <c r="T38" s="215">
        <f t="shared" si="1"/>
        <v>0.93333333333333335</v>
      </c>
      <c r="U38" s="140" t="s">
        <v>767</v>
      </c>
      <c r="V38" s="140" t="s">
        <v>762</v>
      </c>
      <c r="W38" s="167" t="s">
        <v>533</v>
      </c>
    </row>
    <row r="39" spans="1:23" ht="36" x14ac:dyDescent="0.2">
      <c r="A39" s="256"/>
      <c r="B39" s="256"/>
      <c r="C39" s="256"/>
      <c r="D39" s="256"/>
      <c r="E39" s="256"/>
      <c r="F39" s="300"/>
      <c r="G39" s="183" t="s">
        <v>133</v>
      </c>
      <c r="H39" s="16">
        <v>42522</v>
      </c>
      <c r="I39" s="16">
        <v>42522</v>
      </c>
      <c r="J39" s="183" t="s">
        <v>456</v>
      </c>
      <c r="K39" s="139" t="s">
        <v>480</v>
      </c>
      <c r="L39" s="182" t="s">
        <v>521</v>
      </c>
      <c r="M39" s="26" t="s">
        <v>484</v>
      </c>
      <c r="N39" s="182" t="s">
        <v>521</v>
      </c>
      <c r="O39" s="182" t="s">
        <v>521</v>
      </c>
      <c r="P39" s="129">
        <v>1</v>
      </c>
      <c r="Q39" s="131">
        <v>1</v>
      </c>
      <c r="R39" s="102">
        <f t="shared" si="0"/>
        <v>1</v>
      </c>
      <c r="S39" s="217">
        <v>1</v>
      </c>
      <c r="T39" s="215">
        <f t="shared" si="1"/>
        <v>1</v>
      </c>
      <c r="U39" s="140" t="s">
        <v>765</v>
      </c>
      <c r="V39" s="140" t="s">
        <v>766</v>
      </c>
      <c r="W39" s="167" t="s">
        <v>533</v>
      </c>
    </row>
    <row r="40" spans="1:23" ht="60" x14ac:dyDescent="0.2">
      <c r="A40" s="256"/>
      <c r="B40" s="256"/>
      <c r="C40" s="256"/>
      <c r="D40" s="256"/>
      <c r="E40" s="256"/>
      <c r="F40" s="300"/>
      <c r="G40" s="30" t="s">
        <v>134</v>
      </c>
      <c r="H40" s="16">
        <v>42491</v>
      </c>
      <c r="I40" s="16">
        <v>42521</v>
      </c>
      <c r="J40" s="121" t="s">
        <v>456</v>
      </c>
      <c r="K40" s="103" t="s">
        <v>480</v>
      </c>
      <c r="L40" s="182" t="s">
        <v>522</v>
      </c>
      <c r="M40" s="26" t="s">
        <v>484</v>
      </c>
      <c r="N40" s="182" t="s">
        <v>524</v>
      </c>
      <c r="O40" s="182" t="s">
        <v>523</v>
      </c>
      <c r="P40" s="129">
        <v>1</v>
      </c>
      <c r="Q40" s="129">
        <v>1</v>
      </c>
      <c r="R40" s="102">
        <f t="shared" si="0"/>
        <v>1</v>
      </c>
      <c r="S40" s="217">
        <v>1</v>
      </c>
      <c r="T40" s="215">
        <f t="shared" si="1"/>
        <v>1</v>
      </c>
      <c r="U40" s="140" t="s">
        <v>763</v>
      </c>
      <c r="V40" s="140" t="s">
        <v>763</v>
      </c>
      <c r="W40" s="167" t="s">
        <v>533</v>
      </c>
    </row>
    <row r="41" spans="1:23" ht="60" x14ac:dyDescent="0.2">
      <c r="A41" s="256"/>
      <c r="B41" s="257"/>
      <c r="C41" s="257"/>
      <c r="D41" s="257"/>
      <c r="E41" s="257"/>
      <c r="F41" s="271"/>
      <c r="G41" s="30" t="s">
        <v>135</v>
      </c>
      <c r="H41" s="16">
        <v>42522</v>
      </c>
      <c r="I41" s="16">
        <v>42735</v>
      </c>
      <c r="J41" s="121" t="s">
        <v>456</v>
      </c>
      <c r="K41" s="103" t="s">
        <v>480</v>
      </c>
      <c r="L41" s="182" t="s">
        <v>525</v>
      </c>
      <c r="M41" s="26" t="s">
        <v>484</v>
      </c>
      <c r="N41" s="182" t="s">
        <v>526</v>
      </c>
      <c r="O41" s="182" t="s">
        <v>527</v>
      </c>
      <c r="P41" s="129">
        <v>1</v>
      </c>
      <c r="Q41" s="129">
        <v>1</v>
      </c>
      <c r="R41" s="102">
        <f t="shared" si="0"/>
        <v>1</v>
      </c>
      <c r="S41" s="217">
        <v>1</v>
      </c>
      <c r="T41" s="215">
        <f t="shared" si="1"/>
        <v>1</v>
      </c>
      <c r="U41" s="140" t="s">
        <v>742</v>
      </c>
      <c r="V41" s="140" t="s">
        <v>741</v>
      </c>
      <c r="W41" s="167" t="s">
        <v>533</v>
      </c>
    </row>
    <row r="42" spans="1:23" ht="48" x14ac:dyDescent="0.2">
      <c r="A42" s="256"/>
      <c r="B42" s="255" t="s">
        <v>13</v>
      </c>
      <c r="C42" s="255" t="s">
        <v>122</v>
      </c>
      <c r="D42" s="304" t="s">
        <v>40</v>
      </c>
      <c r="E42" s="304"/>
      <c r="F42" s="254" t="s">
        <v>123</v>
      </c>
      <c r="G42" s="30" t="s">
        <v>111</v>
      </c>
      <c r="H42" s="16">
        <v>42370</v>
      </c>
      <c r="I42" s="16">
        <v>42490</v>
      </c>
      <c r="J42" s="121" t="s">
        <v>462</v>
      </c>
      <c r="K42" s="103" t="s">
        <v>528</v>
      </c>
      <c r="L42" s="30" t="s">
        <v>424</v>
      </c>
      <c r="M42" s="30" t="s">
        <v>665</v>
      </c>
      <c r="N42" s="77" t="s">
        <v>424</v>
      </c>
      <c r="O42" s="77" t="s">
        <v>424</v>
      </c>
      <c r="P42" s="129">
        <v>0.5</v>
      </c>
      <c r="Q42" s="106">
        <v>1</v>
      </c>
      <c r="R42" s="102">
        <f t="shared" si="0"/>
        <v>0.5</v>
      </c>
      <c r="S42" s="217">
        <v>1</v>
      </c>
      <c r="T42" s="215">
        <f t="shared" si="1"/>
        <v>0.5</v>
      </c>
      <c r="U42" s="140" t="s">
        <v>729</v>
      </c>
      <c r="V42" s="203" t="s">
        <v>728</v>
      </c>
      <c r="W42" s="167"/>
    </row>
    <row r="43" spans="1:23" ht="60" customHeight="1" x14ac:dyDescent="0.2">
      <c r="A43" s="256"/>
      <c r="B43" s="256"/>
      <c r="C43" s="256"/>
      <c r="D43" s="304"/>
      <c r="E43" s="304"/>
      <c r="F43" s="254"/>
      <c r="G43" s="108" t="s">
        <v>124</v>
      </c>
      <c r="H43" s="120">
        <v>42370</v>
      </c>
      <c r="I43" s="120">
        <v>42735</v>
      </c>
      <c r="J43" s="108" t="s">
        <v>462</v>
      </c>
      <c r="K43" s="103" t="s">
        <v>456</v>
      </c>
      <c r="L43" s="121" t="s">
        <v>159</v>
      </c>
      <c r="M43" s="213" t="s">
        <v>665</v>
      </c>
      <c r="N43" s="121" t="s">
        <v>282</v>
      </c>
      <c r="O43" s="121" t="s">
        <v>283</v>
      </c>
      <c r="P43" s="121" t="s">
        <v>458</v>
      </c>
      <c r="Q43" s="121" t="s">
        <v>458</v>
      </c>
      <c r="R43" s="102" t="s">
        <v>458</v>
      </c>
      <c r="S43" s="217" t="s">
        <v>458</v>
      </c>
      <c r="T43" s="215" t="s">
        <v>458</v>
      </c>
      <c r="U43" s="87"/>
      <c r="V43" s="87" t="s">
        <v>457</v>
      </c>
      <c r="W43" s="167" t="s">
        <v>533</v>
      </c>
    </row>
    <row r="44" spans="1:23" ht="72" x14ac:dyDescent="0.2">
      <c r="A44" s="256"/>
      <c r="B44" s="256"/>
      <c r="C44" s="256"/>
      <c r="D44" s="304"/>
      <c r="E44" s="304"/>
      <c r="F44" s="254"/>
      <c r="G44" s="121" t="s">
        <v>112</v>
      </c>
      <c r="H44" s="16">
        <v>42370</v>
      </c>
      <c r="I44" s="16">
        <v>42735</v>
      </c>
      <c r="J44" s="121" t="s">
        <v>462</v>
      </c>
      <c r="K44" s="103" t="s">
        <v>456</v>
      </c>
      <c r="L44" s="121" t="s">
        <v>371</v>
      </c>
      <c r="M44" s="213" t="s">
        <v>665</v>
      </c>
      <c r="N44" s="121" t="s">
        <v>284</v>
      </c>
      <c r="O44" s="121" t="s">
        <v>370</v>
      </c>
      <c r="P44" s="121" t="s">
        <v>458</v>
      </c>
      <c r="Q44" s="121" t="s">
        <v>458</v>
      </c>
      <c r="R44" s="102" t="s">
        <v>458</v>
      </c>
      <c r="S44" s="217" t="s">
        <v>458</v>
      </c>
      <c r="T44" s="215" t="s">
        <v>458</v>
      </c>
      <c r="U44" s="87"/>
      <c r="V44" s="87" t="s">
        <v>457</v>
      </c>
      <c r="W44" s="167" t="s">
        <v>533</v>
      </c>
    </row>
    <row r="45" spans="1:23" ht="60" x14ac:dyDescent="0.2">
      <c r="A45" s="256"/>
      <c r="B45" s="256"/>
      <c r="C45" s="256"/>
      <c r="D45" s="304"/>
      <c r="E45" s="304"/>
      <c r="F45" s="254"/>
      <c r="G45" s="121" t="s">
        <v>289</v>
      </c>
      <c r="H45" s="16">
        <v>42370</v>
      </c>
      <c r="I45" s="16">
        <v>42735</v>
      </c>
      <c r="J45" s="121" t="s">
        <v>462</v>
      </c>
      <c r="K45" s="103" t="s">
        <v>456</v>
      </c>
      <c r="L45" s="17" t="s">
        <v>290</v>
      </c>
      <c r="M45" s="213" t="s">
        <v>665</v>
      </c>
      <c r="N45" s="17" t="s">
        <v>291</v>
      </c>
      <c r="O45" s="17" t="s">
        <v>292</v>
      </c>
      <c r="P45" s="121" t="s">
        <v>458</v>
      </c>
      <c r="Q45" s="121" t="s">
        <v>458</v>
      </c>
      <c r="R45" s="102" t="s">
        <v>458</v>
      </c>
      <c r="S45" s="217" t="s">
        <v>458</v>
      </c>
      <c r="T45" s="215" t="s">
        <v>458</v>
      </c>
      <c r="U45" s="87"/>
      <c r="V45" s="87" t="s">
        <v>457</v>
      </c>
      <c r="W45" s="167" t="s">
        <v>533</v>
      </c>
    </row>
    <row r="46" spans="1:23" ht="48" x14ac:dyDescent="0.2">
      <c r="A46" s="256"/>
      <c r="B46" s="256"/>
      <c r="C46" s="256"/>
      <c r="D46" s="304"/>
      <c r="E46" s="304"/>
      <c r="F46" s="254"/>
      <c r="G46" s="121" t="s">
        <v>218</v>
      </c>
      <c r="H46" s="16">
        <v>42370</v>
      </c>
      <c r="I46" s="16">
        <v>42735</v>
      </c>
      <c r="J46" s="121" t="s">
        <v>462</v>
      </c>
      <c r="K46" s="103" t="s">
        <v>456</v>
      </c>
      <c r="L46" s="17" t="s">
        <v>293</v>
      </c>
      <c r="M46" s="213" t="s">
        <v>665</v>
      </c>
      <c r="N46" s="17" t="s">
        <v>285</v>
      </c>
      <c r="O46" s="17" t="s">
        <v>286</v>
      </c>
      <c r="P46" s="121" t="s">
        <v>458</v>
      </c>
      <c r="Q46" s="121" t="s">
        <v>458</v>
      </c>
      <c r="R46" s="102" t="s">
        <v>458</v>
      </c>
      <c r="S46" s="217" t="s">
        <v>458</v>
      </c>
      <c r="T46" s="215" t="s">
        <v>458</v>
      </c>
      <c r="U46" s="87"/>
      <c r="V46" s="87" t="s">
        <v>457</v>
      </c>
      <c r="W46" s="167" t="s">
        <v>533</v>
      </c>
    </row>
    <row r="47" spans="1:23" ht="96" x14ac:dyDescent="0.2">
      <c r="A47" s="256"/>
      <c r="B47" s="256"/>
      <c r="C47" s="256"/>
      <c r="D47" s="304"/>
      <c r="E47" s="304"/>
      <c r="F47" s="254"/>
      <c r="G47" s="121" t="s">
        <v>113</v>
      </c>
      <c r="H47" s="16">
        <v>42370</v>
      </c>
      <c r="I47" s="16">
        <v>42735</v>
      </c>
      <c r="J47" s="121" t="s">
        <v>462</v>
      </c>
      <c r="K47" s="103" t="s">
        <v>456</v>
      </c>
      <c r="L47" s="121" t="s">
        <v>541</v>
      </c>
      <c r="M47" s="213" t="s">
        <v>665</v>
      </c>
      <c r="N47" s="121" t="s">
        <v>294</v>
      </c>
      <c r="O47" s="121" t="s">
        <v>294</v>
      </c>
      <c r="P47" s="121" t="s">
        <v>458</v>
      </c>
      <c r="Q47" s="121" t="s">
        <v>458</v>
      </c>
      <c r="R47" s="102" t="s">
        <v>458</v>
      </c>
      <c r="S47" s="217" t="s">
        <v>458</v>
      </c>
      <c r="T47" s="215" t="s">
        <v>458</v>
      </c>
      <c r="U47" s="87"/>
      <c r="V47" s="87" t="s">
        <v>457</v>
      </c>
      <c r="W47" s="167" t="s">
        <v>533</v>
      </c>
    </row>
    <row r="48" spans="1:23" ht="48" x14ac:dyDescent="0.2">
      <c r="A48" s="256"/>
      <c r="B48" s="256"/>
      <c r="C48" s="256"/>
      <c r="D48" s="304"/>
      <c r="E48" s="304"/>
      <c r="F48" s="254"/>
      <c r="G48" s="255" t="s">
        <v>146</v>
      </c>
      <c r="H48" s="272">
        <v>42370</v>
      </c>
      <c r="I48" s="272">
        <v>42735</v>
      </c>
      <c r="J48" s="121" t="s">
        <v>459</v>
      </c>
      <c r="K48" s="145" t="s">
        <v>456</v>
      </c>
      <c r="L48" s="143" t="s">
        <v>463</v>
      </c>
      <c r="M48" s="121" t="s">
        <v>664</v>
      </c>
      <c r="N48" s="143" t="s">
        <v>287</v>
      </c>
      <c r="O48" s="143" t="s">
        <v>288</v>
      </c>
      <c r="P48" s="130" t="s">
        <v>458</v>
      </c>
      <c r="Q48" s="220" t="s">
        <v>458</v>
      </c>
      <c r="R48" s="102" t="s">
        <v>458</v>
      </c>
      <c r="S48" s="217" t="s">
        <v>458</v>
      </c>
      <c r="T48" s="215" t="s">
        <v>458</v>
      </c>
      <c r="U48" s="140"/>
      <c r="V48" s="140" t="s">
        <v>457</v>
      </c>
      <c r="W48" s="167" t="s">
        <v>535</v>
      </c>
    </row>
    <row r="49" spans="1:23" ht="60" x14ac:dyDescent="0.2">
      <c r="A49" s="256"/>
      <c r="B49" s="256"/>
      <c r="C49" s="256"/>
      <c r="D49" s="304"/>
      <c r="E49" s="304"/>
      <c r="F49" s="254"/>
      <c r="G49" s="256"/>
      <c r="H49" s="273"/>
      <c r="I49" s="273"/>
      <c r="J49" s="121" t="s">
        <v>460</v>
      </c>
      <c r="K49" s="145" t="s">
        <v>480</v>
      </c>
      <c r="L49" s="143" t="s">
        <v>463</v>
      </c>
      <c r="M49" s="121" t="s">
        <v>663</v>
      </c>
      <c r="N49" s="143" t="s">
        <v>287</v>
      </c>
      <c r="O49" s="143" t="s">
        <v>288</v>
      </c>
      <c r="P49" s="130">
        <v>412</v>
      </c>
      <c r="Q49" s="128">
        <f>80%*350</f>
        <v>280</v>
      </c>
      <c r="R49" s="102">
        <f t="shared" ref="R49:R72" si="2">IF(Q49=0,0,IF(P49/Q49&gt;100%,100%,P49/Q49))</f>
        <v>1</v>
      </c>
      <c r="S49" s="217">
        <v>1</v>
      </c>
      <c r="T49" s="215">
        <f t="shared" si="1"/>
        <v>1</v>
      </c>
      <c r="U49" s="140"/>
      <c r="V49" s="140" t="s">
        <v>561</v>
      </c>
      <c r="W49" s="167"/>
    </row>
    <row r="50" spans="1:23" ht="48" x14ac:dyDescent="0.2">
      <c r="A50" s="256"/>
      <c r="B50" s="256"/>
      <c r="C50" s="256"/>
      <c r="D50" s="304"/>
      <c r="E50" s="304"/>
      <c r="F50" s="254"/>
      <c r="G50" s="257"/>
      <c r="H50" s="274"/>
      <c r="I50" s="274"/>
      <c r="J50" s="121" t="s">
        <v>461</v>
      </c>
      <c r="K50" s="145" t="s">
        <v>456</v>
      </c>
      <c r="L50" s="143" t="s">
        <v>463</v>
      </c>
      <c r="M50" s="121" t="s">
        <v>555</v>
      </c>
      <c r="N50" s="143" t="s">
        <v>287</v>
      </c>
      <c r="O50" s="143" t="s">
        <v>288</v>
      </c>
      <c r="P50" s="130" t="s">
        <v>458</v>
      </c>
      <c r="Q50" s="130" t="s">
        <v>458</v>
      </c>
      <c r="R50" s="102" t="s">
        <v>458</v>
      </c>
      <c r="S50" s="217" t="s">
        <v>458</v>
      </c>
      <c r="T50" s="215" t="s">
        <v>458</v>
      </c>
      <c r="U50" s="140"/>
      <c r="V50" s="140" t="s">
        <v>457</v>
      </c>
      <c r="W50" s="167"/>
    </row>
    <row r="51" spans="1:23" ht="108" x14ac:dyDescent="0.2">
      <c r="A51" s="256"/>
      <c r="B51" s="256"/>
      <c r="C51" s="256"/>
      <c r="D51" s="304"/>
      <c r="E51" s="304"/>
      <c r="F51" s="254"/>
      <c r="G51" s="255" t="s">
        <v>94</v>
      </c>
      <c r="H51" s="272">
        <v>42381</v>
      </c>
      <c r="I51" s="272">
        <v>42735</v>
      </c>
      <c r="J51" s="121" t="s">
        <v>459</v>
      </c>
      <c r="K51" s="145" t="s">
        <v>528</v>
      </c>
      <c r="L51" s="144" t="s">
        <v>542</v>
      </c>
      <c r="M51" s="213" t="s">
        <v>664</v>
      </c>
      <c r="N51" s="142" t="s">
        <v>295</v>
      </c>
      <c r="O51" s="142" t="s">
        <v>296</v>
      </c>
      <c r="P51" s="129">
        <v>0</v>
      </c>
      <c r="Q51" s="106">
        <v>20</v>
      </c>
      <c r="R51" s="102">
        <f t="shared" si="2"/>
        <v>0</v>
      </c>
      <c r="S51" s="217">
        <v>1</v>
      </c>
      <c r="T51" s="215">
        <f t="shared" si="1"/>
        <v>0</v>
      </c>
      <c r="U51" s="140"/>
      <c r="V51" s="140" t="s">
        <v>795</v>
      </c>
      <c r="W51" s="167"/>
    </row>
    <row r="52" spans="1:23" ht="108" x14ac:dyDescent="0.2">
      <c r="A52" s="256"/>
      <c r="B52" s="256"/>
      <c r="C52" s="256"/>
      <c r="D52" s="304"/>
      <c r="E52" s="304"/>
      <c r="F52" s="254"/>
      <c r="G52" s="256"/>
      <c r="H52" s="273"/>
      <c r="I52" s="273"/>
      <c r="J52" s="121" t="s">
        <v>460</v>
      </c>
      <c r="K52" s="145" t="s">
        <v>528</v>
      </c>
      <c r="L52" s="144" t="s">
        <v>542</v>
      </c>
      <c r="M52" s="213" t="s">
        <v>663</v>
      </c>
      <c r="N52" s="142" t="s">
        <v>295</v>
      </c>
      <c r="O52" s="142" t="s">
        <v>296</v>
      </c>
      <c r="P52" s="129">
        <v>0</v>
      </c>
      <c r="Q52" s="106">
        <v>20</v>
      </c>
      <c r="R52" s="102">
        <f t="shared" si="2"/>
        <v>0</v>
      </c>
      <c r="S52" s="217">
        <v>1</v>
      </c>
      <c r="T52" s="215">
        <f t="shared" si="1"/>
        <v>0</v>
      </c>
      <c r="U52" s="140"/>
      <c r="V52" s="140" t="s">
        <v>736</v>
      </c>
      <c r="W52" s="167"/>
    </row>
    <row r="53" spans="1:23" ht="108" x14ac:dyDescent="0.2">
      <c r="A53" s="256"/>
      <c r="B53" s="256"/>
      <c r="C53" s="256"/>
      <c r="D53" s="304"/>
      <c r="E53" s="304"/>
      <c r="F53" s="254"/>
      <c r="G53" s="257"/>
      <c r="H53" s="274"/>
      <c r="I53" s="274"/>
      <c r="J53" s="121" t="s">
        <v>461</v>
      </c>
      <c r="K53" s="145" t="s">
        <v>480</v>
      </c>
      <c r="L53" s="144" t="s">
        <v>543</v>
      </c>
      <c r="M53" s="121" t="s">
        <v>555</v>
      </c>
      <c r="N53" s="142" t="s">
        <v>295</v>
      </c>
      <c r="O53" s="142" t="s">
        <v>296</v>
      </c>
      <c r="P53" s="129">
        <v>20</v>
      </c>
      <c r="Q53" s="106">
        <v>20</v>
      </c>
      <c r="R53" s="102">
        <f t="shared" si="2"/>
        <v>1</v>
      </c>
      <c r="S53" s="217">
        <v>1</v>
      </c>
      <c r="T53" s="215">
        <f t="shared" si="1"/>
        <v>1</v>
      </c>
      <c r="U53" s="140" t="s">
        <v>796</v>
      </c>
      <c r="V53" s="140" t="s">
        <v>797</v>
      </c>
      <c r="W53" s="167"/>
    </row>
    <row r="54" spans="1:23" ht="45" customHeight="1" x14ac:dyDescent="0.2">
      <c r="A54" s="256"/>
      <c r="B54" s="256"/>
      <c r="C54" s="256"/>
      <c r="D54" s="304"/>
      <c r="E54" s="304"/>
      <c r="F54" s="254"/>
      <c r="G54" s="275" t="s">
        <v>80</v>
      </c>
      <c r="H54" s="272">
        <v>42381</v>
      </c>
      <c r="I54" s="272">
        <v>42735</v>
      </c>
      <c r="J54" s="121" t="s">
        <v>459</v>
      </c>
      <c r="K54" s="145" t="s">
        <v>480</v>
      </c>
      <c r="L54" s="143" t="s">
        <v>170</v>
      </c>
      <c r="M54" s="213" t="s">
        <v>664</v>
      </c>
      <c r="N54" s="143" t="s">
        <v>170</v>
      </c>
      <c r="O54" s="143" t="s">
        <v>170</v>
      </c>
      <c r="P54" s="129">
        <v>1</v>
      </c>
      <c r="Q54" s="106">
        <v>1</v>
      </c>
      <c r="R54" s="102">
        <f t="shared" si="2"/>
        <v>1</v>
      </c>
      <c r="S54" s="217">
        <v>1</v>
      </c>
      <c r="T54" s="215">
        <f t="shared" si="1"/>
        <v>1</v>
      </c>
      <c r="U54" s="140" t="s">
        <v>730</v>
      </c>
      <c r="V54" s="203" t="s">
        <v>732</v>
      </c>
      <c r="W54" s="167"/>
    </row>
    <row r="55" spans="1:23" ht="84" x14ac:dyDescent="0.2">
      <c r="A55" s="256"/>
      <c r="B55" s="256"/>
      <c r="C55" s="256"/>
      <c r="D55" s="304"/>
      <c r="E55" s="304"/>
      <c r="F55" s="254"/>
      <c r="G55" s="276"/>
      <c r="H55" s="273"/>
      <c r="I55" s="273"/>
      <c r="J55" s="121" t="s">
        <v>460</v>
      </c>
      <c r="K55" s="145" t="s">
        <v>480</v>
      </c>
      <c r="L55" s="143" t="s">
        <v>170</v>
      </c>
      <c r="M55" s="213" t="s">
        <v>663</v>
      </c>
      <c r="N55" s="143" t="s">
        <v>170</v>
      </c>
      <c r="O55" s="143" t="s">
        <v>170</v>
      </c>
      <c r="P55" s="129">
        <v>1</v>
      </c>
      <c r="Q55" s="106">
        <v>1</v>
      </c>
      <c r="R55" s="102">
        <f t="shared" si="2"/>
        <v>1</v>
      </c>
      <c r="S55" s="217">
        <v>1</v>
      </c>
      <c r="T55" s="215">
        <f t="shared" si="1"/>
        <v>1</v>
      </c>
      <c r="U55" s="140" t="s">
        <v>731</v>
      </c>
      <c r="V55" s="140" t="s">
        <v>734</v>
      </c>
      <c r="W55" s="167"/>
    </row>
    <row r="56" spans="1:23" ht="60" x14ac:dyDescent="0.2">
      <c r="A56" s="256"/>
      <c r="B56" s="256"/>
      <c r="C56" s="256"/>
      <c r="D56" s="304"/>
      <c r="E56" s="304"/>
      <c r="F56" s="254"/>
      <c r="G56" s="277"/>
      <c r="H56" s="274"/>
      <c r="I56" s="274"/>
      <c r="J56" s="121" t="s">
        <v>461</v>
      </c>
      <c r="K56" s="145" t="s">
        <v>480</v>
      </c>
      <c r="L56" s="143" t="s">
        <v>170</v>
      </c>
      <c r="M56" s="155" t="s">
        <v>555</v>
      </c>
      <c r="N56" s="143" t="s">
        <v>170</v>
      </c>
      <c r="O56" s="143" t="s">
        <v>170</v>
      </c>
      <c r="P56" s="129">
        <v>1</v>
      </c>
      <c r="Q56" s="106">
        <v>1</v>
      </c>
      <c r="R56" s="102">
        <f t="shared" si="2"/>
        <v>1</v>
      </c>
      <c r="S56" s="217">
        <v>1</v>
      </c>
      <c r="T56" s="215">
        <f t="shared" si="1"/>
        <v>1</v>
      </c>
      <c r="U56" s="140" t="s">
        <v>730</v>
      </c>
      <c r="V56" s="140" t="s">
        <v>733</v>
      </c>
      <c r="W56" s="167"/>
    </row>
    <row r="57" spans="1:23" ht="60" x14ac:dyDescent="0.2">
      <c r="A57" s="256"/>
      <c r="B57" s="256"/>
      <c r="C57" s="256"/>
      <c r="D57" s="304"/>
      <c r="E57" s="304"/>
      <c r="F57" s="254"/>
      <c r="G57" s="255" t="s">
        <v>229</v>
      </c>
      <c r="H57" s="278">
        <v>42370</v>
      </c>
      <c r="I57" s="278">
        <v>42735</v>
      </c>
      <c r="J57" s="121" t="s">
        <v>459</v>
      </c>
      <c r="K57" s="145" t="s">
        <v>456</v>
      </c>
      <c r="L57" s="147" t="s">
        <v>464</v>
      </c>
      <c r="M57" s="213" t="s">
        <v>664</v>
      </c>
      <c r="N57" s="159" t="s">
        <v>297</v>
      </c>
      <c r="O57" s="17" t="s">
        <v>298</v>
      </c>
      <c r="P57" s="129" t="s">
        <v>458</v>
      </c>
      <c r="Q57" s="220" t="s">
        <v>458</v>
      </c>
      <c r="R57" s="102" t="s">
        <v>458</v>
      </c>
      <c r="S57" s="217" t="s">
        <v>458</v>
      </c>
      <c r="T57" s="215" t="s">
        <v>458</v>
      </c>
      <c r="U57" s="140"/>
      <c r="V57" s="140" t="s">
        <v>457</v>
      </c>
      <c r="W57" s="167"/>
    </row>
    <row r="58" spans="1:23" ht="83.25" customHeight="1" x14ac:dyDescent="0.2">
      <c r="A58" s="256"/>
      <c r="B58" s="256"/>
      <c r="C58" s="256"/>
      <c r="D58" s="304"/>
      <c r="E58" s="304"/>
      <c r="F58" s="254"/>
      <c r="G58" s="256"/>
      <c r="H58" s="279"/>
      <c r="I58" s="279"/>
      <c r="J58" s="121" t="s">
        <v>460</v>
      </c>
      <c r="K58" s="145" t="s">
        <v>456</v>
      </c>
      <c r="L58" s="147" t="s">
        <v>464</v>
      </c>
      <c r="M58" s="213" t="s">
        <v>663</v>
      </c>
      <c r="N58" s="26" t="s">
        <v>297</v>
      </c>
      <c r="O58" s="17" t="s">
        <v>298</v>
      </c>
      <c r="P58" s="177" t="s">
        <v>458</v>
      </c>
      <c r="Q58" s="220" t="s">
        <v>458</v>
      </c>
      <c r="R58" s="102" t="s">
        <v>458</v>
      </c>
      <c r="S58" s="217" t="s">
        <v>458</v>
      </c>
      <c r="T58" s="215" t="s">
        <v>458</v>
      </c>
      <c r="U58" s="140"/>
      <c r="V58" s="140" t="s">
        <v>457</v>
      </c>
      <c r="W58" s="167"/>
    </row>
    <row r="59" spans="1:23" ht="409.5" x14ac:dyDescent="0.2">
      <c r="A59" s="256"/>
      <c r="B59" s="256"/>
      <c r="C59" s="256"/>
      <c r="D59" s="304"/>
      <c r="E59" s="304"/>
      <c r="F59" s="254"/>
      <c r="G59" s="257"/>
      <c r="H59" s="280"/>
      <c r="I59" s="280"/>
      <c r="J59" s="121" t="s">
        <v>461</v>
      </c>
      <c r="K59" s="145" t="s">
        <v>480</v>
      </c>
      <c r="L59" s="147" t="s">
        <v>464</v>
      </c>
      <c r="M59" s="121" t="s">
        <v>555</v>
      </c>
      <c r="N59" s="159" t="s">
        <v>297</v>
      </c>
      <c r="O59" s="17" t="s">
        <v>298</v>
      </c>
      <c r="P59" s="129">
        <v>10</v>
      </c>
      <c r="Q59" s="106">
        <v>5</v>
      </c>
      <c r="R59" s="102">
        <f t="shared" si="2"/>
        <v>1</v>
      </c>
      <c r="S59" s="217">
        <v>1</v>
      </c>
      <c r="T59" s="215">
        <f t="shared" si="1"/>
        <v>1</v>
      </c>
      <c r="U59" s="140" t="s">
        <v>793</v>
      </c>
      <c r="V59" s="140" t="s">
        <v>577</v>
      </c>
      <c r="W59" s="167"/>
    </row>
    <row r="60" spans="1:23" ht="96" x14ac:dyDescent="0.2">
      <c r="A60" s="256"/>
      <c r="B60" s="256"/>
      <c r="C60" s="256"/>
      <c r="D60" s="304"/>
      <c r="E60" s="304"/>
      <c r="F60" s="254"/>
      <c r="G60" s="255" t="s">
        <v>216</v>
      </c>
      <c r="H60" s="278">
        <v>42370</v>
      </c>
      <c r="I60" s="278">
        <v>42735</v>
      </c>
      <c r="J60" s="121" t="s">
        <v>459</v>
      </c>
      <c r="K60" s="145" t="s">
        <v>480</v>
      </c>
      <c r="L60" s="147" t="s">
        <v>217</v>
      </c>
      <c r="M60" s="213" t="s">
        <v>664</v>
      </c>
      <c r="N60" s="26" t="s">
        <v>217</v>
      </c>
      <c r="O60" s="26" t="s">
        <v>217</v>
      </c>
      <c r="P60" s="129">
        <v>1</v>
      </c>
      <c r="Q60" s="106">
        <v>1</v>
      </c>
      <c r="R60" s="102">
        <f t="shared" si="2"/>
        <v>1</v>
      </c>
      <c r="S60" s="217">
        <v>1</v>
      </c>
      <c r="T60" s="215">
        <f t="shared" si="1"/>
        <v>1</v>
      </c>
      <c r="U60" s="140" t="s">
        <v>737</v>
      </c>
      <c r="V60" s="203" t="s">
        <v>738</v>
      </c>
      <c r="W60" s="167"/>
    </row>
    <row r="61" spans="1:23" ht="48" x14ac:dyDescent="0.2">
      <c r="A61" s="256"/>
      <c r="B61" s="256"/>
      <c r="C61" s="256"/>
      <c r="D61" s="108"/>
      <c r="E61" s="109"/>
      <c r="F61" s="112"/>
      <c r="G61" s="256"/>
      <c r="H61" s="279"/>
      <c r="I61" s="279"/>
      <c r="J61" s="121" t="s">
        <v>460</v>
      </c>
      <c r="K61" s="145" t="s">
        <v>480</v>
      </c>
      <c r="L61" s="147" t="s">
        <v>217</v>
      </c>
      <c r="M61" s="213" t="s">
        <v>663</v>
      </c>
      <c r="N61" s="26" t="s">
        <v>217</v>
      </c>
      <c r="O61" s="26" t="s">
        <v>217</v>
      </c>
      <c r="P61" s="177">
        <v>1</v>
      </c>
      <c r="Q61" s="106">
        <v>1</v>
      </c>
      <c r="R61" s="102">
        <f t="shared" si="2"/>
        <v>1</v>
      </c>
      <c r="S61" s="217">
        <v>1</v>
      </c>
      <c r="T61" s="215">
        <f t="shared" si="1"/>
        <v>1</v>
      </c>
      <c r="U61" s="140" t="s">
        <v>588</v>
      </c>
      <c r="V61" s="179" t="s">
        <v>589</v>
      </c>
      <c r="W61" s="167"/>
    </row>
    <row r="62" spans="1:23" ht="36" x14ac:dyDescent="0.2">
      <c r="A62" s="256"/>
      <c r="B62" s="256"/>
      <c r="C62" s="257"/>
      <c r="D62" s="108"/>
      <c r="E62" s="109"/>
      <c r="F62" s="112"/>
      <c r="G62" s="257"/>
      <c r="H62" s="280"/>
      <c r="I62" s="280"/>
      <c r="J62" s="121" t="s">
        <v>461</v>
      </c>
      <c r="K62" s="145" t="s">
        <v>480</v>
      </c>
      <c r="L62" s="147" t="s">
        <v>217</v>
      </c>
      <c r="M62" s="121" t="s">
        <v>555</v>
      </c>
      <c r="N62" s="26" t="s">
        <v>217</v>
      </c>
      <c r="O62" s="26" t="s">
        <v>217</v>
      </c>
      <c r="P62" s="129">
        <v>1</v>
      </c>
      <c r="Q62" s="106">
        <v>1</v>
      </c>
      <c r="R62" s="102">
        <f t="shared" si="2"/>
        <v>1</v>
      </c>
      <c r="S62" s="217">
        <v>1</v>
      </c>
      <c r="T62" s="215">
        <f t="shared" si="1"/>
        <v>1</v>
      </c>
      <c r="U62" s="140"/>
      <c r="V62" s="140"/>
      <c r="W62" s="167"/>
    </row>
    <row r="63" spans="1:23" ht="48" x14ac:dyDescent="0.2">
      <c r="A63" s="256"/>
      <c r="B63" s="256"/>
      <c r="C63" s="44" t="s">
        <v>214</v>
      </c>
      <c r="D63" s="43" t="s">
        <v>40</v>
      </c>
      <c r="E63" s="50"/>
      <c r="F63" s="45" t="s">
        <v>123</v>
      </c>
      <c r="G63" s="30" t="s">
        <v>215</v>
      </c>
      <c r="H63" s="16">
        <v>42461</v>
      </c>
      <c r="I63" s="16">
        <v>42735</v>
      </c>
      <c r="J63" s="121" t="s">
        <v>460</v>
      </c>
      <c r="K63" s="103" t="s">
        <v>480</v>
      </c>
      <c r="L63" s="17" t="s">
        <v>76</v>
      </c>
      <c r="M63" s="213" t="s">
        <v>663</v>
      </c>
      <c r="N63" s="17" t="s">
        <v>299</v>
      </c>
      <c r="O63" s="17" t="s">
        <v>300</v>
      </c>
      <c r="P63" s="129">
        <v>42</v>
      </c>
      <c r="Q63" s="178">
        <v>42</v>
      </c>
      <c r="R63" s="102">
        <f t="shared" si="2"/>
        <v>1</v>
      </c>
      <c r="S63" s="217">
        <v>1</v>
      </c>
      <c r="T63" s="215">
        <f t="shared" si="1"/>
        <v>1</v>
      </c>
      <c r="U63" s="140" t="s">
        <v>727</v>
      </c>
      <c r="V63" s="179" t="s">
        <v>735</v>
      </c>
      <c r="W63" s="167"/>
    </row>
    <row r="64" spans="1:23" ht="96" x14ac:dyDescent="0.2">
      <c r="A64" s="256"/>
      <c r="B64" s="256"/>
      <c r="C64" s="255" t="s">
        <v>60</v>
      </c>
      <c r="D64" s="255" t="s">
        <v>40</v>
      </c>
      <c r="E64" s="255"/>
      <c r="F64" s="270" t="s">
        <v>123</v>
      </c>
      <c r="G64" s="30" t="s">
        <v>61</v>
      </c>
      <c r="H64" s="16">
        <v>42381</v>
      </c>
      <c r="I64" s="16">
        <v>42735</v>
      </c>
      <c r="J64" s="121" t="s">
        <v>461</v>
      </c>
      <c r="K64" s="103" t="s">
        <v>480</v>
      </c>
      <c r="L64" s="12" t="s">
        <v>74</v>
      </c>
      <c r="M64" s="155" t="s">
        <v>555</v>
      </c>
      <c r="N64" s="12" t="s">
        <v>301</v>
      </c>
      <c r="O64" s="12" t="s">
        <v>302</v>
      </c>
      <c r="P64" s="129">
        <v>553</v>
      </c>
      <c r="Q64" s="104">
        <v>150</v>
      </c>
      <c r="R64" s="102">
        <f t="shared" si="2"/>
        <v>1</v>
      </c>
      <c r="S64" s="217">
        <v>1</v>
      </c>
      <c r="T64" s="215">
        <f t="shared" si="1"/>
        <v>1</v>
      </c>
      <c r="U64" s="140"/>
      <c r="V64" s="140" t="s">
        <v>787</v>
      </c>
      <c r="W64" s="167"/>
    </row>
    <row r="65" spans="1:23" ht="96" x14ac:dyDescent="0.2">
      <c r="A65" s="256"/>
      <c r="B65" s="256"/>
      <c r="C65" s="256"/>
      <c r="D65" s="256"/>
      <c r="E65" s="256"/>
      <c r="F65" s="300"/>
      <c r="G65" s="30" t="s">
        <v>162</v>
      </c>
      <c r="H65" s="16">
        <v>42401</v>
      </c>
      <c r="I65" s="16">
        <v>42735</v>
      </c>
      <c r="J65" s="121" t="s">
        <v>461</v>
      </c>
      <c r="K65" s="103" t="s">
        <v>480</v>
      </c>
      <c r="L65" s="12" t="s">
        <v>79</v>
      </c>
      <c r="M65" s="155" t="s">
        <v>555</v>
      </c>
      <c r="N65" s="12" t="s">
        <v>303</v>
      </c>
      <c r="O65" s="12" t="s">
        <v>303</v>
      </c>
      <c r="P65" s="129">
        <v>1</v>
      </c>
      <c r="Q65" s="104">
        <v>1</v>
      </c>
      <c r="R65" s="102">
        <f t="shared" si="2"/>
        <v>1</v>
      </c>
      <c r="S65" s="217">
        <v>1</v>
      </c>
      <c r="T65" s="215">
        <f t="shared" si="1"/>
        <v>1</v>
      </c>
      <c r="U65" s="140" t="s">
        <v>793</v>
      </c>
      <c r="V65" s="173" t="s">
        <v>788</v>
      </c>
      <c r="W65" s="167"/>
    </row>
    <row r="66" spans="1:23" ht="84" x14ac:dyDescent="0.2">
      <c r="A66" s="256"/>
      <c r="B66" s="257"/>
      <c r="C66" s="257"/>
      <c r="D66" s="257"/>
      <c r="E66" s="257"/>
      <c r="F66" s="271"/>
      <c r="G66" s="30" t="s">
        <v>83</v>
      </c>
      <c r="H66" s="16">
        <v>42381</v>
      </c>
      <c r="I66" s="16">
        <v>42735</v>
      </c>
      <c r="J66" s="121" t="s">
        <v>461</v>
      </c>
      <c r="K66" s="103" t="s">
        <v>528</v>
      </c>
      <c r="L66" s="17" t="s">
        <v>75</v>
      </c>
      <c r="M66" s="155" t="s">
        <v>555</v>
      </c>
      <c r="N66" s="17" t="s">
        <v>304</v>
      </c>
      <c r="O66" s="17" t="s">
        <v>305</v>
      </c>
      <c r="P66" s="129">
        <v>2550</v>
      </c>
      <c r="Q66" s="105">
        <f>70%*8071</f>
        <v>5649.7</v>
      </c>
      <c r="R66" s="102">
        <f t="shared" si="2"/>
        <v>0.45135139918933748</v>
      </c>
      <c r="S66" s="217">
        <v>1</v>
      </c>
      <c r="T66" s="215">
        <f t="shared" si="1"/>
        <v>0.45135139918933748</v>
      </c>
      <c r="U66" s="140"/>
      <c r="V66" s="140" t="s">
        <v>789</v>
      </c>
      <c r="W66" s="167"/>
    </row>
    <row r="67" spans="1:23" ht="192" x14ac:dyDescent="0.2">
      <c r="A67" s="256"/>
      <c r="B67" s="255" t="s">
        <v>14</v>
      </c>
      <c r="C67" s="255" t="s">
        <v>122</v>
      </c>
      <c r="D67" s="29" t="s">
        <v>40</v>
      </c>
      <c r="E67" s="30"/>
      <c r="F67" s="31" t="s">
        <v>123</v>
      </c>
      <c r="G67" s="255" t="s">
        <v>144</v>
      </c>
      <c r="H67" s="272">
        <v>42370</v>
      </c>
      <c r="I67" s="272">
        <v>42735</v>
      </c>
      <c r="J67" s="121" t="s">
        <v>459</v>
      </c>
      <c r="K67" s="103" t="s">
        <v>528</v>
      </c>
      <c r="L67" s="155" t="s">
        <v>476</v>
      </c>
      <c r="M67" s="213" t="s">
        <v>664</v>
      </c>
      <c r="N67" s="160" t="s">
        <v>306</v>
      </c>
      <c r="O67" s="171" t="s">
        <v>307</v>
      </c>
      <c r="P67" s="129">
        <v>4</v>
      </c>
      <c r="Q67" s="106">
        <v>4</v>
      </c>
      <c r="R67" s="102">
        <f t="shared" si="2"/>
        <v>1</v>
      </c>
      <c r="S67" s="217">
        <v>1</v>
      </c>
      <c r="T67" s="215">
        <f t="shared" si="1"/>
        <v>1</v>
      </c>
      <c r="U67" s="140"/>
      <c r="V67" s="203" t="s">
        <v>739</v>
      </c>
      <c r="W67" s="167"/>
    </row>
    <row r="68" spans="1:23" ht="108" x14ac:dyDescent="0.2">
      <c r="A68" s="256"/>
      <c r="B68" s="256"/>
      <c r="C68" s="256"/>
      <c r="D68" s="108"/>
      <c r="E68" s="108"/>
      <c r="F68" s="111"/>
      <c r="G68" s="256"/>
      <c r="H68" s="273"/>
      <c r="I68" s="273"/>
      <c r="J68" s="121" t="s">
        <v>460</v>
      </c>
      <c r="K68" s="103" t="s">
        <v>480</v>
      </c>
      <c r="L68" s="155" t="s">
        <v>476</v>
      </c>
      <c r="M68" s="213" t="s">
        <v>663</v>
      </c>
      <c r="N68" s="172" t="s">
        <v>306</v>
      </c>
      <c r="O68" s="172" t="s">
        <v>307</v>
      </c>
      <c r="P68" s="177">
        <v>3</v>
      </c>
      <c r="Q68" s="106">
        <v>3</v>
      </c>
      <c r="R68" s="102">
        <f t="shared" si="2"/>
        <v>1</v>
      </c>
      <c r="S68" s="217">
        <v>1</v>
      </c>
      <c r="T68" s="215">
        <f t="shared" si="1"/>
        <v>1</v>
      </c>
      <c r="U68" s="140" t="s">
        <v>590</v>
      </c>
      <c r="V68" s="140" t="s">
        <v>591</v>
      </c>
      <c r="W68" s="167"/>
    </row>
    <row r="69" spans="1:23" ht="108" x14ac:dyDescent="0.2">
      <c r="A69" s="256"/>
      <c r="B69" s="257"/>
      <c r="C69" s="257"/>
      <c r="D69" s="108"/>
      <c r="E69" s="108"/>
      <c r="F69" s="111"/>
      <c r="G69" s="257"/>
      <c r="H69" s="274"/>
      <c r="I69" s="274"/>
      <c r="J69" s="121" t="s">
        <v>461</v>
      </c>
      <c r="K69" s="103" t="s">
        <v>480</v>
      </c>
      <c r="L69" s="155" t="s">
        <v>476</v>
      </c>
      <c r="M69" s="155" t="s">
        <v>555</v>
      </c>
      <c r="N69" s="190" t="s">
        <v>306</v>
      </c>
      <c r="O69" s="171" t="s">
        <v>307</v>
      </c>
      <c r="P69" s="129">
        <v>3</v>
      </c>
      <c r="Q69" s="106">
        <v>3</v>
      </c>
      <c r="R69" s="102">
        <f t="shared" si="2"/>
        <v>1</v>
      </c>
      <c r="S69" s="217">
        <v>1</v>
      </c>
      <c r="T69" s="215">
        <f t="shared" si="1"/>
        <v>1</v>
      </c>
      <c r="U69" s="140" t="s">
        <v>794</v>
      </c>
      <c r="V69" s="140" t="s">
        <v>790</v>
      </c>
      <c r="W69" s="167"/>
    </row>
    <row r="70" spans="1:23" ht="60" x14ac:dyDescent="0.2">
      <c r="A70" s="256"/>
      <c r="B70" s="255" t="s">
        <v>15</v>
      </c>
      <c r="C70" s="255" t="s">
        <v>36</v>
      </c>
      <c r="D70" s="255" t="s">
        <v>40</v>
      </c>
      <c r="E70" s="255"/>
      <c r="F70" s="255" t="s">
        <v>123</v>
      </c>
      <c r="G70" s="30" t="s">
        <v>117</v>
      </c>
      <c r="H70" s="16">
        <v>42370</v>
      </c>
      <c r="I70" s="16">
        <v>42490</v>
      </c>
      <c r="J70" s="121"/>
      <c r="K70" s="103" t="s">
        <v>480</v>
      </c>
      <c r="L70" s="55" t="s">
        <v>240</v>
      </c>
      <c r="M70" s="30" t="s">
        <v>490</v>
      </c>
      <c r="N70" s="65" t="s">
        <v>317</v>
      </c>
      <c r="O70" s="65" t="s">
        <v>316</v>
      </c>
      <c r="P70" s="129">
        <v>1</v>
      </c>
      <c r="Q70" s="106">
        <v>1</v>
      </c>
      <c r="R70" s="102">
        <f t="shared" si="2"/>
        <v>1</v>
      </c>
      <c r="S70" s="217">
        <v>1</v>
      </c>
      <c r="T70" s="215">
        <f t="shared" si="1"/>
        <v>1</v>
      </c>
      <c r="U70" s="140" t="s">
        <v>579</v>
      </c>
      <c r="V70" s="140" t="s">
        <v>724</v>
      </c>
      <c r="W70" s="167"/>
    </row>
    <row r="71" spans="1:23" ht="120" customHeight="1" x14ac:dyDescent="0.2">
      <c r="A71" s="256"/>
      <c r="B71" s="256"/>
      <c r="C71" s="256"/>
      <c r="D71" s="256"/>
      <c r="E71" s="256"/>
      <c r="F71" s="256"/>
      <c r="G71" s="30" t="s">
        <v>73</v>
      </c>
      <c r="H71" s="16">
        <v>42370</v>
      </c>
      <c r="I71" s="16">
        <v>42735</v>
      </c>
      <c r="J71" s="121"/>
      <c r="K71" s="103" t="s">
        <v>480</v>
      </c>
      <c r="L71" s="30" t="s">
        <v>145</v>
      </c>
      <c r="M71" s="30" t="s">
        <v>467</v>
      </c>
      <c r="N71" s="65" t="s">
        <v>308</v>
      </c>
      <c r="O71" s="61" t="s">
        <v>309</v>
      </c>
      <c r="P71" s="130">
        <v>8</v>
      </c>
      <c r="Q71" s="130">
        <v>12</v>
      </c>
      <c r="R71" s="102">
        <f t="shared" si="2"/>
        <v>0.66666666666666663</v>
      </c>
      <c r="S71" s="217">
        <v>1</v>
      </c>
      <c r="T71" s="215">
        <f t="shared" si="1"/>
        <v>0.66666666666666663</v>
      </c>
      <c r="U71" s="140" t="s">
        <v>592</v>
      </c>
      <c r="V71" s="140" t="s">
        <v>702</v>
      </c>
      <c r="W71" s="167"/>
    </row>
    <row r="72" spans="1:23" ht="60" x14ac:dyDescent="0.2">
      <c r="A72" s="256"/>
      <c r="B72" s="256"/>
      <c r="C72" s="256"/>
      <c r="D72" s="256"/>
      <c r="E72" s="256"/>
      <c r="F72" s="256"/>
      <c r="G72" s="35" t="s">
        <v>47</v>
      </c>
      <c r="H72" s="16">
        <v>42370</v>
      </c>
      <c r="I72" s="16">
        <v>42735</v>
      </c>
      <c r="J72" s="121"/>
      <c r="K72" s="103" t="s">
        <v>528</v>
      </c>
      <c r="L72" s="61" t="s">
        <v>312</v>
      </c>
      <c r="M72" s="30" t="s">
        <v>553</v>
      </c>
      <c r="N72" s="61" t="s">
        <v>310</v>
      </c>
      <c r="O72" s="65" t="s">
        <v>311</v>
      </c>
      <c r="P72" s="129">
        <v>1</v>
      </c>
      <c r="Q72" s="106">
        <v>2</v>
      </c>
      <c r="R72" s="102">
        <f t="shared" si="2"/>
        <v>0.5</v>
      </c>
      <c r="S72" s="217">
        <v>1</v>
      </c>
      <c r="T72" s="215">
        <f t="shared" si="1"/>
        <v>0.5</v>
      </c>
      <c r="U72" s="140" t="s">
        <v>726</v>
      </c>
      <c r="V72" s="140" t="s">
        <v>725</v>
      </c>
      <c r="W72" s="167" t="s">
        <v>562</v>
      </c>
    </row>
    <row r="73" spans="1:23" ht="108" customHeight="1" x14ac:dyDescent="0.2">
      <c r="A73" s="256"/>
      <c r="B73" s="256"/>
      <c r="C73" s="256"/>
      <c r="D73" s="256"/>
      <c r="E73" s="256"/>
      <c r="F73" s="256"/>
      <c r="G73" s="180" t="s">
        <v>150</v>
      </c>
      <c r="H73" s="16">
        <v>42401</v>
      </c>
      <c r="I73" s="16">
        <v>42735</v>
      </c>
      <c r="J73" s="121"/>
      <c r="K73" s="218" t="s">
        <v>456</v>
      </c>
      <c r="L73" s="121" t="s">
        <v>151</v>
      </c>
      <c r="M73" s="121" t="s">
        <v>551</v>
      </c>
      <c r="N73" s="121" t="s">
        <v>313</v>
      </c>
      <c r="O73" s="121" t="s">
        <v>314</v>
      </c>
      <c r="P73" s="121" t="s">
        <v>458</v>
      </c>
      <c r="Q73" s="121" t="s">
        <v>458</v>
      </c>
      <c r="R73" s="102" t="s">
        <v>458</v>
      </c>
      <c r="S73" s="102" t="s">
        <v>458</v>
      </c>
      <c r="T73" s="215" t="s">
        <v>458</v>
      </c>
      <c r="U73" s="87"/>
      <c r="V73" s="87" t="s">
        <v>457</v>
      </c>
      <c r="W73" s="167"/>
    </row>
    <row r="74" spans="1:23" ht="72" x14ac:dyDescent="0.2">
      <c r="A74" s="256"/>
      <c r="B74" s="256"/>
      <c r="C74" s="256"/>
      <c r="D74" s="256"/>
      <c r="E74" s="256"/>
      <c r="F74" s="256"/>
      <c r="G74" s="180" t="s">
        <v>152</v>
      </c>
      <c r="H74" s="16">
        <v>42401</v>
      </c>
      <c r="I74" s="16">
        <v>42735</v>
      </c>
      <c r="J74" s="121"/>
      <c r="K74" s="218" t="s">
        <v>456</v>
      </c>
      <c r="L74" s="121" t="s">
        <v>155</v>
      </c>
      <c r="M74" s="121" t="s">
        <v>467</v>
      </c>
      <c r="N74" s="121" t="s">
        <v>432</v>
      </c>
      <c r="O74" s="121" t="s">
        <v>433</v>
      </c>
      <c r="P74" s="121" t="s">
        <v>458</v>
      </c>
      <c r="Q74" s="121" t="s">
        <v>458</v>
      </c>
      <c r="R74" s="102" t="s">
        <v>458</v>
      </c>
      <c r="S74" s="102" t="s">
        <v>458</v>
      </c>
      <c r="T74" s="215" t="s">
        <v>458</v>
      </c>
      <c r="U74" s="87"/>
      <c r="V74" s="87" t="s">
        <v>457</v>
      </c>
      <c r="W74" s="167"/>
    </row>
    <row r="75" spans="1:23" ht="60" x14ac:dyDescent="0.2">
      <c r="A75" s="256"/>
      <c r="B75" s="256"/>
      <c r="C75" s="256"/>
      <c r="D75" s="256"/>
      <c r="E75" s="256"/>
      <c r="F75" s="256"/>
      <c r="G75" s="86" t="s">
        <v>277</v>
      </c>
      <c r="H75" s="83">
        <v>42370</v>
      </c>
      <c r="I75" s="83">
        <v>42490</v>
      </c>
      <c r="J75" s="108"/>
      <c r="K75" s="103" t="s">
        <v>480</v>
      </c>
      <c r="L75" s="77" t="s">
        <v>278</v>
      </c>
      <c r="M75" s="80" t="s">
        <v>491</v>
      </c>
      <c r="N75" s="77" t="s">
        <v>315</v>
      </c>
      <c r="O75" s="77" t="s">
        <v>318</v>
      </c>
      <c r="P75" s="129">
        <v>1</v>
      </c>
      <c r="Q75" s="106">
        <v>1</v>
      </c>
      <c r="R75" s="102">
        <f t="shared" ref="R75:R76" si="3">IF(Q75=0,0,IF(P75/Q75&gt;100%,100%,P75/Q75))</f>
        <v>1</v>
      </c>
      <c r="S75" s="217">
        <v>1</v>
      </c>
      <c r="T75" s="215">
        <f t="shared" si="1"/>
        <v>1</v>
      </c>
      <c r="U75" s="140" t="s">
        <v>579</v>
      </c>
      <c r="V75" s="140" t="s">
        <v>580</v>
      </c>
      <c r="W75" s="167"/>
    </row>
    <row r="76" spans="1:23" ht="72" x14ac:dyDescent="0.2">
      <c r="A76" s="256"/>
      <c r="B76" s="256"/>
      <c r="C76" s="256"/>
      <c r="D76" s="256"/>
      <c r="E76" s="256"/>
      <c r="F76" s="256"/>
      <c r="G76" s="86" t="s">
        <v>356</v>
      </c>
      <c r="H76" s="83">
        <v>42370</v>
      </c>
      <c r="I76" s="83">
        <v>42551</v>
      </c>
      <c r="J76" s="108"/>
      <c r="K76" s="103" t="s">
        <v>480</v>
      </c>
      <c r="L76" s="77" t="s">
        <v>357</v>
      </c>
      <c r="M76" s="80" t="s">
        <v>469</v>
      </c>
      <c r="N76" s="77" t="s">
        <v>358</v>
      </c>
      <c r="O76" s="77" t="s">
        <v>359</v>
      </c>
      <c r="P76" s="129">
        <v>2688</v>
      </c>
      <c r="Q76" s="131">
        <v>2688</v>
      </c>
      <c r="R76" s="102">
        <f t="shared" si="3"/>
        <v>1</v>
      </c>
      <c r="S76" s="217">
        <v>1</v>
      </c>
      <c r="T76" s="215">
        <f t="shared" si="1"/>
        <v>1</v>
      </c>
      <c r="U76" s="140" t="s">
        <v>723</v>
      </c>
      <c r="V76" s="140" t="s">
        <v>584</v>
      </c>
      <c r="W76" s="167"/>
    </row>
    <row r="77" spans="1:23" ht="60" customHeight="1" x14ac:dyDescent="0.2">
      <c r="A77" s="256"/>
      <c r="B77" s="255" t="s">
        <v>16</v>
      </c>
      <c r="C77" s="255" t="s">
        <v>122</v>
      </c>
      <c r="D77" s="255" t="s">
        <v>40</v>
      </c>
      <c r="E77" s="255"/>
      <c r="F77" s="270" t="s">
        <v>123</v>
      </c>
      <c r="G77" s="275" t="s">
        <v>178</v>
      </c>
      <c r="H77" s="272">
        <v>42370</v>
      </c>
      <c r="I77" s="272">
        <v>42735</v>
      </c>
      <c r="J77" s="108"/>
      <c r="K77" s="239" t="s">
        <v>456</v>
      </c>
      <c r="L77" s="121" t="s">
        <v>125</v>
      </c>
      <c r="M77" s="142" t="s">
        <v>665</v>
      </c>
      <c r="N77" s="121" t="s">
        <v>319</v>
      </c>
      <c r="O77" s="121" t="s">
        <v>320</v>
      </c>
      <c r="P77" s="121" t="s">
        <v>458</v>
      </c>
      <c r="Q77" s="121" t="s">
        <v>458</v>
      </c>
      <c r="R77" s="102" t="s">
        <v>458</v>
      </c>
      <c r="S77" s="217" t="s">
        <v>458</v>
      </c>
      <c r="T77" s="215" t="s">
        <v>458</v>
      </c>
      <c r="U77" s="87"/>
      <c r="V77" s="87" t="s">
        <v>457</v>
      </c>
      <c r="W77" s="167"/>
    </row>
    <row r="78" spans="1:23" ht="60" x14ac:dyDescent="0.2">
      <c r="A78" s="256"/>
      <c r="B78" s="256"/>
      <c r="C78" s="256"/>
      <c r="D78" s="256"/>
      <c r="E78" s="256"/>
      <c r="F78" s="300"/>
      <c r="G78" s="277"/>
      <c r="H78" s="274"/>
      <c r="I78" s="274"/>
      <c r="J78" s="109"/>
      <c r="K78" s="240"/>
      <c r="L78" s="121" t="s">
        <v>445</v>
      </c>
      <c r="M78" s="214" t="s">
        <v>665</v>
      </c>
      <c r="N78" s="121" t="s">
        <v>321</v>
      </c>
      <c r="O78" s="121" t="s">
        <v>322</v>
      </c>
      <c r="P78" s="121" t="s">
        <v>458</v>
      </c>
      <c r="Q78" s="121" t="s">
        <v>458</v>
      </c>
      <c r="R78" s="102" t="s">
        <v>458</v>
      </c>
      <c r="S78" s="217" t="s">
        <v>458</v>
      </c>
      <c r="T78" s="215" t="s">
        <v>458</v>
      </c>
      <c r="U78" s="87"/>
      <c r="V78" s="87" t="s">
        <v>457</v>
      </c>
      <c r="W78" s="167"/>
    </row>
    <row r="79" spans="1:23" ht="96" x14ac:dyDescent="0.2">
      <c r="A79" s="256"/>
      <c r="B79" s="256"/>
      <c r="C79" s="256"/>
      <c r="D79" s="256"/>
      <c r="E79" s="256"/>
      <c r="F79" s="300"/>
      <c r="G79" s="35" t="s">
        <v>177</v>
      </c>
      <c r="H79" s="16">
        <v>42370</v>
      </c>
      <c r="I79" s="16">
        <v>42735</v>
      </c>
      <c r="J79" s="121"/>
      <c r="K79" s="103" t="s">
        <v>456</v>
      </c>
      <c r="L79" s="121" t="s">
        <v>158</v>
      </c>
      <c r="M79" s="214" t="s">
        <v>665</v>
      </c>
      <c r="N79" s="121" t="s">
        <v>323</v>
      </c>
      <c r="O79" s="121" t="s">
        <v>324</v>
      </c>
      <c r="P79" s="121" t="s">
        <v>458</v>
      </c>
      <c r="Q79" s="121" t="s">
        <v>458</v>
      </c>
      <c r="R79" s="102" t="s">
        <v>458</v>
      </c>
      <c r="S79" s="217" t="s">
        <v>458</v>
      </c>
      <c r="T79" s="215" t="s">
        <v>458</v>
      </c>
      <c r="U79" s="87"/>
      <c r="V79" s="87" t="s">
        <v>457</v>
      </c>
      <c r="W79" s="167"/>
    </row>
    <row r="80" spans="1:23" ht="168" x14ac:dyDescent="0.2">
      <c r="A80" s="256"/>
      <c r="B80" s="256"/>
      <c r="C80" s="256"/>
      <c r="D80" s="256"/>
      <c r="E80" s="256"/>
      <c r="F80" s="300"/>
      <c r="G80" s="30" t="s">
        <v>195</v>
      </c>
      <c r="H80" s="16">
        <v>42370</v>
      </c>
      <c r="I80" s="16">
        <v>42551</v>
      </c>
      <c r="J80" s="121"/>
      <c r="K80" s="103" t="s">
        <v>480</v>
      </c>
      <c r="L80" s="30" t="s">
        <v>520</v>
      </c>
      <c r="M80" s="30" t="s">
        <v>471</v>
      </c>
      <c r="N80" s="65" t="s">
        <v>325</v>
      </c>
      <c r="O80" s="65" t="s">
        <v>326</v>
      </c>
      <c r="P80" s="130">
        <v>1</v>
      </c>
      <c r="Q80" s="185">
        <v>1</v>
      </c>
      <c r="R80" s="102">
        <f>IF(Q80=0,0,IF(P80/Q80&gt;100%,100%,P80/Q80))</f>
        <v>1</v>
      </c>
      <c r="S80" s="217">
        <v>1</v>
      </c>
      <c r="T80" s="215">
        <f t="shared" si="1"/>
        <v>1</v>
      </c>
      <c r="U80" s="140" t="s">
        <v>593</v>
      </c>
      <c r="V80" s="140" t="s">
        <v>621</v>
      </c>
      <c r="W80" s="167"/>
    </row>
    <row r="81" spans="1:23" ht="48" x14ac:dyDescent="0.2">
      <c r="A81" s="256"/>
      <c r="B81" s="256"/>
      <c r="C81" s="255" t="s">
        <v>62</v>
      </c>
      <c r="D81" s="261" t="s">
        <v>40</v>
      </c>
      <c r="E81" s="261"/>
      <c r="F81" s="263" t="s">
        <v>123</v>
      </c>
      <c r="G81" s="121" t="s">
        <v>126</v>
      </c>
      <c r="H81" s="16">
        <v>42370</v>
      </c>
      <c r="I81" s="16">
        <v>42735</v>
      </c>
      <c r="J81" s="121" t="s">
        <v>459</v>
      </c>
      <c r="K81" s="103" t="s">
        <v>456</v>
      </c>
      <c r="L81" s="121" t="s">
        <v>127</v>
      </c>
      <c r="M81" s="213" t="s">
        <v>664</v>
      </c>
      <c r="N81" s="121" t="s">
        <v>327</v>
      </c>
      <c r="O81" s="121" t="s">
        <v>328</v>
      </c>
      <c r="P81" s="121" t="s">
        <v>458</v>
      </c>
      <c r="Q81" s="121" t="s">
        <v>458</v>
      </c>
      <c r="R81" s="102" t="s">
        <v>458</v>
      </c>
      <c r="S81" s="217" t="s">
        <v>458</v>
      </c>
      <c r="T81" s="215" t="s">
        <v>458</v>
      </c>
      <c r="U81" s="87"/>
      <c r="V81" s="87" t="s">
        <v>457</v>
      </c>
      <c r="W81" s="167"/>
    </row>
    <row r="82" spans="1:23" ht="48" x14ac:dyDescent="0.2">
      <c r="A82" s="256"/>
      <c r="B82" s="257"/>
      <c r="C82" s="257"/>
      <c r="D82" s="262"/>
      <c r="E82" s="262"/>
      <c r="F82" s="264"/>
      <c r="G82" s="121" t="s">
        <v>175</v>
      </c>
      <c r="H82" s="16">
        <v>42430</v>
      </c>
      <c r="I82" s="16">
        <v>42735</v>
      </c>
      <c r="J82" s="121" t="s">
        <v>459</v>
      </c>
      <c r="K82" s="103" t="s">
        <v>456</v>
      </c>
      <c r="L82" s="108" t="s">
        <v>176</v>
      </c>
      <c r="M82" s="213" t="s">
        <v>664</v>
      </c>
      <c r="N82" s="108" t="s">
        <v>329</v>
      </c>
      <c r="O82" s="108" t="s">
        <v>330</v>
      </c>
      <c r="P82" s="121" t="s">
        <v>458</v>
      </c>
      <c r="Q82" s="121" t="s">
        <v>458</v>
      </c>
      <c r="R82" s="102" t="s">
        <v>458</v>
      </c>
      <c r="S82" s="217" t="s">
        <v>458</v>
      </c>
      <c r="T82" s="215" t="s">
        <v>458</v>
      </c>
      <c r="U82" s="87"/>
      <c r="V82" s="87" t="s">
        <v>457</v>
      </c>
      <c r="W82" s="167"/>
    </row>
    <row r="83" spans="1:23" ht="96" x14ac:dyDescent="0.2">
      <c r="A83" s="256"/>
      <c r="B83" s="255" t="s">
        <v>10</v>
      </c>
      <c r="C83" s="255" t="s">
        <v>122</v>
      </c>
      <c r="D83" s="255" t="s">
        <v>40</v>
      </c>
      <c r="E83" s="255"/>
      <c r="F83" s="270" t="s">
        <v>123</v>
      </c>
      <c r="G83" s="255" t="s">
        <v>156</v>
      </c>
      <c r="H83" s="272">
        <v>42370</v>
      </c>
      <c r="I83" s="272">
        <v>42735</v>
      </c>
      <c r="J83" s="108"/>
      <c r="K83" s="239" t="s">
        <v>456</v>
      </c>
      <c r="L83" s="35" t="s">
        <v>360</v>
      </c>
      <c r="M83" s="214" t="s">
        <v>665</v>
      </c>
      <c r="N83" s="35" t="s">
        <v>331</v>
      </c>
      <c r="O83" s="35" t="s">
        <v>332</v>
      </c>
      <c r="P83" s="121" t="s">
        <v>458</v>
      </c>
      <c r="Q83" s="121" t="s">
        <v>458</v>
      </c>
      <c r="R83" s="102" t="s">
        <v>458</v>
      </c>
      <c r="S83" s="217" t="s">
        <v>458</v>
      </c>
      <c r="T83" s="215" t="s">
        <v>458</v>
      </c>
      <c r="U83" s="87"/>
      <c r="V83" s="87" t="s">
        <v>457</v>
      </c>
      <c r="W83" s="167"/>
    </row>
    <row r="84" spans="1:23" ht="72" x14ac:dyDescent="0.2">
      <c r="A84" s="256"/>
      <c r="B84" s="256"/>
      <c r="C84" s="256"/>
      <c r="D84" s="256"/>
      <c r="E84" s="256"/>
      <c r="F84" s="300"/>
      <c r="G84" s="257"/>
      <c r="H84" s="274"/>
      <c r="I84" s="274"/>
      <c r="J84" s="109"/>
      <c r="K84" s="240"/>
      <c r="L84" s="35" t="s">
        <v>361</v>
      </c>
      <c r="M84" s="214" t="s">
        <v>665</v>
      </c>
      <c r="N84" s="35" t="s">
        <v>333</v>
      </c>
      <c r="O84" s="35" t="s">
        <v>334</v>
      </c>
      <c r="P84" s="121" t="s">
        <v>458</v>
      </c>
      <c r="Q84" s="121" t="s">
        <v>458</v>
      </c>
      <c r="R84" s="102" t="s">
        <v>458</v>
      </c>
      <c r="S84" s="217" t="s">
        <v>458</v>
      </c>
      <c r="T84" s="215" t="s">
        <v>458</v>
      </c>
      <c r="U84" s="87"/>
      <c r="V84" s="87" t="s">
        <v>457</v>
      </c>
      <c r="W84" s="167"/>
    </row>
    <row r="85" spans="1:23" ht="60" customHeight="1" x14ac:dyDescent="0.2">
      <c r="A85" s="256"/>
      <c r="B85" s="256"/>
      <c r="C85" s="256"/>
      <c r="D85" s="256"/>
      <c r="E85" s="256"/>
      <c r="F85" s="300"/>
      <c r="G85" s="255" t="s">
        <v>157</v>
      </c>
      <c r="H85" s="272">
        <v>42370</v>
      </c>
      <c r="I85" s="272">
        <v>42735</v>
      </c>
      <c r="J85" s="108"/>
      <c r="K85" s="239" t="s">
        <v>456</v>
      </c>
      <c r="L85" s="35" t="s">
        <v>428</v>
      </c>
      <c r="M85" s="214" t="s">
        <v>665</v>
      </c>
      <c r="N85" s="35" t="s">
        <v>335</v>
      </c>
      <c r="O85" s="35" t="s">
        <v>336</v>
      </c>
      <c r="P85" s="121" t="s">
        <v>458</v>
      </c>
      <c r="Q85" s="121" t="s">
        <v>458</v>
      </c>
      <c r="R85" s="102" t="s">
        <v>458</v>
      </c>
      <c r="S85" s="217" t="s">
        <v>458</v>
      </c>
      <c r="T85" s="215" t="s">
        <v>458</v>
      </c>
      <c r="U85" s="87"/>
      <c r="V85" s="87" t="s">
        <v>457</v>
      </c>
      <c r="W85" s="167"/>
    </row>
    <row r="86" spans="1:23" ht="96" x14ac:dyDescent="0.2">
      <c r="A86" s="256"/>
      <c r="B86" s="256"/>
      <c r="C86" s="257"/>
      <c r="D86" s="257"/>
      <c r="E86" s="257"/>
      <c r="F86" s="271"/>
      <c r="G86" s="257"/>
      <c r="H86" s="274"/>
      <c r="I86" s="274"/>
      <c r="J86" s="109"/>
      <c r="K86" s="240"/>
      <c r="L86" s="35" t="s">
        <v>362</v>
      </c>
      <c r="M86" s="214" t="s">
        <v>665</v>
      </c>
      <c r="N86" s="35" t="s">
        <v>337</v>
      </c>
      <c r="O86" s="35" t="s">
        <v>338</v>
      </c>
      <c r="P86" s="121" t="s">
        <v>458</v>
      </c>
      <c r="Q86" s="121" t="s">
        <v>458</v>
      </c>
      <c r="R86" s="102" t="s">
        <v>458</v>
      </c>
      <c r="S86" s="217" t="s">
        <v>458</v>
      </c>
      <c r="T86" s="215" t="s">
        <v>458</v>
      </c>
      <c r="U86" s="87"/>
      <c r="V86" s="87" t="s">
        <v>457</v>
      </c>
      <c r="W86" s="167"/>
    </row>
    <row r="87" spans="1:23" ht="48" x14ac:dyDescent="0.2">
      <c r="A87" s="256"/>
      <c r="B87" s="256"/>
      <c r="C87" s="255" t="s">
        <v>60</v>
      </c>
      <c r="D87" s="255" t="s">
        <v>40</v>
      </c>
      <c r="E87" s="255"/>
      <c r="F87" s="270" t="s">
        <v>123</v>
      </c>
      <c r="G87" s="26" t="s">
        <v>536</v>
      </c>
      <c r="H87" s="16">
        <v>42370</v>
      </c>
      <c r="I87" s="16">
        <v>42735</v>
      </c>
      <c r="J87" s="121" t="s">
        <v>461</v>
      </c>
      <c r="K87" s="103" t="s">
        <v>528</v>
      </c>
      <c r="L87" s="71" t="s">
        <v>364</v>
      </c>
      <c r="M87" s="155" t="s">
        <v>555</v>
      </c>
      <c r="N87" s="71" t="s">
        <v>365</v>
      </c>
      <c r="O87" s="71" t="s">
        <v>368</v>
      </c>
      <c r="P87" s="129">
        <v>7468</v>
      </c>
      <c r="Q87" s="131">
        <v>8071</v>
      </c>
      <c r="R87" s="102">
        <f t="shared" ref="R87:R97" si="4">IF(Q87=0,0,IF(P87/Q87&gt;100%,100%,P87/Q87))</f>
        <v>0.92528806839301203</v>
      </c>
      <c r="S87" s="217">
        <v>1</v>
      </c>
      <c r="T87" s="215">
        <f t="shared" ref="T87:T145" si="5">IF(S87=0,0%,IF(R87/S87&gt;100%,100%,R87/S87))</f>
        <v>0.92528806839301203</v>
      </c>
      <c r="U87" s="140" t="s">
        <v>594</v>
      </c>
      <c r="V87" s="140" t="s">
        <v>791</v>
      </c>
      <c r="W87" s="191"/>
    </row>
    <row r="88" spans="1:23" ht="84" x14ac:dyDescent="0.2">
      <c r="A88" s="257"/>
      <c r="B88" s="257"/>
      <c r="C88" s="257"/>
      <c r="D88" s="257"/>
      <c r="E88" s="257"/>
      <c r="F88" s="271"/>
      <c r="G88" s="26" t="s">
        <v>363</v>
      </c>
      <c r="H88" s="16">
        <v>42370</v>
      </c>
      <c r="I88" s="16">
        <v>42735</v>
      </c>
      <c r="J88" s="121" t="s">
        <v>461</v>
      </c>
      <c r="K88" s="103" t="s">
        <v>528</v>
      </c>
      <c r="L88" s="71" t="s">
        <v>578</v>
      </c>
      <c r="M88" s="155" t="s">
        <v>555</v>
      </c>
      <c r="N88" s="71" t="s">
        <v>366</v>
      </c>
      <c r="O88" s="71" t="s">
        <v>367</v>
      </c>
      <c r="P88" s="129">
        <v>141</v>
      </c>
      <c r="Q88" s="129">
        <v>7468</v>
      </c>
      <c r="R88" s="102">
        <f t="shared" si="4"/>
        <v>1.8880557043385111E-2</v>
      </c>
      <c r="S88" s="217">
        <v>1</v>
      </c>
      <c r="T88" s="215">
        <f t="shared" si="5"/>
        <v>1.8880557043385111E-2</v>
      </c>
      <c r="U88" s="140"/>
      <c r="V88" s="140" t="s">
        <v>792</v>
      </c>
      <c r="W88" s="191"/>
    </row>
    <row r="89" spans="1:23" ht="168" x14ac:dyDescent="0.2">
      <c r="A89" s="226" t="s">
        <v>34</v>
      </c>
      <c r="B89" s="226" t="s">
        <v>23</v>
      </c>
      <c r="C89" s="226" t="s">
        <v>6</v>
      </c>
      <c r="D89" s="226" t="s">
        <v>40</v>
      </c>
      <c r="E89" s="226"/>
      <c r="F89" s="259" t="s">
        <v>123</v>
      </c>
      <c r="G89" s="33" t="s">
        <v>42</v>
      </c>
      <c r="H89" s="8">
        <v>42370</v>
      </c>
      <c r="I89" s="8">
        <v>42551</v>
      </c>
      <c r="J89" s="115"/>
      <c r="K89" s="103" t="s">
        <v>480</v>
      </c>
      <c r="L89" s="163" t="s">
        <v>507</v>
      </c>
      <c r="M89" s="5" t="s">
        <v>467</v>
      </c>
      <c r="N89" s="163" t="s">
        <v>509</v>
      </c>
      <c r="O89" s="163" t="s">
        <v>508</v>
      </c>
      <c r="P89" s="164">
        <v>4</v>
      </c>
      <c r="Q89" s="164">
        <v>4</v>
      </c>
      <c r="R89" s="102">
        <f t="shared" si="4"/>
        <v>1</v>
      </c>
      <c r="S89" s="217">
        <v>1</v>
      </c>
      <c r="T89" s="215">
        <f t="shared" si="5"/>
        <v>1</v>
      </c>
      <c r="U89" s="198" t="s">
        <v>595</v>
      </c>
      <c r="V89" s="198" t="s">
        <v>596</v>
      </c>
      <c r="W89" s="167"/>
    </row>
    <row r="90" spans="1:23" ht="72" customHeight="1" x14ac:dyDescent="0.2">
      <c r="A90" s="253"/>
      <c r="B90" s="253"/>
      <c r="C90" s="253"/>
      <c r="D90" s="253"/>
      <c r="E90" s="253"/>
      <c r="F90" s="260"/>
      <c r="G90" s="33" t="s">
        <v>689</v>
      </c>
      <c r="H90" s="8">
        <v>42370</v>
      </c>
      <c r="I90" s="8">
        <v>42551</v>
      </c>
      <c r="J90" s="115"/>
      <c r="K90" s="103" t="s">
        <v>480</v>
      </c>
      <c r="L90" s="163" t="s">
        <v>503</v>
      </c>
      <c r="M90" s="73" t="s">
        <v>502</v>
      </c>
      <c r="N90" s="163" t="s">
        <v>504</v>
      </c>
      <c r="O90" s="163" t="s">
        <v>510</v>
      </c>
      <c r="P90" s="164">
        <v>5</v>
      </c>
      <c r="Q90" s="186">
        <v>5</v>
      </c>
      <c r="R90" s="102">
        <f t="shared" si="4"/>
        <v>1</v>
      </c>
      <c r="S90" s="217">
        <v>1</v>
      </c>
      <c r="T90" s="215">
        <f t="shared" si="5"/>
        <v>1</v>
      </c>
      <c r="U90" s="197" t="s">
        <v>690</v>
      </c>
      <c r="V90" s="197"/>
      <c r="W90" s="167"/>
    </row>
    <row r="91" spans="1:23" ht="72" x14ac:dyDescent="0.2">
      <c r="A91" s="253"/>
      <c r="B91" s="253"/>
      <c r="C91" s="253"/>
      <c r="D91" s="253"/>
      <c r="E91" s="253"/>
      <c r="F91" s="260"/>
      <c r="G91" s="33" t="s">
        <v>41</v>
      </c>
      <c r="H91" s="8">
        <v>42370</v>
      </c>
      <c r="I91" s="8">
        <v>42551</v>
      </c>
      <c r="J91" s="115"/>
      <c r="K91" s="103" t="s">
        <v>528</v>
      </c>
      <c r="L91" s="194" t="s">
        <v>505</v>
      </c>
      <c r="M91" s="176" t="s">
        <v>502</v>
      </c>
      <c r="N91" s="194" t="s">
        <v>506</v>
      </c>
      <c r="O91" s="194" t="s">
        <v>511</v>
      </c>
      <c r="P91" s="132">
        <v>12</v>
      </c>
      <c r="Q91" s="133">
        <v>14</v>
      </c>
      <c r="R91" s="102">
        <f t="shared" si="4"/>
        <v>0.8571428571428571</v>
      </c>
      <c r="S91" s="217">
        <v>1</v>
      </c>
      <c r="T91" s="215">
        <f t="shared" si="5"/>
        <v>0.8571428571428571</v>
      </c>
      <c r="U91" s="197" t="s">
        <v>581</v>
      </c>
      <c r="V91" s="140" t="s">
        <v>691</v>
      </c>
      <c r="W91" s="167"/>
    </row>
    <row r="92" spans="1:23" ht="156" x14ac:dyDescent="0.2">
      <c r="A92" s="253"/>
      <c r="B92" s="227"/>
      <c r="C92" s="227"/>
      <c r="D92" s="227"/>
      <c r="E92" s="227"/>
      <c r="F92" s="265"/>
      <c r="G92" s="33" t="s">
        <v>84</v>
      </c>
      <c r="H92" s="8">
        <v>42370</v>
      </c>
      <c r="I92" s="8">
        <v>42735</v>
      </c>
      <c r="J92" s="115"/>
      <c r="K92" s="103" t="s">
        <v>480</v>
      </c>
      <c r="L92" s="169" t="s">
        <v>84</v>
      </c>
      <c r="M92" s="79" t="s">
        <v>552</v>
      </c>
      <c r="N92" s="194" t="s">
        <v>325</v>
      </c>
      <c r="O92" s="194" t="s">
        <v>519</v>
      </c>
      <c r="P92" s="132">
        <v>3</v>
      </c>
      <c r="Q92" s="133">
        <v>3</v>
      </c>
      <c r="R92" s="102">
        <f t="shared" si="4"/>
        <v>1</v>
      </c>
      <c r="S92" s="217">
        <v>1</v>
      </c>
      <c r="T92" s="215">
        <f t="shared" si="5"/>
        <v>1</v>
      </c>
      <c r="U92" s="198" t="s">
        <v>597</v>
      </c>
      <c r="V92" s="198" t="s">
        <v>598</v>
      </c>
      <c r="W92" s="167"/>
    </row>
    <row r="93" spans="1:23" ht="48" x14ac:dyDescent="0.2">
      <c r="A93" s="253"/>
      <c r="B93" s="226" t="s">
        <v>32</v>
      </c>
      <c r="C93" s="226" t="s">
        <v>6</v>
      </c>
      <c r="D93" s="226" t="s">
        <v>40</v>
      </c>
      <c r="E93" s="226"/>
      <c r="F93" s="259" t="s">
        <v>123</v>
      </c>
      <c r="G93" s="33" t="s">
        <v>43</v>
      </c>
      <c r="H93" s="8">
        <v>42370</v>
      </c>
      <c r="I93" s="8">
        <v>42551</v>
      </c>
      <c r="J93" s="115"/>
      <c r="K93" s="139" t="s">
        <v>480</v>
      </c>
      <c r="L93" s="79" t="s">
        <v>372</v>
      </c>
      <c r="M93" s="5" t="s">
        <v>466</v>
      </c>
      <c r="N93" s="79" t="s">
        <v>372</v>
      </c>
      <c r="O93" s="205" t="s">
        <v>372</v>
      </c>
      <c r="P93" s="132">
        <v>1</v>
      </c>
      <c r="Q93" s="107">
        <v>1</v>
      </c>
      <c r="R93" s="102">
        <f t="shared" si="4"/>
        <v>1</v>
      </c>
      <c r="S93" s="217">
        <v>1</v>
      </c>
      <c r="T93" s="215">
        <f t="shared" si="5"/>
        <v>1</v>
      </c>
      <c r="U93" s="140" t="s">
        <v>582</v>
      </c>
      <c r="V93" s="140" t="s">
        <v>692</v>
      </c>
      <c r="W93" s="167"/>
    </row>
    <row r="94" spans="1:23" ht="60" x14ac:dyDescent="0.2">
      <c r="A94" s="253"/>
      <c r="B94" s="253"/>
      <c r="C94" s="253"/>
      <c r="D94" s="253"/>
      <c r="E94" s="253"/>
      <c r="F94" s="260"/>
      <c r="G94" s="33" t="s">
        <v>44</v>
      </c>
      <c r="H94" s="8">
        <v>42370</v>
      </c>
      <c r="I94" s="8">
        <v>42551</v>
      </c>
      <c r="J94" s="115"/>
      <c r="K94" s="103" t="s">
        <v>528</v>
      </c>
      <c r="L94" s="79" t="s">
        <v>373</v>
      </c>
      <c r="M94" s="73" t="s">
        <v>466</v>
      </c>
      <c r="N94" s="79" t="s">
        <v>377</v>
      </c>
      <c r="O94" s="79" t="s">
        <v>376</v>
      </c>
      <c r="P94" s="132">
        <v>0.6</v>
      </c>
      <c r="Q94" s="133">
        <v>1</v>
      </c>
      <c r="R94" s="102">
        <f t="shared" si="4"/>
        <v>0.6</v>
      </c>
      <c r="S94" s="217">
        <v>1</v>
      </c>
      <c r="T94" s="215">
        <f t="shared" si="5"/>
        <v>0.6</v>
      </c>
      <c r="U94" s="140" t="s">
        <v>582</v>
      </c>
      <c r="V94" s="140" t="s">
        <v>695</v>
      </c>
      <c r="W94" s="167"/>
    </row>
    <row r="95" spans="1:23" ht="72" x14ac:dyDescent="0.2">
      <c r="A95" s="253"/>
      <c r="B95" s="253"/>
      <c r="C95" s="253"/>
      <c r="D95" s="253"/>
      <c r="E95" s="253"/>
      <c r="F95" s="260"/>
      <c r="G95" s="79" t="s">
        <v>492</v>
      </c>
      <c r="H95" s="8">
        <v>42401</v>
      </c>
      <c r="I95" s="8">
        <v>42735</v>
      </c>
      <c r="J95" s="115"/>
      <c r="K95" s="103" t="s">
        <v>528</v>
      </c>
      <c r="L95" s="79" t="s">
        <v>374</v>
      </c>
      <c r="M95" s="75" t="s">
        <v>466</v>
      </c>
      <c r="N95" s="79" t="s">
        <v>378</v>
      </c>
      <c r="O95" s="79" t="s">
        <v>376</v>
      </c>
      <c r="P95" s="132">
        <v>0.8</v>
      </c>
      <c r="Q95" s="133">
        <v>1</v>
      </c>
      <c r="R95" s="102">
        <f t="shared" si="4"/>
        <v>0.8</v>
      </c>
      <c r="S95" s="217">
        <v>1</v>
      </c>
      <c r="T95" s="215">
        <f t="shared" si="5"/>
        <v>0.8</v>
      </c>
      <c r="U95" s="140" t="s">
        <v>582</v>
      </c>
      <c r="V95" s="140" t="s">
        <v>694</v>
      </c>
      <c r="W95" s="167"/>
    </row>
    <row r="96" spans="1:23" ht="108" x14ac:dyDescent="0.2">
      <c r="A96" s="253"/>
      <c r="B96" s="253"/>
      <c r="C96" s="253"/>
      <c r="D96" s="253"/>
      <c r="E96" s="253"/>
      <c r="F96" s="260"/>
      <c r="G96" s="33" t="s">
        <v>45</v>
      </c>
      <c r="H96" s="8">
        <v>42461</v>
      </c>
      <c r="I96" s="8">
        <v>42735</v>
      </c>
      <c r="J96" s="115"/>
      <c r="K96" s="103" t="s">
        <v>528</v>
      </c>
      <c r="L96" s="79" t="s">
        <v>375</v>
      </c>
      <c r="M96" s="73" t="s">
        <v>466</v>
      </c>
      <c r="N96" s="79" t="s">
        <v>379</v>
      </c>
      <c r="O96" s="79" t="s">
        <v>376</v>
      </c>
      <c r="P96" s="132">
        <v>0.5</v>
      </c>
      <c r="Q96" s="133">
        <v>1</v>
      </c>
      <c r="R96" s="102">
        <f t="shared" si="4"/>
        <v>0.5</v>
      </c>
      <c r="S96" s="217">
        <v>1</v>
      </c>
      <c r="T96" s="215">
        <f t="shared" si="5"/>
        <v>0.5</v>
      </c>
      <c r="U96" s="140" t="s">
        <v>579</v>
      </c>
      <c r="V96" s="140" t="s">
        <v>693</v>
      </c>
      <c r="W96" s="167"/>
    </row>
    <row r="97" spans="1:23" ht="348" x14ac:dyDescent="0.2">
      <c r="A97" s="253"/>
      <c r="B97" s="253"/>
      <c r="C97" s="226" t="s">
        <v>7</v>
      </c>
      <c r="D97" s="226" t="s">
        <v>40</v>
      </c>
      <c r="E97" s="226"/>
      <c r="F97" s="259" t="s">
        <v>123</v>
      </c>
      <c r="G97" s="226" t="s">
        <v>171</v>
      </c>
      <c r="H97" s="297">
        <v>42370</v>
      </c>
      <c r="I97" s="297">
        <v>42735</v>
      </c>
      <c r="J97" s="226"/>
      <c r="K97" s="239" t="s">
        <v>480</v>
      </c>
      <c r="L97" s="85" t="s">
        <v>78</v>
      </c>
      <c r="M97" s="150" t="s">
        <v>470</v>
      </c>
      <c r="N97" s="85" t="s">
        <v>380</v>
      </c>
      <c r="O97" s="85" t="s">
        <v>381</v>
      </c>
      <c r="P97" s="132">
        <v>20</v>
      </c>
      <c r="Q97" s="133">
        <v>20</v>
      </c>
      <c r="R97" s="102">
        <f t="shared" si="4"/>
        <v>1</v>
      </c>
      <c r="S97" s="217">
        <v>1</v>
      </c>
      <c r="T97" s="215">
        <f t="shared" si="5"/>
        <v>1</v>
      </c>
      <c r="U97" s="199" t="s">
        <v>774</v>
      </c>
      <c r="V97" s="140" t="s">
        <v>773</v>
      </c>
      <c r="W97" s="167"/>
    </row>
    <row r="98" spans="1:23" ht="84" x14ac:dyDescent="0.2">
      <c r="A98" s="253"/>
      <c r="B98" s="253"/>
      <c r="C98" s="253"/>
      <c r="D98" s="253"/>
      <c r="E98" s="253"/>
      <c r="F98" s="260"/>
      <c r="G98" s="318"/>
      <c r="H98" s="311"/>
      <c r="I98" s="311"/>
      <c r="J98" s="227"/>
      <c r="K98" s="240"/>
      <c r="L98" s="115" t="s">
        <v>153</v>
      </c>
      <c r="M98" s="150" t="s">
        <v>470</v>
      </c>
      <c r="N98" s="115" t="s">
        <v>382</v>
      </c>
      <c r="O98" s="115" t="s">
        <v>382</v>
      </c>
      <c r="P98" s="115" t="s">
        <v>458</v>
      </c>
      <c r="Q98" s="115" t="s">
        <v>458</v>
      </c>
      <c r="R98" s="102" t="s">
        <v>458</v>
      </c>
      <c r="S98" s="217" t="s">
        <v>458</v>
      </c>
      <c r="T98" s="215" t="s">
        <v>458</v>
      </c>
      <c r="U98" s="87" t="s">
        <v>563</v>
      </c>
      <c r="V98" s="87" t="s">
        <v>565</v>
      </c>
      <c r="W98" s="167" t="s">
        <v>564</v>
      </c>
    </row>
    <row r="99" spans="1:23" ht="336" x14ac:dyDescent="0.2">
      <c r="A99" s="253"/>
      <c r="B99" s="253"/>
      <c r="C99" s="253"/>
      <c r="D99" s="253"/>
      <c r="E99" s="253"/>
      <c r="F99" s="260"/>
      <c r="G99" s="48" t="s">
        <v>196</v>
      </c>
      <c r="H99" s="8">
        <v>42370</v>
      </c>
      <c r="I99" s="8">
        <v>42735</v>
      </c>
      <c r="J99" s="115"/>
      <c r="K99" s="103" t="s">
        <v>480</v>
      </c>
      <c r="L99" s="24" t="s">
        <v>114</v>
      </c>
      <c r="M99" s="5" t="s">
        <v>470</v>
      </c>
      <c r="N99" s="60" t="s">
        <v>341</v>
      </c>
      <c r="O99" s="79" t="s">
        <v>383</v>
      </c>
      <c r="P99" s="132">
        <v>40</v>
      </c>
      <c r="Q99" s="133">
        <v>40</v>
      </c>
      <c r="R99" s="102">
        <f t="shared" ref="R99:R102" si="6">IF(Q99=0,0,IF(P99/Q99&gt;100%,100%,P99/Q99))</f>
        <v>1</v>
      </c>
      <c r="S99" s="217">
        <v>1</v>
      </c>
      <c r="T99" s="215">
        <f t="shared" si="5"/>
        <v>1</v>
      </c>
      <c r="U99" s="199" t="s">
        <v>775</v>
      </c>
      <c r="V99" s="199" t="s">
        <v>776</v>
      </c>
      <c r="W99" s="167"/>
    </row>
    <row r="100" spans="1:23" ht="276" x14ac:dyDescent="0.2">
      <c r="A100" s="253"/>
      <c r="B100" s="253"/>
      <c r="C100" s="253"/>
      <c r="D100" s="253"/>
      <c r="E100" s="253"/>
      <c r="F100" s="260"/>
      <c r="G100" s="48" t="s">
        <v>197</v>
      </c>
      <c r="H100" s="8">
        <v>42370</v>
      </c>
      <c r="I100" s="8">
        <v>42735</v>
      </c>
      <c r="J100" s="115"/>
      <c r="K100" s="103" t="s">
        <v>480</v>
      </c>
      <c r="L100" s="23" t="s">
        <v>77</v>
      </c>
      <c r="M100" s="5" t="s">
        <v>470</v>
      </c>
      <c r="N100" s="79" t="s">
        <v>341</v>
      </c>
      <c r="O100" s="79" t="s">
        <v>383</v>
      </c>
      <c r="P100" s="132">
        <v>24</v>
      </c>
      <c r="Q100" s="133">
        <v>24</v>
      </c>
      <c r="R100" s="102">
        <f t="shared" si="6"/>
        <v>1</v>
      </c>
      <c r="S100" s="217">
        <v>1</v>
      </c>
      <c r="T100" s="215">
        <f t="shared" si="5"/>
        <v>1</v>
      </c>
      <c r="U100" s="199" t="s">
        <v>777</v>
      </c>
      <c r="V100" s="199" t="s">
        <v>778</v>
      </c>
      <c r="W100" s="167"/>
    </row>
    <row r="101" spans="1:23" ht="264" customHeight="1" x14ac:dyDescent="0.2">
      <c r="A101" s="253"/>
      <c r="B101" s="253"/>
      <c r="C101" s="227"/>
      <c r="D101" s="227"/>
      <c r="E101" s="227"/>
      <c r="F101" s="265"/>
      <c r="G101" s="48" t="s">
        <v>198</v>
      </c>
      <c r="H101" s="8">
        <v>42370</v>
      </c>
      <c r="I101" s="8">
        <v>42735</v>
      </c>
      <c r="J101" s="115"/>
      <c r="K101" s="103" t="s">
        <v>480</v>
      </c>
      <c r="L101" s="23" t="s">
        <v>115</v>
      </c>
      <c r="M101" s="5" t="s">
        <v>470</v>
      </c>
      <c r="N101" s="79" t="s">
        <v>384</v>
      </c>
      <c r="O101" s="79" t="s">
        <v>385</v>
      </c>
      <c r="P101" s="132">
        <v>18</v>
      </c>
      <c r="Q101" s="133">
        <v>17</v>
      </c>
      <c r="R101" s="102">
        <f t="shared" si="6"/>
        <v>1</v>
      </c>
      <c r="S101" s="217">
        <v>1</v>
      </c>
      <c r="T101" s="215">
        <f t="shared" si="5"/>
        <v>1</v>
      </c>
      <c r="U101" s="199" t="s">
        <v>779</v>
      </c>
      <c r="V101" s="199" t="s">
        <v>780</v>
      </c>
      <c r="W101" s="167"/>
    </row>
    <row r="102" spans="1:23" ht="48" customHeight="1" x14ac:dyDescent="0.2">
      <c r="A102" s="253"/>
      <c r="B102" s="253"/>
      <c r="C102" s="226" t="s">
        <v>6</v>
      </c>
      <c r="D102" s="226" t="s">
        <v>40</v>
      </c>
      <c r="E102" s="226"/>
      <c r="F102" s="259" t="s">
        <v>123</v>
      </c>
      <c r="G102" s="250" t="s">
        <v>199</v>
      </c>
      <c r="H102" s="297">
        <v>42370</v>
      </c>
      <c r="I102" s="297">
        <v>42735</v>
      </c>
      <c r="J102" s="226"/>
      <c r="K102" s="103" t="s">
        <v>480</v>
      </c>
      <c r="L102" s="85" t="s">
        <v>77</v>
      </c>
      <c r="M102" s="150" t="s">
        <v>467</v>
      </c>
      <c r="N102" s="85" t="s">
        <v>341</v>
      </c>
      <c r="O102" s="85" t="s">
        <v>342</v>
      </c>
      <c r="P102" s="132">
        <v>9</v>
      </c>
      <c r="Q102" s="133">
        <v>9</v>
      </c>
      <c r="R102" s="102">
        <f t="shared" si="6"/>
        <v>1</v>
      </c>
      <c r="S102" s="217">
        <v>1</v>
      </c>
      <c r="T102" s="215">
        <f t="shared" si="5"/>
        <v>1</v>
      </c>
      <c r="U102" s="140" t="s">
        <v>599</v>
      </c>
      <c r="V102" s="140" t="s">
        <v>703</v>
      </c>
      <c r="W102" s="167"/>
    </row>
    <row r="103" spans="1:23" ht="72" x14ac:dyDescent="0.2">
      <c r="A103" s="253"/>
      <c r="B103" s="253"/>
      <c r="C103" s="253"/>
      <c r="D103" s="253"/>
      <c r="E103" s="253"/>
      <c r="F103" s="260"/>
      <c r="G103" s="309"/>
      <c r="H103" s="311"/>
      <c r="I103" s="311"/>
      <c r="J103" s="227"/>
      <c r="K103" s="103" t="s">
        <v>456</v>
      </c>
      <c r="L103" s="115" t="s">
        <v>154</v>
      </c>
      <c r="M103" s="150" t="s">
        <v>558</v>
      </c>
      <c r="N103" s="113" t="s">
        <v>386</v>
      </c>
      <c r="O103" s="113" t="s">
        <v>387</v>
      </c>
      <c r="P103" s="113" t="s">
        <v>458</v>
      </c>
      <c r="Q103" s="113" t="s">
        <v>458</v>
      </c>
      <c r="R103" s="102" t="s">
        <v>458</v>
      </c>
      <c r="S103" s="102" t="s">
        <v>458</v>
      </c>
      <c r="T103" s="215" t="s">
        <v>458</v>
      </c>
      <c r="U103" s="87"/>
      <c r="V103" s="87" t="s">
        <v>457</v>
      </c>
      <c r="W103" s="167"/>
    </row>
    <row r="104" spans="1:23" ht="60" x14ac:dyDescent="0.2">
      <c r="A104" s="253"/>
      <c r="B104" s="253"/>
      <c r="C104" s="253"/>
      <c r="D104" s="253"/>
      <c r="E104" s="253"/>
      <c r="F104" s="260"/>
      <c r="G104" s="49" t="s">
        <v>200</v>
      </c>
      <c r="H104" s="8">
        <v>42370</v>
      </c>
      <c r="I104" s="8">
        <v>42551</v>
      </c>
      <c r="J104" s="115"/>
      <c r="K104" s="103" t="s">
        <v>480</v>
      </c>
      <c r="L104" s="27" t="s">
        <v>343</v>
      </c>
      <c r="M104" s="27" t="s">
        <v>467</v>
      </c>
      <c r="N104" s="56" t="s">
        <v>344</v>
      </c>
      <c r="O104" s="56" t="s">
        <v>345</v>
      </c>
      <c r="P104" s="132">
        <v>19</v>
      </c>
      <c r="Q104" s="133">
        <v>19</v>
      </c>
      <c r="R104" s="102">
        <f t="shared" ref="R104:R114" si="7">IF(Q104=0,0,IF(P104/Q104&gt;100%,100%,P104/Q104))</f>
        <v>1</v>
      </c>
      <c r="S104" s="217">
        <v>1</v>
      </c>
      <c r="T104" s="215">
        <f t="shared" si="5"/>
        <v>1</v>
      </c>
      <c r="U104" s="140" t="s">
        <v>704</v>
      </c>
      <c r="V104" s="140" t="s">
        <v>705</v>
      </c>
      <c r="W104" s="167"/>
    </row>
    <row r="105" spans="1:23" ht="120" customHeight="1" x14ac:dyDescent="0.2">
      <c r="A105" s="253"/>
      <c r="B105" s="253"/>
      <c r="C105" s="253"/>
      <c r="D105" s="253"/>
      <c r="E105" s="253"/>
      <c r="F105" s="260"/>
      <c r="G105" s="49" t="s">
        <v>201</v>
      </c>
      <c r="H105" s="8">
        <v>42370</v>
      </c>
      <c r="I105" s="8">
        <v>42735</v>
      </c>
      <c r="J105" s="115"/>
      <c r="K105" s="103" t="s">
        <v>480</v>
      </c>
      <c r="L105" s="27" t="s">
        <v>148</v>
      </c>
      <c r="M105" s="27" t="s">
        <v>467</v>
      </c>
      <c r="N105" s="73" t="s">
        <v>148</v>
      </c>
      <c r="O105" s="73" t="s">
        <v>148</v>
      </c>
      <c r="P105" s="132">
        <v>19</v>
      </c>
      <c r="Q105" s="133">
        <v>19</v>
      </c>
      <c r="R105" s="102">
        <f t="shared" si="7"/>
        <v>1</v>
      </c>
      <c r="S105" s="217">
        <v>1</v>
      </c>
      <c r="T105" s="215">
        <f t="shared" si="5"/>
        <v>1</v>
      </c>
      <c r="U105" s="140" t="s">
        <v>600</v>
      </c>
      <c r="V105" s="140" t="s">
        <v>601</v>
      </c>
      <c r="W105" s="167"/>
    </row>
    <row r="106" spans="1:23" ht="72" x14ac:dyDescent="0.2">
      <c r="A106" s="253"/>
      <c r="B106" s="253"/>
      <c r="C106" s="226" t="s">
        <v>9</v>
      </c>
      <c r="D106" s="226" t="s">
        <v>40</v>
      </c>
      <c r="E106" s="226"/>
      <c r="F106" s="259" t="s">
        <v>123</v>
      </c>
      <c r="G106" s="67" t="s">
        <v>280</v>
      </c>
      <c r="H106" s="69">
        <v>42461</v>
      </c>
      <c r="I106" s="69">
        <v>42582</v>
      </c>
      <c r="J106" s="113"/>
      <c r="K106" s="103" t="s">
        <v>480</v>
      </c>
      <c r="L106" s="70" t="s">
        <v>279</v>
      </c>
      <c r="M106" s="66" t="s">
        <v>559</v>
      </c>
      <c r="N106" s="73" t="s">
        <v>279</v>
      </c>
      <c r="O106" s="73" t="s">
        <v>279</v>
      </c>
      <c r="P106" s="132">
        <v>1</v>
      </c>
      <c r="Q106" s="107">
        <v>1</v>
      </c>
      <c r="R106" s="102">
        <f t="shared" si="7"/>
        <v>1</v>
      </c>
      <c r="S106" s="217">
        <v>1</v>
      </c>
      <c r="T106" s="215">
        <f t="shared" si="5"/>
        <v>1</v>
      </c>
      <c r="U106" s="140" t="s">
        <v>579</v>
      </c>
      <c r="V106" s="140" t="s">
        <v>583</v>
      </c>
      <c r="W106" s="167"/>
    </row>
    <row r="107" spans="1:23" ht="24" x14ac:dyDescent="0.2">
      <c r="A107" s="253"/>
      <c r="B107" s="253"/>
      <c r="C107" s="253"/>
      <c r="D107" s="253"/>
      <c r="E107" s="253"/>
      <c r="F107" s="260"/>
      <c r="G107" s="91" t="s">
        <v>429</v>
      </c>
      <c r="H107" s="90">
        <v>42370</v>
      </c>
      <c r="I107" s="90">
        <v>42735</v>
      </c>
      <c r="J107" s="115"/>
      <c r="K107" s="103" t="s">
        <v>480</v>
      </c>
      <c r="L107" s="89" t="s">
        <v>435</v>
      </c>
      <c r="M107" s="92" t="s">
        <v>560</v>
      </c>
      <c r="N107" s="89" t="s">
        <v>436</v>
      </c>
      <c r="O107" s="89" t="s">
        <v>434</v>
      </c>
      <c r="P107" s="132">
        <v>64</v>
      </c>
      <c r="Q107" s="133">
        <v>64</v>
      </c>
      <c r="R107" s="102">
        <f t="shared" si="7"/>
        <v>1</v>
      </c>
      <c r="S107" s="217">
        <v>1</v>
      </c>
      <c r="T107" s="215">
        <f t="shared" si="5"/>
        <v>1</v>
      </c>
      <c r="U107" s="140" t="s">
        <v>576</v>
      </c>
      <c r="V107" s="140" t="s">
        <v>576</v>
      </c>
      <c r="W107" s="167"/>
    </row>
    <row r="108" spans="1:23" ht="96" x14ac:dyDescent="0.2">
      <c r="A108" s="253"/>
      <c r="B108" s="227"/>
      <c r="C108" s="227"/>
      <c r="D108" s="253"/>
      <c r="E108" s="253"/>
      <c r="F108" s="260"/>
      <c r="G108" s="93" t="s">
        <v>281</v>
      </c>
      <c r="H108" s="8">
        <v>42490</v>
      </c>
      <c r="I108" s="8">
        <v>42735</v>
      </c>
      <c r="J108" s="115"/>
      <c r="K108" s="103" t="s">
        <v>480</v>
      </c>
      <c r="L108" s="76" t="s">
        <v>390</v>
      </c>
      <c r="M108" s="70" t="s">
        <v>560</v>
      </c>
      <c r="N108" s="64" t="s">
        <v>388</v>
      </c>
      <c r="O108" s="76" t="s">
        <v>389</v>
      </c>
      <c r="P108" s="132">
        <v>3</v>
      </c>
      <c r="Q108" s="133">
        <v>3</v>
      </c>
      <c r="R108" s="102">
        <f t="shared" si="7"/>
        <v>1</v>
      </c>
      <c r="S108" s="217">
        <v>1</v>
      </c>
      <c r="T108" s="215">
        <f t="shared" si="5"/>
        <v>1</v>
      </c>
      <c r="U108" s="140" t="s">
        <v>709</v>
      </c>
      <c r="V108" s="140" t="s">
        <v>708</v>
      </c>
      <c r="W108" s="167"/>
    </row>
    <row r="109" spans="1:23" ht="84" x14ac:dyDescent="0.2">
      <c r="A109" s="253"/>
      <c r="B109" s="226" t="s">
        <v>223</v>
      </c>
      <c r="C109" s="226" t="s">
        <v>37</v>
      </c>
      <c r="D109" s="226" t="s">
        <v>40</v>
      </c>
      <c r="E109" s="226"/>
      <c r="F109" s="259" t="s">
        <v>123</v>
      </c>
      <c r="G109" s="226" t="s">
        <v>221</v>
      </c>
      <c r="H109" s="297">
        <v>42370</v>
      </c>
      <c r="I109" s="297">
        <v>42735</v>
      </c>
      <c r="J109" s="226"/>
      <c r="K109" s="103" t="s">
        <v>528</v>
      </c>
      <c r="L109" s="115" t="s">
        <v>233</v>
      </c>
      <c r="M109" s="150" t="s">
        <v>473</v>
      </c>
      <c r="N109" s="115" t="s">
        <v>392</v>
      </c>
      <c r="O109" s="152" t="s">
        <v>391</v>
      </c>
      <c r="P109" s="115">
        <v>5440</v>
      </c>
      <c r="Q109" s="115">
        <v>6215</v>
      </c>
      <c r="R109" s="102">
        <f t="shared" si="7"/>
        <v>0.87530168946098152</v>
      </c>
      <c r="S109" s="217">
        <v>1</v>
      </c>
      <c r="T109" s="215">
        <f t="shared" si="5"/>
        <v>0.87530168946098152</v>
      </c>
      <c r="U109" s="157" t="s">
        <v>677</v>
      </c>
      <c r="V109" s="157" t="s">
        <v>681</v>
      </c>
      <c r="W109" s="167"/>
    </row>
    <row r="110" spans="1:23" ht="96" x14ac:dyDescent="0.2">
      <c r="A110" s="253"/>
      <c r="B110" s="253"/>
      <c r="C110" s="253"/>
      <c r="D110" s="253"/>
      <c r="E110" s="253"/>
      <c r="F110" s="260"/>
      <c r="G110" s="227"/>
      <c r="H110" s="298"/>
      <c r="I110" s="298"/>
      <c r="J110" s="227"/>
      <c r="K110" s="103" t="s">
        <v>528</v>
      </c>
      <c r="L110" s="85" t="s">
        <v>234</v>
      </c>
      <c r="M110" s="150" t="s">
        <v>473</v>
      </c>
      <c r="N110" s="85" t="s">
        <v>393</v>
      </c>
      <c r="O110" s="85" t="s">
        <v>394</v>
      </c>
      <c r="P110" s="132">
        <v>0</v>
      </c>
      <c r="Q110" s="132">
        <v>237</v>
      </c>
      <c r="R110" s="102">
        <f t="shared" si="7"/>
        <v>0</v>
      </c>
      <c r="S110" s="217">
        <v>1</v>
      </c>
      <c r="T110" s="215">
        <f t="shared" si="5"/>
        <v>0</v>
      </c>
      <c r="U110" s="157" t="s">
        <v>587</v>
      </c>
      <c r="V110" s="199" t="s">
        <v>666</v>
      </c>
      <c r="W110" s="167"/>
    </row>
    <row r="111" spans="1:23" ht="60" x14ac:dyDescent="0.2">
      <c r="A111" s="253"/>
      <c r="B111" s="253"/>
      <c r="C111" s="253"/>
      <c r="D111" s="253"/>
      <c r="E111" s="253"/>
      <c r="F111" s="260"/>
      <c r="G111" s="33" t="s">
        <v>222</v>
      </c>
      <c r="H111" s="8">
        <v>42370</v>
      </c>
      <c r="I111" s="8">
        <v>42735</v>
      </c>
      <c r="J111" s="115"/>
      <c r="K111" s="103" t="s">
        <v>480</v>
      </c>
      <c r="L111" s="51" t="s">
        <v>230</v>
      </c>
      <c r="M111" s="152" t="s">
        <v>473</v>
      </c>
      <c r="N111" s="60" t="s">
        <v>395</v>
      </c>
      <c r="O111" s="79" t="s">
        <v>396</v>
      </c>
      <c r="P111" s="161">
        <v>18693406577</v>
      </c>
      <c r="Q111" s="161">
        <v>77001867463</v>
      </c>
      <c r="R111" s="102">
        <f t="shared" si="7"/>
        <v>0.24276562624902998</v>
      </c>
      <c r="S111" s="217">
        <v>0.05</v>
      </c>
      <c r="T111" s="215">
        <f t="shared" si="5"/>
        <v>1</v>
      </c>
      <c r="U111" s="140" t="s">
        <v>682</v>
      </c>
      <c r="V111" s="199" t="s">
        <v>679</v>
      </c>
      <c r="W111" s="167"/>
    </row>
    <row r="112" spans="1:23" ht="60" x14ac:dyDescent="0.2">
      <c r="A112" s="253"/>
      <c r="B112" s="253"/>
      <c r="C112" s="253"/>
      <c r="D112" s="253"/>
      <c r="E112" s="253"/>
      <c r="F112" s="260"/>
      <c r="G112" s="53" t="s">
        <v>340</v>
      </c>
      <c r="H112" s="8">
        <v>42370</v>
      </c>
      <c r="I112" s="8">
        <v>42735</v>
      </c>
      <c r="J112" s="114"/>
      <c r="K112" s="103" t="s">
        <v>480</v>
      </c>
      <c r="L112" s="68" t="s">
        <v>339</v>
      </c>
      <c r="M112" s="151" t="s">
        <v>473</v>
      </c>
      <c r="N112" s="81" t="s">
        <v>397</v>
      </c>
      <c r="O112" s="195" t="s">
        <v>398</v>
      </c>
      <c r="P112" s="204">
        <v>6</v>
      </c>
      <c r="Q112" s="133">
        <v>6</v>
      </c>
      <c r="R112" s="102">
        <f t="shared" si="7"/>
        <v>1</v>
      </c>
      <c r="S112" s="217">
        <v>1</v>
      </c>
      <c r="T112" s="215">
        <f t="shared" si="5"/>
        <v>1</v>
      </c>
      <c r="U112" s="199" t="s">
        <v>683</v>
      </c>
      <c r="V112" s="199" t="s">
        <v>667</v>
      </c>
      <c r="W112" s="167"/>
    </row>
    <row r="113" spans="1:23" ht="36" x14ac:dyDescent="0.2">
      <c r="A113" s="253"/>
      <c r="B113" s="253"/>
      <c r="C113" s="253"/>
      <c r="D113" s="253"/>
      <c r="E113" s="253"/>
      <c r="F113" s="260"/>
      <c r="G113" s="226" t="s">
        <v>235</v>
      </c>
      <c r="H113" s="297">
        <v>42401</v>
      </c>
      <c r="I113" s="297">
        <v>42735</v>
      </c>
      <c r="J113" s="113"/>
      <c r="K113" s="103" t="s">
        <v>480</v>
      </c>
      <c r="L113" s="27" t="s">
        <v>241</v>
      </c>
      <c r="M113" s="150" t="s">
        <v>473</v>
      </c>
      <c r="N113" s="60" t="s">
        <v>399</v>
      </c>
      <c r="O113" s="79" t="s">
        <v>400</v>
      </c>
      <c r="P113" s="132">
        <v>6</v>
      </c>
      <c r="Q113" s="107">
        <v>6</v>
      </c>
      <c r="R113" s="102">
        <f t="shared" si="7"/>
        <v>1</v>
      </c>
      <c r="S113" s="217">
        <v>1</v>
      </c>
      <c r="T113" s="215">
        <f t="shared" si="5"/>
        <v>1</v>
      </c>
      <c r="U113" s="199" t="s">
        <v>670</v>
      </c>
      <c r="V113" s="199" t="s">
        <v>669</v>
      </c>
      <c r="W113" s="167"/>
    </row>
    <row r="114" spans="1:23" ht="252" x14ac:dyDescent="0.2">
      <c r="A114" s="253"/>
      <c r="B114" s="253"/>
      <c r="C114" s="253"/>
      <c r="D114" s="253"/>
      <c r="E114" s="253"/>
      <c r="F114" s="260"/>
      <c r="G114" s="227"/>
      <c r="H114" s="298"/>
      <c r="I114" s="298"/>
      <c r="J114" s="114"/>
      <c r="K114" s="103" t="s">
        <v>480</v>
      </c>
      <c r="L114" s="54" t="s">
        <v>231</v>
      </c>
      <c r="M114" s="150" t="s">
        <v>473</v>
      </c>
      <c r="N114" s="60" t="s">
        <v>401</v>
      </c>
      <c r="O114" s="79" t="s">
        <v>402</v>
      </c>
      <c r="P114" s="132">
        <v>14</v>
      </c>
      <c r="Q114" s="132">
        <v>14</v>
      </c>
      <c r="R114" s="102">
        <f t="shared" si="7"/>
        <v>1</v>
      </c>
      <c r="S114" s="217">
        <v>1</v>
      </c>
      <c r="T114" s="215">
        <f t="shared" si="5"/>
        <v>1</v>
      </c>
      <c r="U114" s="199" t="s">
        <v>671</v>
      </c>
      <c r="V114" s="199" t="s">
        <v>678</v>
      </c>
      <c r="W114" s="167"/>
    </row>
    <row r="115" spans="1:23" ht="72" x14ac:dyDescent="0.2">
      <c r="A115" s="253"/>
      <c r="B115" s="253"/>
      <c r="C115" s="253"/>
      <c r="D115" s="253"/>
      <c r="E115" s="253"/>
      <c r="F115" s="260"/>
      <c r="G115" s="226" t="s">
        <v>220</v>
      </c>
      <c r="H115" s="297">
        <v>42401</v>
      </c>
      <c r="I115" s="297">
        <v>42735</v>
      </c>
      <c r="J115" s="113"/>
      <c r="K115" s="103" t="s">
        <v>456</v>
      </c>
      <c r="L115" s="115" t="s">
        <v>226</v>
      </c>
      <c r="M115" s="150" t="s">
        <v>473</v>
      </c>
      <c r="N115" s="115" t="s">
        <v>405</v>
      </c>
      <c r="O115" s="115" t="s">
        <v>406</v>
      </c>
      <c r="P115" s="115" t="s">
        <v>458</v>
      </c>
      <c r="Q115" s="115" t="s">
        <v>458</v>
      </c>
      <c r="R115" s="102" t="s">
        <v>458</v>
      </c>
      <c r="S115" s="217" t="s">
        <v>458</v>
      </c>
      <c r="T115" s="215" t="s">
        <v>458</v>
      </c>
      <c r="U115" s="87" t="s">
        <v>570</v>
      </c>
      <c r="V115" s="157" t="s">
        <v>571</v>
      </c>
      <c r="W115" s="167"/>
    </row>
    <row r="116" spans="1:23" ht="60" x14ac:dyDescent="0.2">
      <c r="A116" s="253"/>
      <c r="B116" s="253"/>
      <c r="C116" s="253"/>
      <c r="D116" s="253"/>
      <c r="E116" s="253"/>
      <c r="F116" s="260"/>
      <c r="G116" s="227"/>
      <c r="H116" s="298"/>
      <c r="I116" s="298"/>
      <c r="J116" s="114"/>
      <c r="K116" s="103" t="s">
        <v>480</v>
      </c>
      <c r="L116" s="85" t="s">
        <v>227</v>
      </c>
      <c r="M116" s="150" t="s">
        <v>473</v>
      </c>
      <c r="N116" s="85" t="s">
        <v>403</v>
      </c>
      <c r="O116" s="85" t="s">
        <v>404</v>
      </c>
      <c r="P116" s="201">
        <v>30031</v>
      </c>
      <c r="Q116" s="216">
        <v>34780</v>
      </c>
      <c r="R116" s="102">
        <f>IF(Q116=0,0,IF(P116/Q116&gt;=85%,100%,P116/Q116))</f>
        <v>1</v>
      </c>
      <c r="S116" s="217">
        <v>1</v>
      </c>
      <c r="T116" s="215">
        <f t="shared" si="5"/>
        <v>1</v>
      </c>
      <c r="U116" s="87" t="s">
        <v>570</v>
      </c>
      <c r="V116" s="157" t="s">
        <v>676</v>
      </c>
      <c r="W116" s="167"/>
    </row>
    <row r="117" spans="1:23" ht="96" x14ac:dyDescent="0.2">
      <c r="A117" s="253"/>
      <c r="B117" s="253"/>
      <c r="C117" s="253"/>
      <c r="D117" s="253"/>
      <c r="E117" s="253"/>
      <c r="F117" s="260"/>
      <c r="G117" s="226" t="s">
        <v>243</v>
      </c>
      <c r="H117" s="297">
        <v>42401</v>
      </c>
      <c r="I117" s="297">
        <v>42735</v>
      </c>
      <c r="J117" s="113"/>
      <c r="K117" s="103" t="s">
        <v>480</v>
      </c>
      <c r="L117" s="150" t="s">
        <v>232</v>
      </c>
      <c r="M117" s="150" t="s">
        <v>473</v>
      </c>
      <c r="N117" s="60" t="s">
        <v>407</v>
      </c>
      <c r="O117" s="79" t="s">
        <v>408</v>
      </c>
      <c r="P117" s="132">
        <v>2793</v>
      </c>
      <c r="Q117" s="132">
        <v>2794</v>
      </c>
      <c r="R117" s="222">
        <f t="shared" ref="R117:R153" si="8">IF(Q117=0,0,IF(P117/Q117&gt;100%,100%,P117/Q117))</f>
        <v>0.99964209019327133</v>
      </c>
      <c r="S117" s="223">
        <v>1</v>
      </c>
      <c r="T117" s="221">
        <f t="shared" si="5"/>
        <v>0.99964209019327133</v>
      </c>
      <c r="U117" s="140" t="s">
        <v>572</v>
      </c>
      <c r="V117" s="199" t="s">
        <v>771</v>
      </c>
      <c r="W117" s="167"/>
    </row>
    <row r="118" spans="1:23" ht="60" customHeight="1" x14ac:dyDescent="0.2">
      <c r="A118" s="253"/>
      <c r="B118" s="253"/>
      <c r="C118" s="253"/>
      <c r="D118" s="253"/>
      <c r="E118" s="253"/>
      <c r="F118" s="260"/>
      <c r="G118" s="227"/>
      <c r="H118" s="298"/>
      <c r="I118" s="298"/>
      <c r="J118" s="114"/>
      <c r="K118" s="103" t="s">
        <v>480</v>
      </c>
      <c r="L118" s="150" t="s">
        <v>485</v>
      </c>
      <c r="M118" s="150" t="s">
        <v>473</v>
      </c>
      <c r="N118" s="88" t="s">
        <v>430</v>
      </c>
      <c r="O118" s="88" t="s">
        <v>431</v>
      </c>
      <c r="P118" s="132">
        <v>2794</v>
      </c>
      <c r="Q118" s="132">
        <v>2794</v>
      </c>
      <c r="R118" s="102">
        <f t="shared" si="8"/>
        <v>1</v>
      </c>
      <c r="S118" s="217">
        <v>1</v>
      </c>
      <c r="T118" s="215">
        <f t="shared" si="5"/>
        <v>1</v>
      </c>
      <c r="U118" s="140" t="s">
        <v>572</v>
      </c>
      <c r="V118" s="199" t="s">
        <v>573</v>
      </c>
      <c r="W118" s="167"/>
    </row>
    <row r="119" spans="1:23" ht="108" x14ac:dyDescent="0.2">
      <c r="A119" s="253"/>
      <c r="B119" s="253"/>
      <c r="C119" s="253"/>
      <c r="D119" s="253"/>
      <c r="E119" s="253"/>
      <c r="F119" s="260"/>
      <c r="G119" s="60" t="s">
        <v>245</v>
      </c>
      <c r="H119" s="8">
        <v>42461</v>
      </c>
      <c r="I119" s="8">
        <v>42735</v>
      </c>
      <c r="J119" s="115"/>
      <c r="K119" s="103" t="s">
        <v>480</v>
      </c>
      <c r="L119" s="52" t="s">
        <v>242</v>
      </c>
      <c r="M119" s="60" t="s">
        <v>474</v>
      </c>
      <c r="N119" s="60" t="s">
        <v>409</v>
      </c>
      <c r="O119" s="79" t="s">
        <v>410</v>
      </c>
      <c r="P119" s="132">
        <v>8201</v>
      </c>
      <c r="Q119" s="107">
        <v>8201</v>
      </c>
      <c r="R119" s="102">
        <f t="shared" si="8"/>
        <v>1</v>
      </c>
      <c r="S119" s="217">
        <v>1</v>
      </c>
      <c r="T119" s="215">
        <f t="shared" si="5"/>
        <v>1</v>
      </c>
      <c r="U119" s="140" t="s">
        <v>673</v>
      </c>
      <c r="V119" s="162" t="s">
        <v>672</v>
      </c>
      <c r="W119" s="167"/>
    </row>
    <row r="120" spans="1:23" ht="60" x14ac:dyDescent="0.2">
      <c r="A120" s="253"/>
      <c r="B120" s="253"/>
      <c r="C120" s="253"/>
      <c r="D120" s="253"/>
      <c r="E120" s="253"/>
      <c r="F120" s="260"/>
      <c r="G120" s="60" t="s">
        <v>244</v>
      </c>
      <c r="H120" s="8">
        <v>42461</v>
      </c>
      <c r="I120" s="8">
        <v>42735</v>
      </c>
      <c r="J120" s="115"/>
      <c r="K120" s="103" t="s">
        <v>480</v>
      </c>
      <c r="L120" s="60" t="s">
        <v>228</v>
      </c>
      <c r="M120" s="60" t="s">
        <v>474</v>
      </c>
      <c r="N120" s="79" t="s">
        <v>411</v>
      </c>
      <c r="O120" s="79" t="s">
        <v>412</v>
      </c>
      <c r="P120" s="132">
        <v>30</v>
      </c>
      <c r="Q120" s="133">
        <v>30</v>
      </c>
      <c r="R120" s="102">
        <f t="shared" si="8"/>
        <v>1</v>
      </c>
      <c r="S120" s="217">
        <v>1</v>
      </c>
      <c r="T120" s="215">
        <f t="shared" si="5"/>
        <v>1</v>
      </c>
      <c r="U120" s="140" t="s">
        <v>574</v>
      </c>
      <c r="V120" s="162" t="s">
        <v>674</v>
      </c>
      <c r="W120" s="167"/>
    </row>
    <row r="121" spans="1:23" ht="48" x14ac:dyDescent="0.2">
      <c r="A121" s="253"/>
      <c r="B121" s="227"/>
      <c r="C121" s="227"/>
      <c r="D121" s="227"/>
      <c r="E121" s="227"/>
      <c r="F121" s="265"/>
      <c r="G121" s="33" t="s">
        <v>224</v>
      </c>
      <c r="H121" s="8">
        <v>42401</v>
      </c>
      <c r="I121" s="8">
        <v>42735</v>
      </c>
      <c r="J121" s="115"/>
      <c r="K121" s="103" t="s">
        <v>480</v>
      </c>
      <c r="L121" s="52" t="s">
        <v>225</v>
      </c>
      <c r="M121" s="52" t="s">
        <v>474</v>
      </c>
      <c r="N121" s="60" t="s">
        <v>413</v>
      </c>
      <c r="O121" s="79" t="s">
        <v>486</v>
      </c>
      <c r="P121" s="132">
        <v>3</v>
      </c>
      <c r="Q121" s="133">
        <v>3</v>
      </c>
      <c r="R121" s="102">
        <f t="shared" si="8"/>
        <v>1</v>
      </c>
      <c r="S121" s="217">
        <v>1</v>
      </c>
      <c r="T121" s="215">
        <f t="shared" si="5"/>
        <v>1</v>
      </c>
      <c r="U121" s="162" t="s">
        <v>575</v>
      </c>
      <c r="V121" s="202" t="s">
        <v>772</v>
      </c>
      <c r="W121" s="167"/>
    </row>
    <row r="122" spans="1:23" ht="24" x14ac:dyDescent="0.2">
      <c r="A122" s="253"/>
      <c r="B122" s="250" t="s">
        <v>136</v>
      </c>
      <c r="C122" s="252" t="s">
        <v>81</v>
      </c>
      <c r="D122" s="252" t="s">
        <v>40</v>
      </c>
      <c r="E122" s="252"/>
      <c r="F122" s="289" t="s">
        <v>123</v>
      </c>
      <c r="G122" s="33" t="s">
        <v>137</v>
      </c>
      <c r="H122" s="8">
        <v>42370</v>
      </c>
      <c r="I122" s="8">
        <v>42429</v>
      </c>
      <c r="J122" s="115"/>
      <c r="K122" s="139" t="s">
        <v>480</v>
      </c>
      <c r="L122" s="25" t="s">
        <v>140</v>
      </c>
      <c r="M122" s="5" t="s">
        <v>472</v>
      </c>
      <c r="N122" s="76" t="s">
        <v>140</v>
      </c>
      <c r="O122" s="76" t="s">
        <v>140</v>
      </c>
      <c r="P122" s="134">
        <v>1</v>
      </c>
      <c r="Q122" s="122">
        <v>1</v>
      </c>
      <c r="R122" s="102">
        <f t="shared" si="8"/>
        <v>1</v>
      </c>
      <c r="S122" s="217">
        <v>1</v>
      </c>
      <c r="T122" s="215">
        <f t="shared" si="5"/>
        <v>1</v>
      </c>
      <c r="U122" s="140" t="s">
        <v>566</v>
      </c>
      <c r="V122" s="140" t="s">
        <v>567</v>
      </c>
      <c r="W122" s="167"/>
    </row>
    <row r="123" spans="1:23" ht="36" x14ac:dyDescent="0.2">
      <c r="A123" s="253"/>
      <c r="B123" s="251"/>
      <c r="C123" s="252"/>
      <c r="D123" s="252"/>
      <c r="E123" s="252"/>
      <c r="F123" s="289"/>
      <c r="G123" s="113" t="s">
        <v>138</v>
      </c>
      <c r="H123" s="117">
        <v>42430</v>
      </c>
      <c r="I123" s="117">
        <v>42734</v>
      </c>
      <c r="J123" s="113"/>
      <c r="K123" s="103" t="s">
        <v>456</v>
      </c>
      <c r="L123" s="115" t="s">
        <v>139</v>
      </c>
      <c r="M123" s="113" t="s">
        <v>472</v>
      </c>
      <c r="N123" s="195" t="s">
        <v>414</v>
      </c>
      <c r="O123" s="195" t="s">
        <v>710</v>
      </c>
      <c r="P123" s="206" t="s">
        <v>458</v>
      </c>
      <c r="Q123" s="219" t="s">
        <v>458</v>
      </c>
      <c r="R123" s="102" t="s">
        <v>458</v>
      </c>
      <c r="S123" s="217" t="s">
        <v>458</v>
      </c>
      <c r="T123" s="215" t="s">
        <v>458</v>
      </c>
      <c r="U123" s="87"/>
      <c r="V123" s="87" t="s">
        <v>457</v>
      </c>
      <c r="W123" s="167"/>
    </row>
    <row r="124" spans="1:23" ht="72" x14ac:dyDescent="0.2">
      <c r="A124" s="253"/>
      <c r="B124" s="251"/>
      <c r="C124" s="252"/>
      <c r="D124" s="252"/>
      <c r="E124" s="252"/>
      <c r="F124" s="289"/>
      <c r="G124" s="33" t="s">
        <v>72</v>
      </c>
      <c r="H124" s="8">
        <v>42370</v>
      </c>
      <c r="I124" s="8">
        <v>42551</v>
      </c>
      <c r="J124" s="115"/>
      <c r="K124" s="103" t="s">
        <v>480</v>
      </c>
      <c r="L124" s="27" t="s">
        <v>425</v>
      </c>
      <c r="M124" s="27" t="s">
        <v>472</v>
      </c>
      <c r="N124" s="79" t="s">
        <v>481</v>
      </c>
      <c r="O124" s="152" t="s">
        <v>482</v>
      </c>
      <c r="P124" s="158">
        <v>5</v>
      </c>
      <c r="Q124" s="107">
        <v>6</v>
      </c>
      <c r="R124" s="102">
        <f t="shared" si="8"/>
        <v>0.83333333333333337</v>
      </c>
      <c r="S124" s="217">
        <v>1</v>
      </c>
      <c r="T124" s="215">
        <f t="shared" si="5"/>
        <v>0.83333333333333337</v>
      </c>
      <c r="U124" s="140" t="s">
        <v>568</v>
      </c>
      <c r="V124" s="200" t="s">
        <v>569</v>
      </c>
      <c r="W124" s="167"/>
    </row>
    <row r="125" spans="1:23" ht="99.75" customHeight="1" x14ac:dyDescent="0.2">
      <c r="A125" s="253"/>
      <c r="B125" s="258" t="s">
        <v>219</v>
      </c>
      <c r="C125" s="253" t="s">
        <v>82</v>
      </c>
      <c r="D125" s="226" t="s">
        <v>40</v>
      </c>
      <c r="E125" s="41"/>
      <c r="F125" s="259" t="s">
        <v>123</v>
      </c>
      <c r="G125" s="33" t="s">
        <v>87</v>
      </c>
      <c r="H125" s="8">
        <v>42401</v>
      </c>
      <c r="I125" s="8">
        <v>42735</v>
      </c>
      <c r="J125" s="115"/>
      <c r="K125" s="103" t="s">
        <v>480</v>
      </c>
      <c r="L125" s="23" t="s">
        <v>92</v>
      </c>
      <c r="M125" s="60" t="s">
        <v>475</v>
      </c>
      <c r="N125" s="60" t="s">
        <v>415</v>
      </c>
      <c r="O125" s="79" t="s">
        <v>416</v>
      </c>
      <c r="P125" s="132">
        <v>2</v>
      </c>
      <c r="Q125" s="133">
        <v>2</v>
      </c>
      <c r="R125" s="102">
        <f t="shared" si="8"/>
        <v>1</v>
      </c>
      <c r="S125" s="217">
        <v>1</v>
      </c>
      <c r="T125" s="215">
        <f t="shared" si="5"/>
        <v>1</v>
      </c>
      <c r="U125" s="140" t="s">
        <v>711</v>
      </c>
      <c r="V125" s="167" t="s">
        <v>712</v>
      </c>
      <c r="W125" s="167"/>
    </row>
    <row r="126" spans="1:23" ht="72" x14ac:dyDescent="0.2">
      <c r="A126" s="253"/>
      <c r="B126" s="258"/>
      <c r="C126" s="253"/>
      <c r="D126" s="253"/>
      <c r="E126" s="42"/>
      <c r="F126" s="260"/>
      <c r="G126" s="33" t="s">
        <v>88</v>
      </c>
      <c r="H126" s="8">
        <v>42522</v>
      </c>
      <c r="I126" s="8">
        <v>42735</v>
      </c>
      <c r="J126" s="115"/>
      <c r="K126" s="103" t="s">
        <v>480</v>
      </c>
      <c r="L126" s="23" t="s">
        <v>714</v>
      </c>
      <c r="M126" s="5" t="s">
        <v>475</v>
      </c>
      <c r="N126" s="79" t="s">
        <v>715</v>
      </c>
      <c r="O126" s="79" t="s">
        <v>716</v>
      </c>
      <c r="P126" s="132">
        <v>14</v>
      </c>
      <c r="Q126" s="133">
        <v>14</v>
      </c>
      <c r="R126" s="102">
        <f t="shared" si="8"/>
        <v>1</v>
      </c>
      <c r="S126" s="217">
        <v>1</v>
      </c>
      <c r="T126" s="215">
        <f t="shared" si="5"/>
        <v>1</v>
      </c>
      <c r="U126" s="140" t="s">
        <v>713</v>
      </c>
      <c r="V126" s="167" t="s">
        <v>722</v>
      </c>
      <c r="W126" s="167"/>
    </row>
    <row r="127" spans="1:23" ht="60" x14ac:dyDescent="0.2">
      <c r="A127" s="253"/>
      <c r="B127" s="258"/>
      <c r="C127" s="253"/>
      <c r="D127" s="253"/>
      <c r="E127" s="42"/>
      <c r="F127" s="260"/>
      <c r="G127" s="33" t="s">
        <v>89</v>
      </c>
      <c r="H127" s="8">
        <v>42461</v>
      </c>
      <c r="I127" s="8">
        <v>42735</v>
      </c>
      <c r="J127" s="115"/>
      <c r="K127" s="103" t="s">
        <v>528</v>
      </c>
      <c r="L127" s="23" t="s">
        <v>93</v>
      </c>
      <c r="M127" s="5" t="s">
        <v>478</v>
      </c>
      <c r="N127" s="79" t="s">
        <v>417</v>
      </c>
      <c r="O127" s="79" t="s">
        <v>489</v>
      </c>
      <c r="P127" s="132">
        <v>0</v>
      </c>
      <c r="Q127" s="133">
        <v>8</v>
      </c>
      <c r="R127" s="102">
        <f t="shared" si="8"/>
        <v>0</v>
      </c>
      <c r="S127" s="217">
        <v>1</v>
      </c>
      <c r="T127" s="215">
        <f t="shared" si="5"/>
        <v>0</v>
      </c>
      <c r="U127" s="140"/>
      <c r="V127" s="167" t="s">
        <v>717</v>
      </c>
      <c r="W127" s="167"/>
    </row>
    <row r="128" spans="1:23" ht="72" x14ac:dyDescent="0.2">
      <c r="A128" s="253"/>
      <c r="B128" s="258"/>
      <c r="C128" s="253"/>
      <c r="D128" s="253"/>
      <c r="E128" s="42"/>
      <c r="F128" s="260"/>
      <c r="G128" s="33" t="s">
        <v>91</v>
      </c>
      <c r="H128" s="8">
        <v>42408</v>
      </c>
      <c r="I128" s="8">
        <v>42704</v>
      </c>
      <c r="J128" s="115"/>
      <c r="K128" s="103" t="s">
        <v>480</v>
      </c>
      <c r="L128" s="23" t="s">
        <v>90</v>
      </c>
      <c r="M128" s="60" t="s">
        <v>475</v>
      </c>
      <c r="N128" s="60" t="s">
        <v>418</v>
      </c>
      <c r="O128" s="79" t="s">
        <v>419</v>
      </c>
      <c r="P128" s="204">
        <v>27</v>
      </c>
      <c r="Q128" s="133">
        <v>27</v>
      </c>
      <c r="R128" s="102">
        <f t="shared" si="8"/>
        <v>1</v>
      </c>
      <c r="S128" s="217">
        <v>1</v>
      </c>
      <c r="T128" s="215">
        <f t="shared" si="5"/>
        <v>1</v>
      </c>
      <c r="U128" s="140" t="s">
        <v>718</v>
      </c>
      <c r="V128" s="167" t="s">
        <v>719</v>
      </c>
      <c r="W128" s="167"/>
    </row>
    <row r="129" spans="1:23" ht="96" x14ac:dyDescent="0.2">
      <c r="A129" s="253"/>
      <c r="B129" s="258"/>
      <c r="C129" s="227"/>
      <c r="D129" s="37" t="s">
        <v>56</v>
      </c>
      <c r="E129" s="39" t="s">
        <v>427</v>
      </c>
      <c r="F129" s="40">
        <v>450</v>
      </c>
      <c r="G129" s="33" t="s">
        <v>236</v>
      </c>
      <c r="H129" s="8">
        <v>42401</v>
      </c>
      <c r="I129" s="8">
        <v>42734</v>
      </c>
      <c r="J129" s="115"/>
      <c r="K129" s="103" t="s">
        <v>480</v>
      </c>
      <c r="L129" s="156" t="s">
        <v>487</v>
      </c>
      <c r="M129" s="60" t="s">
        <v>475</v>
      </c>
      <c r="N129" s="156" t="s">
        <v>488</v>
      </c>
      <c r="O129" s="193" t="s">
        <v>544</v>
      </c>
      <c r="P129" s="165">
        <v>230</v>
      </c>
      <c r="Q129" s="166">
        <v>230</v>
      </c>
      <c r="R129" s="102">
        <f t="shared" si="8"/>
        <v>1</v>
      </c>
      <c r="S129" s="217">
        <v>1</v>
      </c>
      <c r="T129" s="215">
        <f t="shared" si="5"/>
        <v>1</v>
      </c>
      <c r="U129" s="140" t="s">
        <v>721</v>
      </c>
      <c r="V129" s="167" t="s">
        <v>720</v>
      </c>
      <c r="W129" s="167"/>
    </row>
    <row r="130" spans="1:23" ht="168" x14ac:dyDescent="0.2">
      <c r="A130" s="253"/>
      <c r="B130" s="250" t="s">
        <v>59</v>
      </c>
      <c r="C130" s="226" t="s">
        <v>8</v>
      </c>
      <c r="D130" s="226" t="s">
        <v>40</v>
      </c>
      <c r="E130" s="226"/>
      <c r="F130" s="259" t="s">
        <v>123</v>
      </c>
      <c r="G130" s="33" t="s">
        <v>118</v>
      </c>
      <c r="H130" s="8">
        <v>42401</v>
      </c>
      <c r="I130" s="8">
        <v>42491</v>
      </c>
      <c r="J130" s="115"/>
      <c r="K130" s="103" t="s">
        <v>528</v>
      </c>
      <c r="L130" s="168" t="s">
        <v>493</v>
      </c>
      <c r="M130" s="168" t="s">
        <v>500</v>
      </c>
      <c r="N130" s="168" t="s">
        <v>493</v>
      </c>
      <c r="O130" s="168" t="s">
        <v>493</v>
      </c>
      <c r="P130" s="132">
        <v>0.5</v>
      </c>
      <c r="Q130" s="133">
        <v>1</v>
      </c>
      <c r="R130" s="102">
        <f t="shared" si="8"/>
        <v>0.5</v>
      </c>
      <c r="S130" s="217">
        <v>1</v>
      </c>
      <c r="T130" s="215">
        <f t="shared" si="5"/>
        <v>0.5</v>
      </c>
      <c r="U130" s="199" t="s">
        <v>683</v>
      </c>
      <c r="V130" s="140" t="s">
        <v>675</v>
      </c>
      <c r="W130" s="167"/>
    </row>
    <row r="131" spans="1:23" ht="60" x14ac:dyDescent="0.2">
      <c r="A131" s="253"/>
      <c r="B131" s="251"/>
      <c r="C131" s="253"/>
      <c r="D131" s="253"/>
      <c r="E131" s="253"/>
      <c r="F131" s="260"/>
      <c r="G131" s="33" t="s">
        <v>57</v>
      </c>
      <c r="H131" s="8">
        <v>42430</v>
      </c>
      <c r="I131" s="8">
        <v>42552</v>
      </c>
      <c r="J131" s="115"/>
      <c r="K131" s="103" t="s">
        <v>480</v>
      </c>
      <c r="L131" s="168" t="s">
        <v>494</v>
      </c>
      <c r="M131" s="168" t="s">
        <v>500</v>
      </c>
      <c r="N131" s="168" t="s">
        <v>497</v>
      </c>
      <c r="O131" s="168" t="s">
        <v>495</v>
      </c>
      <c r="P131" s="132">
        <v>2</v>
      </c>
      <c r="Q131" s="184">
        <v>2</v>
      </c>
      <c r="R131" s="102">
        <f t="shared" si="8"/>
        <v>1</v>
      </c>
      <c r="S131" s="217">
        <v>1</v>
      </c>
      <c r="T131" s="215">
        <f t="shared" si="5"/>
        <v>1</v>
      </c>
      <c r="U131" s="199" t="s">
        <v>683</v>
      </c>
      <c r="V131" s="140" t="s">
        <v>680</v>
      </c>
      <c r="W131" s="167"/>
    </row>
    <row r="132" spans="1:23" ht="48" x14ac:dyDescent="0.2">
      <c r="A132" s="253"/>
      <c r="B132" s="251"/>
      <c r="C132" s="253"/>
      <c r="D132" s="253"/>
      <c r="E132" s="253"/>
      <c r="F132" s="260"/>
      <c r="G132" s="33" t="s">
        <v>58</v>
      </c>
      <c r="H132" s="8">
        <v>42522</v>
      </c>
      <c r="I132" s="8">
        <v>42556</v>
      </c>
      <c r="J132" s="115"/>
      <c r="K132" s="103" t="s">
        <v>528</v>
      </c>
      <c r="L132" s="168" t="s">
        <v>496</v>
      </c>
      <c r="M132" s="168" t="s">
        <v>501</v>
      </c>
      <c r="N132" s="168" t="s">
        <v>499</v>
      </c>
      <c r="O132" s="168" t="s">
        <v>498</v>
      </c>
      <c r="P132" s="132"/>
      <c r="Q132" s="132"/>
      <c r="R132" s="102">
        <f t="shared" si="8"/>
        <v>0</v>
      </c>
      <c r="S132" s="217">
        <v>1</v>
      </c>
      <c r="T132" s="215">
        <f t="shared" si="5"/>
        <v>0</v>
      </c>
      <c r="U132" s="140"/>
      <c r="V132" s="140" t="s">
        <v>740</v>
      </c>
      <c r="W132" s="167"/>
    </row>
    <row r="133" spans="1:23" ht="48" x14ac:dyDescent="0.2">
      <c r="A133" s="312" t="s">
        <v>85</v>
      </c>
      <c r="B133" s="291" t="s">
        <v>147</v>
      </c>
      <c r="C133" s="291" t="s">
        <v>38</v>
      </c>
      <c r="D133" s="237" t="s">
        <v>40</v>
      </c>
      <c r="E133" s="237"/>
      <c r="F133" s="294" t="s">
        <v>123</v>
      </c>
      <c r="G133" s="34" t="s">
        <v>97</v>
      </c>
      <c r="H133" s="9">
        <v>42401</v>
      </c>
      <c r="I133" s="9">
        <v>42460</v>
      </c>
      <c r="J133" s="119"/>
      <c r="K133" s="139" t="s">
        <v>480</v>
      </c>
      <c r="L133" s="22" t="s">
        <v>96</v>
      </c>
      <c r="M133" s="19" t="s">
        <v>465</v>
      </c>
      <c r="N133" s="22" t="s">
        <v>96</v>
      </c>
      <c r="O133" s="22" t="s">
        <v>96</v>
      </c>
      <c r="P133" s="135">
        <v>1</v>
      </c>
      <c r="Q133" s="123">
        <v>1</v>
      </c>
      <c r="R133" s="102">
        <f t="shared" si="8"/>
        <v>1</v>
      </c>
      <c r="S133" s="217">
        <v>1</v>
      </c>
      <c r="T133" s="215">
        <f t="shared" si="5"/>
        <v>1</v>
      </c>
      <c r="U133" s="140" t="s">
        <v>602</v>
      </c>
      <c r="V133" s="140" t="s">
        <v>611</v>
      </c>
      <c r="W133" s="167"/>
    </row>
    <row r="134" spans="1:23" ht="48" x14ac:dyDescent="0.2">
      <c r="A134" s="312"/>
      <c r="B134" s="292"/>
      <c r="C134" s="292"/>
      <c r="D134" s="290"/>
      <c r="E134" s="290"/>
      <c r="F134" s="295"/>
      <c r="G134" s="34" t="s">
        <v>65</v>
      </c>
      <c r="H134" s="9">
        <v>42461</v>
      </c>
      <c r="I134" s="9">
        <v>42551</v>
      </c>
      <c r="J134" s="119"/>
      <c r="K134" s="103" t="s">
        <v>480</v>
      </c>
      <c r="L134" s="22" t="s">
        <v>101</v>
      </c>
      <c r="M134" s="74" t="s">
        <v>465</v>
      </c>
      <c r="N134" s="22" t="s">
        <v>101</v>
      </c>
      <c r="O134" s="22" t="s">
        <v>101</v>
      </c>
      <c r="P134" s="135">
        <v>1</v>
      </c>
      <c r="Q134" s="123">
        <v>1</v>
      </c>
      <c r="R134" s="102">
        <f t="shared" si="8"/>
        <v>1</v>
      </c>
      <c r="S134" s="217">
        <v>1</v>
      </c>
      <c r="T134" s="215">
        <f t="shared" si="5"/>
        <v>1</v>
      </c>
      <c r="U134" s="140"/>
      <c r="V134" s="140" t="s">
        <v>611</v>
      </c>
      <c r="W134" s="167"/>
    </row>
    <row r="135" spans="1:23" ht="72" x14ac:dyDescent="0.2">
      <c r="A135" s="312"/>
      <c r="B135" s="292"/>
      <c r="C135" s="292"/>
      <c r="D135" s="290"/>
      <c r="E135" s="290"/>
      <c r="F135" s="295"/>
      <c r="G135" s="34" t="s">
        <v>98</v>
      </c>
      <c r="H135" s="9">
        <v>42401</v>
      </c>
      <c r="I135" s="9">
        <v>42735</v>
      </c>
      <c r="J135" s="119"/>
      <c r="K135" s="103" t="s">
        <v>480</v>
      </c>
      <c r="L135" s="22" t="s">
        <v>99</v>
      </c>
      <c r="M135" s="74" t="s">
        <v>550</v>
      </c>
      <c r="N135" s="22" t="s">
        <v>99</v>
      </c>
      <c r="O135" s="22" t="s">
        <v>99</v>
      </c>
      <c r="P135" s="136">
        <v>1</v>
      </c>
      <c r="Q135" s="124">
        <v>1</v>
      </c>
      <c r="R135" s="102">
        <f t="shared" si="8"/>
        <v>1</v>
      </c>
      <c r="S135" s="217">
        <v>1</v>
      </c>
      <c r="T135" s="215">
        <f t="shared" si="5"/>
        <v>1</v>
      </c>
      <c r="U135" s="140" t="s">
        <v>654</v>
      </c>
      <c r="V135" s="140" t="s">
        <v>655</v>
      </c>
      <c r="W135" s="191"/>
    </row>
    <row r="136" spans="1:23" ht="48" x14ac:dyDescent="0.2">
      <c r="A136" s="312"/>
      <c r="B136" s="293"/>
      <c r="C136" s="293"/>
      <c r="D136" s="238"/>
      <c r="E136" s="238"/>
      <c r="F136" s="296"/>
      <c r="G136" s="34" t="s">
        <v>66</v>
      </c>
      <c r="H136" s="9">
        <v>42370</v>
      </c>
      <c r="I136" s="9">
        <v>42735</v>
      </c>
      <c r="J136" s="119"/>
      <c r="K136" s="103" t="s">
        <v>480</v>
      </c>
      <c r="L136" s="22" t="s">
        <v>100</v>
      </c>
      <c r="M136" s="74" t="s">
        <v>465</v>
      </c>
      <c r="N136" s="22" t="s">
        <v>348</v>
      </c>
      <c r="O136" s="22" t="s">
        <v>349</v>
      </c>
      <c r="P136" s="136">
        <v>1</v>
      </c>
      <c r="Q136" s="136">
        <v>1</v>
      </c>
      <c r="R136" s="102">
        <f t="shared" si="8"/>
        <v>1</v>
      </c>
      <c r="S136" s="217">
        <v>1</v>
      </c>
      <c r="T136" s="215">
        <f t="shared" si="5"/>
        <v>1</v>
      </c>
      <c r="U136" s="140" t="s">
        <v>743</v>
      </c>
      <c r="V136" s="140" t="s">
        <v>744</v>
      </c>
      <c r="W136" s="167"/>
    </row>
    <row r="137" spans="1:23" ht="60" x14ac:dyDescent="0.2">
      <c r="A137" s="312"/>
      <c r="B137" s="291" t="s">
        <v>24</v>
      </c>
      <c r="C137" s="291" t="s">
        <v>38</v>
      </c>
      <c r="D137" s="237" t="s">
        <v>56</v>
      </c>
      <c r="E137" s="237" t="s">
        <v>426</v>
      </c>
      <c r="F137" s="294">
        <v>1100</v>
      </c>
      <c r="G137" s="34" t="s">
        <v>238</v>
      </c>
      <c r="H137" s="9">
        <v>42401</v>
      </c>
      <c r="I137" s="9">
        <v>42460</v>
      </c>
      <c r="J137" s="119"/>
      <c r="K137" s="139" t="s">
        <v>480</v>
      </c>
      <c r="L137" s="22" t="s">
        <v>537</v>
      </c>
      <c r="M137" s="74" t="s">
        <v>465</v>
      </c>
      <c r="N137" s="22" t="s">
        <v>537</v>
      </c>
      <c r="O137" s="22" t="s">
        <v>537</v>
      </c>
      <c r="P137" s="136">
        <v>1</v>
      </c>
      <c r="Q137" s="124">
        <v>1</v>
      </c>
      <c r="R137" s="102">
        <f t="shared" si="8"/>
        <v>1</v>
      </c>
      <c r="S137" s="217">
        <v>1</v>
      </c>
      <c r="T137" s="215">
        <f t="shared" si="5"/>
        <v>1</v>
      </c>
      <c r="U137" s="140" t="s">
        <v>745</v>
      </c>
      <c r="V137" s="140" t="s">
        <v>747</v>
      </c>
      <c r="W137" s="167"/>
    </row>
    <row r="138" spans="1:23" ht="48" x14ac:dyDescent="0.2">
      <c r="A138" s="312"/>
      <c r="B138" s="292"/>
      <c r="C138" s="292"/>
      <c r="D138" s="290"/>
      <c r="E138" s="290"/>
      <c r="F138" s="295"/>
      <c r="G138" s="46" t="s">
        <v>202</v>
      </c>
      <c r="H138" s="9">
        <v>42401</v>
      </c>
      <c r="I138" s="9">
        <v>42460</v>
      </c>
      <c r="J138" s="119"/>
      <c r="K138" s="139" t="s">
        <v>480</v>
      </c>
      <c r="L138" s="22" t="s">
        <v>203</v>
      </c>
      <c r="M138" s="74" t="s">
        <v>465</v>
      </c>
      <c r="N138" s="22" t="s">
        <v>350</v>
      </c>
      <c r="O138" s="22" t="s">
        <v>351</v>
      </c>
      <c r="P138" s="136">
        <v>1</v>
      </c>
      <c r="Q138" s="136">
        <v>1</v>
      </c>
      <c r="R138" s="102">
        <f t="shared" si="8"/>
        <v>1</v>
      </c>
      <c r="S138" s="217">
        <v>1</v>
      </c>
      <c r="T138" s="215">
        <f t="shared" si="5"/>
        <v>1</v>
      </c>
      <c r="U138" s="140" t="s">
        <v>749</v>
      </c>
      <c r="V138" s="140" t="s">
        <v>748</v>
      </c>
      <c r="W138" s="167"/>
    </row>
    <row r="139" spans="1:23" ht="48" x14ac:dyDescent="0.2">
      <c r="A139" s="312"/>
      <c r="B139" s="292"/>
      <c r="C139" s="292"/>
      <c r="D139" s="290"/>
      <c r="E139" s="290"/>
      <c r="F139" s="295"/>
      <c r="G139" s="34" t="s">
        <v>237</v>
      </c>
      <c r="H139" s="9">
        <v>42461</v>
      </c>
      <c r="I139" s="9">
        <v>42551</v>
      </c>
      <c r="J139" s="119"/>
      <c r="K139" s="103" t="s">
        <v>528</v>
      </c>
      <c r="L139" s="22" t="s">
        <v>102</v>
      </c>
      <c r="M139" s="74" t="s">
        <v>465</v>
      </c>
      <c r="N139" s="22" t="s">
        <v>352</v>
      </c>
      <c r="O139" s="22" t="s">
        <v>353</v>
      </c>
      <c r="P139" s="135">
        <v>0.75</v>
      </c>
      <c r="Q139" s="135">
        <v>1</v>
      </c>
      <c r="R139" s="102">
        <f t="shared" si="8"/>
        <v>0.75</v>
      </c>
      <c r="S139" s="217">
        <v>1</v>
      </c>
      <c r="T139" s="215">
        <f t="shared" si="5"/>
        <v>0.75</v>
      </c>
      <c r="U139" s="140" t="s">
        <v>751</v>
      </c>
      <c r="V139" s="140" t="s">
        <v>750</v>
      </c>
      <c r="W139" s="167"/>
    </row>
    <row r="140" spans="1:23" ht="36" x14ac:dyDescent="0.2">
      <c r="A140" s="312"/>
      <c r="B140" s="292"/>
      <c r="C140" s="292"/>
      <c r="D140" s="290"/>
      <c r="E140" s="290"/>
      <c r="F140" s="295"/>
      <c r="G140" s="34" t="s">
        <v>179</v>
      </c>
      <c r="H140" s="9">
        <v>42461</v>
      </c>
      <c r="I140" s="9">
        <v>42643</v>
      </c>
      <c r="J140" s="119"/>
      <c r="K140" s="103" t="s">
        <v>480</v>
      </c>
      <c r="L140" s="22" t="s">
        <v>103</v>
      </c>
      <c r="M140" s="74" t="s">
        <v>465</v>
      </c>
      <c r="N140" s="22" t="s">
        <v>103</v>
      </c>
      <c r="O140" s="22" t="s">
        <v>103</v>
      </c>
      <c r="P140" s="135">
        <v>1</v>
      </c>
      <c r="Q140" s="123">
        <v>1</v>
      </c>
      <c r="R140" s="102">
        <f t="shared" si="8"/>
        <v>1</v>
      </c>
      <c r="S140" s="217">
        <v>1</v>
      </c>
      <c r="T140" s="215">
        <f t="shared" si="5"/>
        <v>1</v>
      </c>
      <c r="U140" s="140" t="s">
        <v>745</v>
      </c>
      <c r="V140" s="140" t="s">
        <v>746</v>
      </c>
      <c r="W140" s="167"/>
    </row>
    <row r="141" spans="1:23" ht="96" x14ac:dyDescent="0.2">
      <c r="A141" s="312"/>
      <c r="B141" s="292"/>
      <c r="C141" s="292"/>
      <c r="D141" s="290"/>
      <c r="E141" s="290"/>
      <c r="F141" s="295"/>
      <c r="G141" s="36" t="s">
        <v>180</v>
      </c>
      <c r="H141" s="9">
        <v>42522</v>
      </c>
      <c r="I141" s="9">
        <v>42643</v>
      </c>
      <c r="J141" s="119"/>
      <c r="K141" s="103" t="s">
        <v>480</v>
      </c>
      <c r="L141" s="22" t="s">
        <v>204</v>
      </c>
      <c r="M141" s="74" t="s">
        <v>465</v>
      </c>
      <c r="N141" s="22" t="s">
        <v>354</v>
      </c>
      <c r="O141" s="22" t="s">
        <v>355</v>
      </c>
      <c r="P141" s="135">
        <v>1</v>
      </c>
      <c r="Q141" s="123">
        <v>1</v>
      </c>
      <c r="R141" s="102">
        <f t="shared" si="8"/>
        <v>1</v>
      </c>
      <c r="S141" s="217">
        <v>1</v>
      </c>
      <c r="T141" s="215">
        <f t="shared" si="5"/>
        <v>1</v>
      </c>
      <c r="U141" s="140" t="s">
        <v>768</v>
      </c>
      <c r="V141" s="140" t="s">
        <v>769</v>
      </c>
      <c r="W141" s="167"/>
    </row>
    <row r="142" spans="1:23" ht="72" x14ac:dyDescent="0.2">
      <c r="A142" s="312"/>
      <c r="B142" s="293"/>
      <c r="C142" s="293"/>
      <c r="D142" s="238"/>
      <c r="E142" s="238"/>
      <c r="F142" s="296"/>
      <c r="G142" s="34" t="s">
        <v>181</v>
      </c>
      <c r="H142" s="9">
        <v>42461</v>
      </c>
      <c r="I142" s="9">
        <v>42551</v>
      </c>
      <c r="J142" s="119"/>
      <c r="K142" s="103" t="s">
        <v>480</v>
      </c>
      <c r="L142" s="22" t="s">
        <v>104</v>
      </c>
      <c r="M142" s="74" t="s">
        <v>465</v>
      </c>
      <c r="N142" s="22" t="s">
        <v>104</v>
      </c>
      <c r="O142" s="22" t="s">
        <v>104</v>
      </c>
      <c r="P142" s="135">
        <v>1</v>
      </c>
      <c r="Q142" s="135">
        <v>1</v>
      </c>
      <c r="R142" s="102">
        <f t="shared" si="8"/>
        <v>1</v>
      </c>
      <c r="S142" s="217">
        <v>1</v>
      </c>
      <c r="T142" s="215">
        <f t="shared" si="5"/>
        <v>1</v>
      </c>
      <c r="U142" s="140" t="s">
        <v>745</v>
      </c>
      <c r="V142" s="140" t="s">
        <v>747</v>
      </c>
      <c r="W142" s="167"/>
    </row>
    <row r="143" spans="1:23" ht="48" x14ac:dyDescent="0.2">
      <c r="A143" s="312"/>
      <c r="B143" s="237" t="s">
        <v>18</v>
      </c>
      <c r="C143" s="291" t="s">
        <v>38</v>
      </c>
      <c r="D143" s="237" t="s">
        <v>40</v>
      </c>
      <c r="E143" s="237" t="s">
        <v>116</v>
      </c>
      <c r="F143" s="294" t="s">
        <v>123</v>
      </c>
      <c r="G143" s="38" t="s">
        <v>182</v>
      </c>
      <c r="H143" s="9">
        <v>42401</v>
      </c>
      <c r="I143" s="9">
        <v>42735</v>
      </c>
      <c r="J143" s="119"/>
      <c r="K143" s="103" t="s">
        <v>528</v>
      </c>
      <c r="L143" s="22" t="s">
        <v>105</v>
      </c>
      <c r="M143" s="74" t="s">
        <v>465</v>
      </c>
      <c r="N143" s="22" t="s">
        <v>105</v>
      </c>
      <c r="O143" s="22" t="s">
        <v>105</v>
      </c>
      <c r="P143" s="188">
        <v>0.7</v>
      </c>
      <c r="Q143" s="187">
        <v>1</v>
      </c>
      <c r="R143" s="102">
        <f t="shared" si="8"/>
        <v>0.7</v>
      </c>
      <c r="S143" s="217">
        <v>1</v>
      </c>
      <c r="T143" s="215">
        <f t="shared" si="5"/>
        <v>0.7</v>
      </c>
      <c r="U143" s="140" t="s">
        <v>764</v>
      </c>
      <c r="V143" s="140" t="s">
        <v>770</v>
      </c>
      <c r="W143" s="167"/>
    </row>
    <row r="144" spans="1:23" ht="36" x14ac:dyDescent="0.2">
      <c r="A144" s="312"/>
      <c r="B144" s="290"/>
      <c r="C144" s="292"/>
      <c r="D144" s="290"/>
      <c r="E144" s="290"/>
      <c r="F144" s="295"/>
      <c r="G144" s="34" t="s">
        <v>67</v>
      </c>
      <c r="H144" s="9">
        <v>42401</v>
      </c>
      <c r="I144" s="9">
        <v>42460</v>
      </c>
      <c r="J144" s="119"/>
      <c r="K144" s="139" t="s">
        <v>480</v>
      </c>
      <c r="L144" s="22" t="s">
        <v>106</v>
      </c>
      <c r="M144" s="74" t="s">
        <v>465</v>
      </c>
      <c r="N144" s="22" t="s">
        <v>106</v>
      </c>
      <c r="O144" s="22" t="s">
        <v>106</v>
      </c>
      <c r="P144" s="136">
        <v>1</v>
      </c>
      <c r="Q144" s="124">
        <v>1</v>
      </c>
      <c r="R144" s="102">
        <f t="shared" si="8"/>
        <v>1</v>
      </c>
      <c r="S144" s="217">
        <v>1</v>
      </c>
      <c r="T144" s="215">
        <f t="shared" si="5"/>
        <v>1</v>
      </c>
      <c r="U144" s="140"/>
      <c r="V144" s="140" t="s">
        <v>612</v>
      </c>
      <c r="W144" s="167"/>
    </row>
    <row r="145" spans="1:23" ht="48" x14ac:dyDescent="0.2">
      <c r="A145" s="312"/>
      <c r="B145" s="290"/>
      <c r="C145" s="292"/>
      <c r="D145" s="290"/>
      <c r="E145" s="290"/>
      <c r="F145" s="295"/>
      <c r="G145" s="34" t="s">
        <v>68</v>
      </c>
      <c r="H145" s="9">
        <v>42430</v>
      </c>
      <c r="I145" s="9">
        <v>42460</v>
      </c>
      <c r="J145" s="119"/>
      <c r="K145" s="139" t="s">
        <v>480</v>
      </c>
      <c r="L145" s="22" t="s">
        <v>213</v>
      </c>
      <c r="M145" s="74" t="s">
        <v>465</v>
      </c>
      <c r="N145" s="22" t="s">
        <v>213</v>
      </c>
      <c r="O145" s="22" t="s">
        <v>213</v>
      </c>
      <c r="P145" s="136">
        <v>2</v>
      </c>
      <c r="Q145" s="136">
        <v>2</v>
      </c>
      <c r="R145" s="102">
        <f t="shared" si="8"/>
        <v>1</v>
      </c>
      <c r="S145" s="217">
        <v>1</v>
      </c>
      <c r="T145" s="215">
        <f t="shared" si="5"/>
        <v>1</v>
      </c>
      <c r="U145" s="140"/>
      <c r="V145" s="140" t="s">
        <v>613</v>
      </c>
      <c r="W145" s="192"/>
    </row>
    <row r="146" spans="1:23" ht="60" x14ac:dyDescent="0.2">
      <c r="A146" s="312"/>
      <c r="B146" s="290"/>
      <c r="C146" s="292"/>
      <c r="D146" s="290"/>
      <c r="E146" s="290"/>
      <c r="F146" s="295"/>
      <c r="G146" s="34" t="s">
        <v>69</v>
      </c>
      <c r="H146" s="9">
        <v>42401</v>
      </c>
      <c r="I146" s="9">
        <v>42460</v>
      </c>
      <c r="J146" s="119"/>
      <c r="K146" s="139" t="s">
        <v>480</v>
      </c>
      <c r="L146" s="22" t="s">
        <v>107</v>
      </c>
      <c r="M146" s="74" t="s">
        <v>465</v>
      </c>
      <c r="N146" s="22" t="s">
        <v>107</v>
      </c>
      <c r="O146" s="22" t="s">
        <v>107</v>
      </c>
      <c r="P146" s="136">
        <v>1</v>
      </c>
      <c r="Q146" s="124">
        <v>1</v>
      </c>
      <c r="R146" s="102">
        <f t="shared" si="8"/>
        <v>1</v>
      </c>
      <c r="S146" s="217">
        <v>1</v>
      </c>
      <c r="T146" s="215">
        <f t="shared" ref="T146:T177" si="9">IF(S146=0,0%,IF(R146/S146&gt;100%,100%,R146/S146))</f>
        <v>1</v>
      </c>
      <c r="U146" s="140" t="s">
        <v>752</v>
      </c>
      <c r="V146" s="140" t="s">
        <v>612</v>
      </c>
      <c r="W146" s="167"/>
    </row>
    <row r="147" spans="1:23" ht="72" x14ac:dyDescent="0.2">
      <c r="A147" s="312"/>
      <c r="B147" s="238"/>
      <c r="C147" s="293"/>
      <c r="D147" s="238"/>
      <c r="E147" s="238"/>
      <c r="F147" s="296"/>
      <c r="G147" s="38" t="s">
        <v>183</v>
      </c>
      <c r="H147" s="9">
        <v>42430</v>
      </c>
      <c r="I147" s="9">
        <v>42551</v>
      </c>
      <c r="J147" s="119"/>
      <c r="K147" s="103" t="s">
        <v>480</v>
      </c>
      <c r="L147" s="22" t="s">
        <v>108</v>
      </c>
      <c r="M147" s="74" t="s">
        <v>465</v>
      </c>
      <c r="N147" s="22" t="s">
        <v>108</v>
      </c>
      <c r="O147" s="22" t="s">
        <v>108</v>
      </c>
      <c r="P147" s="136">
        <v>1</v>
      </c>
      <c r="Q147" s="124">
        <v>1</v>
      </c>
      <c r="R147" s="102">
        <f t="shared" si="8"/>
        <v>1</v>
      </c>
      <c r="S147" s="217">
        <v>1</v>
      </c>
      <c r="T147" s="215">
        <f t="shared" si="9"/>
        <v>1</v>
      </c>
      <c r="U147" s="140" t="s">
        <v>615</v>
      </c>
      <c r="V147" s="140" t="s">
        <v>614</v>
      </c>
      <c r="W147" s="167"/>
    </row>
    <row r="148" spans="1:23" ht="48" x14ac:dyDescent="0.2">
      <c r="A148" s="312"/>
      <c r="B148" s="237" t="s">
        <v>30</v>
      </c>
      <c r="C148" s="291" t="s">
        <v>38</v>
      </c>
      <c r="D148" s="237" t="s">
        <v>40</v>
      </c>
      <c r="E148" s="237"/>
      <c r="F148" s="294" t="s">
        <v>123</v>
      </c>
      <c r="G148" s="34" t="s">
        <v>70</v>
      </c>
      <c r="H148" s="9">
        <v>42430</v>
      </c>
      <c r="I148" s="9">
        <v>42643</v>
      </c>
      <c r="J148" s="119"/>
      <c r="K148" s="103" t="s">
        <v>480</v>
      </c>
      <c r="L148" s="22" t="s">
        <v>109</v>
      </c>
      <c r="M148" s="74" t="s">
        <v>465</v>
      </c>
      <c r="N148" s="22" t="s">
        <v>109</v>
      </c>
      <c r="O148" s="22" t="s">
        <v>109</v>
      </c>
      <c r="P148" s="136">
        <v>1</v>
      </c>
      <c r="Q148" s="124">
        <v>1</v>
      </c>
      <c r="R148" s="102">
        <f t="shared" si="8"/>
        <v>1</v>
      </c>
      <c r="S148" s="217">
        <v>1</v>
      </c>
      <c r="T148" s="215">
        <f t="shared" si="9"/>
        <v>1</v>
      </c>
      <c r="U148" s="140" t="s">
        <v>745</v>
      </c>
      <c r="V148" s="140" t="s">
        <v>746</v>
      </c>
      <c r="W148" s="167"/>
    </row>
    <row r="149" spans="1:23" ht="48" customHeight="1" x14ac:dyDescent="0.2">
      <c r="A149" s="312"/>
      <c r="B149" s="290"/>
      <c r="C149" s="292"/>
      <c r="D149" s="290"/>
      <c r="E149" s="290"/>
      <c r="F149" s="295"/>
      <c r="G149" s="38" t="s">
        <v>184</v>
      </c>
      <c r="H149" s="9">
        <v>42389</v>
      </c>
      <c r="I149" s="9">
        <v>42460</v>
      </c>
      <c r="J149" s="119"/>
      <c r="K149" s="139" t="s">
        <v>480</v>
      </c>
      <c r="L149" s="22" t="s">
        <v>205</v>
      </c>
      <c r="M149" s="74" t="s">
        <v>465</v>
      </c>
      <c r="N149" s="22" t="s">
        <v>205</v>
      </c>
      <c r="O149" s="22" t="s">
        <v>205</v>
      </c>
      <c r="P149" s="136">
        <v>1</v>
      </c>
      <c r="Q149" s="124">
        <v>1</v>
      </c>
      <c r="R149" s="102">
        <f t="shared" si="8"/>
        <v>1</v>
      </c>
      <c r="S149" s="217">
        <v>1</v>
      </c>
      <c r="T149" s="215">
        <f t="shared" si="9"/>
        <v>1</v>
      </c>
      <c r="U149" s="140"/>
      <c r="V149" s="140" t="s">
        <v>616</v>
      </c>
      <c r="W149" s="167"/>
    </row>
    <row r="150" spans="1:23" ht="36" x14ac:dyDescent="0.2">
      <c r="A150" s="312"/>
      <c r="B150" s="238"/>
      <c r="C150" s="293"/>
      <c r="D150" s="238"/>
      <c r="E150" s="238"/>
      <c r="F150" s="296"/>
      <c r="G150" s="38" t="s">
        <v>239</v>
      </c>
      <c r="H150" s="9">
        <v>42389</v>
      </c>
      <c r="I150" s="9">
        <v>42460</v>
      </c>
      <c r="J150" s="119"/>
      <c r="K150" s="139" t="s">
        <v>480</v>
      </c>
      <c r="L150" s="22" t="s">
        <v>185</v>
      </c>
      <c r="M150" s="74" t="s">
        <v>465</v>
      </c>
      <c r="N150" s="22" t="s">
        <v>185</v>
      </c>
      <c r="O150" s="22" t="s">
        <v>185</v>
      </c>
      <c r="P150" s="136">
        <v>1</v>
      </c>
      <c r="Q150" s="124">
        <v>1</v>
      </c>
      <c r="R150" s="102">
        <f t="shared" si="8"/>
        <v>1</v>
      </c>
      <c r="S150" s="217">
        <v>1</v>
      </c>
      <c r="T150" s="215">
        <f t="shared" si="9"/>
        <v>1</v>
      </c>
      <c r="U150" s="140"/>
      <c r="V150" s="140" t="s">
        <v>617</v>
      </c>
      <c r="W150" s="167"/>
    </row>
    <row r="151" spans="1:23" ht="36" x14ac:dyDescent="0.2">
      <c r="A151" s="312"/>
      <c r="B151" s="237" t="s">
        <v>17</v>
      </c>
      <c r="C151" s="291" t="s">
        <v>143</v>
      </c>
      <c r="D151" s="237" t="s">
        <v>40</v>
      </c>
      <c r="E151" s="237"/>
      <c r="F151" s="294" t="s">
        <v>123</v>
      </c>
      <c r="G151" s="34" t="s">
        <v>141</v>
      </c>
      <c r="H151" s="9">
        <v>42401</v>
      </c>
      <c r="I151" s="9">
        <v>42444</v>
      </c>
      <c r="J151" s="119"/>
      <c r="K151" s="139" t="s">
        <v>480</v>
      </c>
      <c r="L151" s="22" t="s">
        <v>186</v>
      </c>
      <c r="M151" s="28" t="s">
        <v>467</v>
      </c>
      <c r="N151" s="22" t="s">
        <v>186</v>
      </c>
      <c r="O151" s="22" t="s">
        <v>186</v>
      </c>
      <c r="P151" s="136">
        <v>1</v>
      </c>
      <c r="Q151" s="124">
        <v>1</v>
      </c>
      <c r="R151" s="102">
        <f t="shared" si="8"/>
        <v>1</v>
      </c>
      <c r="S151" s="217">
        <v>1</v>
      </c>
      <c r="T151" s="215">
        <f t="shared" si="9"/>
        <v>1</v>
      </c>
      <c r="U151" s="140" t="s">
        <v>706</v>
      </c>
      <c r="V151" s="140" t="s">
        <v>707</v>
      </c>
      <c r="W151" s="167"/>
    </row>
    <row r="152" spans="1:23" ht="36" x14ac:dyDescent="0.2">
      <c r="A152" s="312"/>
      <c r="B152" s="290"/>
      <c r="C152" s="292"/>
      <c r="D152" s="290"/>
      <c r="E152" s="290"/>
      <c r="F152" s="295"/>
      <c r="G152" s="34" t="s">
        <v>142</v>
      </c>
      <c r="H152" s="9">
        <v>42430</v>
      </c>
      <c r="I152" s="9">
        <v>42460</v>
      </c>
      <c r="J152" s="119"/>
      <c r="K152" s="139" t="s">
        <v>480</v>
      </c>
      <c r="L152" s="22" t="s">
        <v>187</v>
      </c>
      <c r="M152" s="28" t="s">
        <v>467</v>
      </c>
      <c r="N152" s="22" t="s">
        <v>187</v>
      </c>
      <c r="O152" s="22" t="s">
        <v>187</v>
      </c>
      <c r="P152" s="136">
        <v>1</v>
      </c>
      <c r="Q152" s="124">
        <v>1</v>
      </c>
      <c r="R152" s="102">
        <f t="shared" si="8"/>
        <v>1</v>
      </c>
      <c r="S152" s="217">
        <v>1</v>
      </c>
      <c r="T152" s="215">
        <f t="shared" si="9"/>
        <v>1</v>
      </c>
      <c r="U152" s="140" t="s">
        <v>706</v>
      </c>
      <c r="V152" s="140" t="s">
        <v>707</v>
      </c>
      <c r="W152" s="167"/>
    </row>
    <row r="153" spans="1:23" ht="48" x14ac:dyDescent="0.2">
      <c r="A153" s="312"/>
      <c r="B153" s="290"/>
      <c r="C153" s="292"/>
      <c r="D153" s="290"/>
      <c r="E153" s="290"/>
      <c r="F153" s="295"/>
      <c r="G153" s="308" t="s">
        <v>119</v>
      </c>
      <c r="H153" s="310">
        <v>42491</v>
      </c>
      <c r="I153" s="310">
        <v>42735</v>
      </c>
      <c r="J153" s="237"/>
      <c r="K153" s="139" t="s">
        <v>528</v>
      </c>
      <c r="L153" s="22" t="s">
        <v>110</v>
      </c>
      <c r="M153" s="154" t="s">
        <v>529</v>
      </c>
      <c r="N153" s="22" t="s">
        <v>545</v>
      </c>
      <c r="O153" s="22" t="s">
        <v>546</v>
      </c>
      <c r="P153" s="136">
        <v>0.55059999999999998</v>
      </c>
      <c r="Q153" s="136">
        <v>1</v>
      </c>
      <c r="R153" s="102">
        <f t="shared" si="8"/>
        <v>0.55059999999999998</v>
      </c>
      <c r="S153" s="217">
        <v>0.6</v>
      </c>
      <c r="T153" s="215">
        <f t="shared" si="9"/>
        <v>0.91766666666666663</v>
      </c>
      <c r="U153" s="140" t="s">
        <v>753</v>
      </c>
      <c r="V153" s="140" t="s">
        <v>754</v>
      </c>
      <c r="W153" s="167"/>
    </row>
    <row r="154" spans="1:23" ht="24" x14ac:dyDescent="0.2">
      <c r="A154" s="313"/>
      <c r="B154" s="290"/>
      <c r="C154" s="292"/>
      <c r="D154" s="290"/>
      <c r="E154" s="290"/>
      <c r="F154" s="295"/>
      <c r="G154" s="309"/>
      <c r="H154" s="311"/>
      <c r="I154" s="311"/>
      <c r="J154" s="238"/>
      <c r="K154" s="139" t="s">
        <v>456</v>
      </c>
      <c r="L154" s="22" t="s">
        <v>149</v>
      </c>
      <c r="M154" s="154" t="s">
        <v>465</v>
      </c>
      <c r="N154" s="22" t="s">
        <v>420</v>
      </c>
      <c r="O154" s="22" t="s">
        <v>420</v>
      </c>
      <c r="P154" s="22" t="s">
        <v>458</v>
      </c>
      <c r="Q154" s="22" t="s">
        <v>458</v>
      </c>
      <c r="R154" s="102" t="s">
        <v>458</v>
      </c>
      <c r="S154" s="217" t="s">
        <v>458</v>
      </c>
      <c r="T154" s="215" t="s">
        <v>458</v>
      </c>
      <c r="U154" s="87"/>
      <c r="V154" s="87" t="s">
        <v>457</v>
      </c>
      <c r="W154" s="167"/>
    </row>
    <row r="155" spans="1:23" ht="36" x14ac:dyDescent="0.2">
      <c r="A155" s="313"/>
      <c r="B155" s="238"/>
      <c r="C155" s="293"/>
      <c r="D155" s="238"/>
      <c r="E155" s="238"/>
      <c r="F155" s="296"/>
      <c r="G155" s="62" t="s">
        <v>538</v>
      </c>
      <c r="H155" s="63">
        <v>42491</v>
      </c>
      <c r="I155" s="63">
        <v>42521</v>
      </c>
      <c r="J155" s="116"/>
      <c r="K155" s="103" t="s">
        <v>480</v>
      </c>
      <c r="L155" s="59" t="s">
        <v>539</v>
      </c>
      <c r="M155" s="153" t="s">
        <v>468</v>
      </c>
      <c r="N155" s="78" t="s">
        <v>539</v>
      </c>
      <c r="O155" s="78" t="s">
        <v>539</v>
      </c>
      <c r="P155" s="137">
        <v>1</v>
      </c>
      <c r="Q155" s="125">
        <v>1</v>
      </c>
      <c r="R155" s="102">
        <f t="shared" ref="R155:R160" si="10">IF(Q155=0,0,IF(P155/Q155&gt;100%,100%,P155/Q155))</f>
        <v>1</v>
      </c>
      <c r="S155" s="217">
        <v>1</v>
      </c>
      <c r="T155" s="215">
        <f t="shared" si="9"/>
        <v>1</v>
      </c>
      <c r="U155" s="140" t="s">
        <v>755</v>
      </c>
      <c r="V155" s="140" t="s">
        <v>756</v>
      </c>
      <c r="W155" s="167"/>
    </row>
    <row r="156" spans="1:23" ht="60" customHeight="1" x14ac:dyDescent="0.2">
      <c r="A156" s="312"/>
      <c r="B156" s="237" t="s">
        <v>33</v>
      </c>
      <c r="C156" s="291" t="s">
        <v>38</v>
      </c>
      <c r="D156" s="303" t="s">
        <v>40</v>
      </c>
      <c r="E156" s="303"/>
      <c r="F156" s="307" t="s">
        <v>123</v>
      </c>
      <c r="G156" s="38" t="s">
        <v>210</v>
      </c>
      <c r="H156" s="9">
        <v>42401</v>
      </c>
      <c r="I156" s="9">
        <v>42459</v>
      </c>
      <c r="J156" s="119"/>
      <c r="K156" s="139" t="s">
        <v>480</v>
      </c>
      <c r="L156" s="47" t="s">
        <v>188</v>
      </c>
      <c r="M156" s="74" t="s">
        <v>465</v>
      </c>
      <c r="N156" s="72" t="s">
        <v>188</v>
      </c>
      <c r="O156" s="72" t="s">
        <v>188</v>
      </c>
      <c r="P156" s="136">
        <v>1</v>
      </c>
      <c r="Q156" s="124">
        <v>1</v>
      </c>
      <c r="R156" s="102">
        <f t="shared" si="10"/>
        <v>1</v>
      </c>
      <c r="S156" s="217">
        <v>1</v>
      </c>
      <c r="T156" s="215">
        <f t="shared" si="9"/>
        <v>1</v>
      </c>
      <c r="U156" s="140" t="s">
        <v>757</v>
      </c>
      <c r="V156" s="140" t="s">
        <v>618</v>
      </c>
      <c r="W156" s="167"/>
    </row>
    <row r="157" spans="1:23" ht="24" x14ac:dyDescent="0.2">
      <c r="A157" s="312"/>
      <c r="B157" s="290"/>
      <c r="C157" s="292"/>
      <c r="D157" s="303"/>
      <c r="E157" s="303"/>
      <c r="F157" s="307"/>
      <c r="G157" s="38" t="s">
        <v>211</v>
      </c>
      <c r="H157" s="9">
        <v>42461</v>
      </c>
      <c r="I157" s="9">
        <v>42551</v>
      </c>
      <c r="J157" s="119"/>
      <c r="K157" s="103" t="s">
        <v>480</v>
      </c>
      <c r="L157" s="47" t="s">
        <v>212</v>
      </c>
      <c r="M157" s="74" t="s">
        <v>465</v>
      </c>
      <c r="N157" s="72" t="s">
        <v>212</v>
      </c>
      <c r="O157" s="72" t="s">
        <v>212</v>
      </c>
      <c r="P157" s="137">
        <v>1</v>
      </c>
      <c r="Q157" s="125">
        <v>1</v>
      </c>
      <c r="R157" s="102">
        <f t="shared" si="10"/>
        <v>1</v>
      </c>
      <c r="S157" s="217">
        <v>1</v>
      </c>
      <c r="T157" s="215">
        <f t="shared" si="9"/>
        <v>1</v>
      </c>
      <c r="U157" s="140" t="s">
        <v>758</v>
      </c>
      <c r="V157" s="140" t="s">
        <v>619</v>
      </c>
      <c r="W157" s="191"/>
    </row>
    <row r="158" spans="1:23" ht="48" x14ac:dyDescent="0.2">
      <c r="A158" s="312"/>
      <c r="B158" s="20" t="s">
        <v>120</v>
      </c>
      <c r="C158" s="21" t="s">
        <v>38</v>
      </c>
      <c r="D158" s="19" t="s">
        <v>40</v>
      </c>
      <c r="E158" s="19"/>
      <c r="F158" s="18" t="s">
        <v>123</v>
      </c>
      <c r="G158" s="36" t="s">
        <v>189</v>
      </c>
      <c r="H158" s="9">
        <v>42430</v>
      </c>
      <c r="I158" s="9">
        <v>42551</v>
      </c>
      <c r="J158" s="119"/>
      <c r="K158" s="103" t="s">
        <v>528</v>
      </c>
      <c r="L158" s="22" t="s">
        <v>172</v>
      </c>
      <c r="M158" s="74" t="s">
        <v>465</v>
      </c>
      <c r="N158" s="22" t="s">
        <v>172</v>
      </c>
      <c r="O158" s="22" t="s">
        <v>172</v>
      </c>
      <c r="P158" s="136">
        <v>0.5</v>
      </c>
      <c r="Q158" s="124">
        <v>1</v>
      </c>
      <c r="R158" s="102">
        <f t="shared" si="10"/>
        <v>0.5</v>
      </c>
      <c r="S158" s="217">
        <v>1</v>
      </c>
      <c r="T158" s="215">
        <f t="shared" si="9"/>
        <v>0.5</v>
      </c>
      <c r="U158" s="140"/>
      <c r="V158" s="140" t="s">
        <v>759</v>
      </c>
      <c r="W158" s="167"/>
    </row>
    <row r="159" spans="1:23" ht="60" x14ac:dyDescent="0.2">
      <c r="A159" s="312"/>
      <c r="B159" s="237" t="s">
        <v>31</v>
      </c>
      <c r="C159" s="291" t="s">
        <v>38</v>
      </c>
      <c r="D159" s="303" t="s">
        <v>40</v>
      </c>
      <c r="E159" s="303"/>
      <c r="F159" s="307" t="s">
        <v>123</v>
      </c>
      <c r="G159" s="34" t="s">
        <v>86</v>
      </c>
      <c r="H159" s="9">
        <v>42370</v>
      </c>
      <c r="I159" s="9">
        <v>42490</v>
      </c>
      <c r="J159" s="119"/>
      <c r="K159" s="103" t="s">
        <v>480</v>
      </c>
      <c r="L159" s="22" t="s">
        <v>190</v>
      </c>
      <c r="M159" s="74" t="s">
        <v>465</v>
      </c>
      <c r="N159" s="22" t="s">
        <v>190</v>
      </c>
      <c r="O159" s="22" t="s">
        <v>190</v>
      </c>
      <c r="P159" s="136">
        <v>1</v>
      </c>
      <c r="Q159" s="124">
        <v>1</v>
      </c>
      <c r="R159" s="102">
        <f t="shared" si="10"/>
        <v>1</v>
      </c>
      <c r="S159" s="217">
        <v>1</v>
      </c>
      <c r="T159" s="215">
        <f t="shared" si="9"/>
        <v>1</v>
      </c>
      <c r="U159" s="140" t="s">
        <v>760</v>
      </c>
      <c r="V159" s="140" t="s">
        <v>620</v>
      </c>
      <c r="W159" s="87"/>
    </row>
    <row r="160" spans="1:23" ht="84" x14ac:dyDescent="0.2">
      <c r="A160" s="312"/>
      <c r="B160" s="290"/>
      <c r="C160" s="292"/>
      <c r="D160" s="303"/>
      <c r="E160" s="303"/>
      <c r="F160" s="307"/>
      <c r="G160" s="34" t="s">
        <v>71</v>
      </c>
      <c r="H160" s="9">
        <v>42430</v>
      </c>
      <c r="I160" s="9">
        <v>42551</v>
      </c>
      <c r="J160" s="119"/>
      <c r="K160" s="103" t="s">
        <v>480</v>
      </c>
      <c r="L160" s="22" t="s">
        <v>173</v>
      </c>
      <c r="M160" s="74" t="s">
        <v>465</v>
      </c>
      <c r="N160" s="22" t="s">
        <v>173</v>
      </c>
      <c r="O160" s="22" t="s">
        <v>173</v>
      </c>
      <c r="P160" s="136">
        <v>1</v>
      </c>
      <c r="Q160" s="124">
        <v>1</v>
      </c>
      <c r="R160" s="102">
        <f t="shared" si="10"/>
        <v>1</v>
      </c>
      <c r="S160" s="217">
        <v>1</v>
      </c>
      <c r="T160" s="215">
        <f t="shared" si="9"/>
        <v>1</v>
      </c>
      <c r="U160" s="140"/>
      <c r="V160" s="140" t="s">
        <v>761</v>
      </c>
      <c r="W160" s="87"/>
    </row>
    <row r="161" spans="1:23" ht="24" customHeight="1" x14ac:dyDescent="0.2">
      <c r="A161" s="305" t="s">
        <v>19</v>
      </c>
      <c r="B161" s="305" t="s">
        <v>20</v>
      </c>
      <c r="C161" s="305" t="s">
        <v>36</v>
      </c>
      <c r="D161" s="305" t="s">
        <v>56</v>
      </c>
      <c r="E161" s="305" t="s">
        <v>207</v>
      </c>
      <c r="F161" s="306">
        <v>350</v>
      </c>
      <c r="G161" s="118" t="s">
        <v>174</v>
      </c>
      <c r="H161" s="10">
        <v>42401</v>
      </c>
      <c r="I161" s="10">
        <v>42429</v>
      </c>
      <c r="J161" s="118"/>
      <c r="K161" s="139" t="s">
        <v>456</v>
      </c>
      <c r="L161" s="231" t="s">
        <v>206</v>
      </c>
      <c r="M161" s="231" t="s">
        <v>556</v>
      </c>
      <c r="N161" s="231" t="s">
        <v>206</v>
      </c>
      <c r="O161" s="231" t="s">
        <v>206</v>
      </c>
      <c r="P161" s="231" t="s">
        <v>458</v>
      </c>
      <c r="Q161" s="231" t="s">
        <v>458</v>
      </c>
      <c r="R161" s="247" t="s">
        <v>458</v>
      </c>
      <c r="S161" s="247" t="s">
        <v>458</v>
      </c>
      <c r="T161" s="244" t="s">
        <v>458</v>
      </c>
      <c r="U161" s="285"/>
      <c r="V161" s="285" t="s">
        <v>457</v>
      </c>
      <c r="W161" s="228"/>
    </row>
    <row r="162" spans="1:23" ht="36" customHeight="1" x14ac:dyDescent="0.2">
      <c r="A162" s="305"/>
      <c r="B162" s="305"/>
      <c r="C162" s="305"/>
      <c r="D162" s="305"/>
      <c r="E162" s="305"/>
      <c r="F162" s="306"/>
      <c r="G162" s="84" t="s">
        <v>46</v>
      </c>
      <c r="H162" s="10">
        <v>42401</v>
      </c>
      <c r="I162" s="10">
        <v>42490</v>
      </c>
      <c r="J162" s="118"/>
      <c r="K162" s="103"/>
      <c r="L162" s="233"/>
      <c r="M162" s="233"/>
      <c r="N162" s="233"/>
      <c r="O162" s="233"/>
      <c r="P162" s="233"/>
      <c r="Q162" s="233"/>
      <c r="R162" s="248"/>
      <c r="S162" s="248"/>
      <c r="T162" s="245"/>
      <c r="U162" s="286"/>
      <c r="V162" s="286"/>
      <c r="W162" s="229"/>
    </row>
    <row r="163" spans="1:23" ht="48" customHeight="1" x14ac:dyDescent="0.2">
      <c r="A163" s="305"/>
      <c r="B163" s="305"/>
      <c r="C163" s="305"/>
      <c r="D163" s="305"/>
      <c r="E163" s="305"/>
      <c r="F163" s="306"/>
      <c r="G163" s="84" t="s">
        <v>163</v>
      </c>
      <c r="H163" s="10">
        <v>42491</v>
      </c>
      <c r="I163" s="10">
        <v>42505</v>
      </c>
      <c r="J163" s="118"/>
      <c r="K163" s="103"/>
      <c r="L163" s="233"/>
      <c r="M163" s="233"/>
      <c r="N163" s="233"/>
      <c r="O163" s="233"/>
      <c r="P163" s="233"/>
      <c r="Q163" s="233"/>
      <c r="R163" s="248"/>
      <c r="S163" s="248"/>
      <c r="T163" s="245"/>
      <c r="U163" s="286"/>
      <c r="V163" s="286"/>
      <c r="W163" s="229"/>
    </row>
    <row r="164" spans="1:23" ht="36" customHeight="1" x14ac:dyDescent="0.2">
      <c r="A164" s="305"/>
      <c r="B164" s="305"/>
      <c r="C164" s="305"/>
      <c r="D164" s="305"/>
      <c r="E164" s="305"/>
      <c r="F164" s="306"/>
      <c r="G164" s="84" t="s">
        <v>164</v>
      </c>
      <c r="H164" s="10">
        <v>42505</v>
      </c>
      <c r="I164" s="10">
        <v>42520</v>
      </c>
      <c r="J164" s="118"/>
      <c r="K164" s="103"/>
      <c r="L164" s="232"/>
      <c r="M164" s="232"/>
      <c r="N164" s="232"/>
      <c r="O164" s="232"/>
      <c r="P164" s="232"/>
      <c r="Q164" s="232"/>
      <c r="R164" s="249"/>
      <c r="S164" s="249"/>
      <c r="T164" s="246"/>
      <c r="U164" s="287"/>
      <c r="V164" s="287"/>
      <c r="W164" s="230"/>
    </row>
    <row r="165" spans="1:23" ht="99.95" customHeight="1" x14ac:dyDescent="0.2">
      <c r="A165" s="305"/>
      <c r="B165" s="305" t="s">
        <v>21</v>
      </c>
      <c r="C165" s="305" t="s">
        <v>36</v>
      </c>
      <c r="D165" s="305" t="s">
        <v>40</v>
      </c>
      <c r="E165" s="305"/>
      <c r="F165" s="306" t="s">
        <v>123</v>
      </c>
      <c r="G165" s="32" t="s">
        <v>49</v>
      </c>
      <c r="H165" s="10">
        <v>42370</v>
      </c>
      <c r="I165" s="10">
        <v>42551</v>
      </c>
      <c r="J165" s="118"/>
      <c r="K165" s="139" t="s">
        <v>480</v>
      </c>
      <c r="L165" s="231" t="s">
        <v>48</v>
      </c>
      <c r="M165" s="231" t="s">
        <v>557</v>
      </c>
      <c r="N165" s="231" t="s">
        <v>346</v>
      </c>
      <c r="O165" s="231" t="s">
        <v>347</v>
      </c>
      <c r="P165" s="234">
        <v>16</v>
      </c>
      <c r="Q165" s="288">
        <v>16</v>
      </c>
      <c r="R165" s="247">
        <v>1</v>
      </c>
      <c r="S165" s="241">
        <v>1</v>
      </c>
      <c r="T165" s="244">
        <f t="shared" si="9"/>
        <v>1</v>
      </c>
      <c r="U165" s="282" t="s">
        <v>603</v>
      </c>
      <c r="V165" s="282" t="s">
        <v>604</v>
      </c>
      <c r="W165" s="228"/>
    </row>
    <row r="166" spans="1:23" ht="24" x14ac:dyDescent="0.2">
      <c r="A166" s="305"/>
      <c r="B166" s="305"/>
      <c r="C166" s="305"/>
      <c r="D166" s="305"/>
      <c r="E166" s="305"/>
      <c r="F166" s="306"/>
      <c r="G166" s="32" t="s">
        <v>50</v>
      </c>
      <c r="H166" s="10">
        <v>42370</v>
      </c>
      <c r="I166" s="10">
        <v>42415</v>
      </c>
      <c r="J166" s="118"/>
      <c r="K166" s="139"/>
      <c r="L166" s="233"/>
      <c r="M166" s="233"/>
      <c r="N166" s="233"/>
      <c r="O166" s="233"/>
      <c r="P166" s="235"/>
      <c r="Q166" s="235"/>
      <c r="R166" s="248"/>
      <c r="S166" s="242"/>
      <c r="T166" s="245"/>
      <c r="U166" s="283"/>
      <c r="V166" s="283"/>
      <c r="W166" s="229"/>
    </row>
    <row r="167" spans="1:23" ht="24" customHeight="1" x14ac:dyDescent="0.2">
      <c r="A167" s="305"/>
      <c r="B167" s="305"/>
      <c r="C167" s="305"/>
      <c r="D167" s="305"/>
      <c r="E167" s="305"/>
      <c r="F167" s="306"/>
      <c r="G167" s="32" t="s">
        <v>51</v>
      </c>
      <c r="H167" s="10">
        <v>42401</v>
      </c>
      <c r="I167" s="10">
        <v>42735</v>
      </c>
      <c r="J167" s="118"/>
      <c r="K167" s="103" t="s">
        <v>480</v>
      </c>
      <c r="L167" s="233"/>
      <c r="M167" s="232"/>
      <c r="N167" s="232"/>
      <c r="O167" s="232"/>
      <c r="P167" s="236"/>
      <c r="Q167" s="236"/>
      <c r="R167" s="249"/>
      <c r="S167" s="243"/>
      <c r="T167" s="246"/>
      <c r="U167" s="284"/>
      <c r="V167" s="284"/>
      <c r="W167" s="230"/>
    </row>
    <row r="168" spans="1:23" ht="60" customHeight="1" x14ac:dyDescent="0.2">
      <c r="A168" s="305"/>
      <c r="B168" s="315" t="s">
        <v>22</v>
      </c>
      <c r="C168" s="305" t="s">
        <v>39</v>
      </c>
      <c r="D168" s="305" t="s">
        <v>40</v>
      </c>
      <c r="E168" s="305"/>
      <c r="F168" s="306" t="s">
        <v>123</v>
      </c>
      <c r="G168" s="32" t="s">
        <v>191</v>
      </c>
      <c r="H168" s="10">
        <v>42370</v>
      </c>
      <c r="I168" s="10">
        <v>42429</v>
      </c>
      <c r="J168" s="118"/>
      <c r="K168" s="139" t="s">
        <v>480</v>
      </c>
      <c r="L168" s="231" t="s">
        <v>437</v>
      </c>
      <c r="M168" s="231" t="s">
        <v>554</v>
      </c>
      <c r="N168" s="231" t="s">
        <v>437</v>
      </c>
      <c r="O168" s="231" t="s">
        <v>437</v>
      </c>
      <c r="P168" s="234">
        <v>1</v>
      </c>
      <c r="Q168" s="319">
        <v>1</v>
      </c>
      <c r="R168" s="247">
        <v>1</v>
      </c>
      <c r="S168" s="241">
        <v>1</v>
      </c>
      <c r="T168" s="244">
        <f t="shared" si="9"/>
        <v>1</v>
      </c>
      <c r="U168" s="282" t="s">
        <v>605</v>
      </c>
      <c r="V168" s="282" t="s">
        <v>606</v>
      </c>
      <c r="W168" s="228"/>
    </row>
    <row r="169" spans="1:23" ht="30" customHeight="1" x14ac:dyDescent="0.2">
      <c r="A169" s="305"/>
      <c r="B169" s="315"/>
      <c r="C169" s="305"/>
      <c r="D169" s="305"/>
      <c r="E169" s="305"/>
      <c r="F169" s="306"/>
      <c r="G169" s="32" t="s">
        <v>192</v>
      </c>
      <c r="H169" s="10">
        <v>42411</v>
      </c>
      <c r="I169" s="10">
        <v>42429</v>
      </c>
      <c r="J169" s="118"/>
      <c r="K169" s="139" t="s">
        <v>480</v>
      </c>
      <c r="L169" s="232"/>
      <c r="M169" s="232"/>
      <c r="N169" s="232"/>
      <c r="O169" s="232"/>
      <c r="P169" s="236"/>
      <c r="Q169" s="320"/>
      <c r="R169" s="249"/>
      <c r="S169" s="243"/>
      <c r="T169" s="246"/>
      <c r="U169" s="284"/>
      <c r="V169" s="284"/>
      <c r="W169" s="230"/>
    </row>
    <row r="170" spans="1:23" ht="48" x14ac:dyDescent="0.2">
      <c r="A170" s="305"/>
      <c r="B170" s="315"/>
      <c r="C170" s="305"/>
      <c r="D170" s="305"/>
      <c r="E170" s="305"/>
      <c r="F170" s="306"/>
      <c r="G170" s="32" t="s">
        <v>193</v>
      </c>
      <c r="H170" s="10">
        <v>42411</v>
      </c>
      <c r="I170" s="10">
        <v>42429</v>
      </c>
      <c r="J170" s="118"/>
      <c r="K170" s="139" t="s">
        <v>480</v>
      </c>
      <c r="L170" s="57" t="s">
        <v>248</v>
      </c>
      <c r="M170" s="58" t="s">
        <v>554</v>
      </c>
      <c r="N170" s="82" t="s">
        <v>248</v>
      </c>
      <c r="O170" s="82" t="s">
        <v>248</v>
      </c>
      <c r="P170" s="138">
        <v>1</v>
      </c>
      <c r="Q170" s="126">
        <v>1</v>
      </c>
      <c r="R170" s="102">
        <f>IF(Q170=0,0,IF(P170/Q170&gt;100%,100%,P170/Q170))</f>
        <v>1</v>
      </c>
      <c r="S170" s="217">
        <v>1</v>
      </c>
      <c r="T170" s="215">
        <f t="shared" si="9"/>
        <v>1</v>
      </c>
      <c r="U170" s="174"/>
      <c r="V170" s="140"/>
      <c r="W170" s="167"/>
    </row>
    <row r="171" spans="1:23" ht="36" x14ac:dyDescent="0.2">
      <c r="A171" s="305"/>
      <c r="B171" s="315"/>
      <c r="C171" s="305"/>
      <c r="D171" s="305"/>
      <c r="E171" s="305"/>
      <c r="F171" s="306"/>
      <c r="G171" s="118" t="s">
        <v>194</v>
      </c>
      <c r="H171" s="10">
        <v>42430</v>
      </c>
      <c r="I171" s="10">
        <v>42735</v>
      </c>
      <c r="J171" s="118"/>
      <c r="K171" s="103" t="s">
        <v>456</v>
      </c>
      <c r="L171" s="127" t="s">
        <v>438</v>
      </c>
      <c r="M171" s="118" t="s">
        <v>554</v>
      </c>
      <c r="N171" s="127" t="s">
        <v>439</v>
      </c>
      <c r="O171" s="127" t="s">
        <v>421</v>
      </c>
      <c r="P171" s="127" t="s">
        <v>458</v>
      </c>
      <c r="Q171" s="127" t="s">
        <v>458</v>
      </c>
      <c r="R171" s="102" t="s">
        <v>458</v>
      </c>
      <c r="S171" s="102" t="s">
        <v>458</v>
      </c>
      <c r="T171" s="215" t="s">
        <v>458</v>
      </c>
      <c r="U171" s="87"/>
      <c r="V171" s="87" t="s">
        <v>457</v>
      </c>
      <c r="W171" s="167"/>
    </row>
    <row r="172" spans="1:23" ht="48" x14ac:dyDescent="0.2">
      <c r="A172" s="305"/>
      <c r="B172" s="315"/>
      <c r="C172" s="305"/>
      <c r="D172" s="305"/>
      <c r="E172" s="305"/>
      <c r="F172" s="306"/>
      <c r="G172" s="84" t="s">
        <v>443</v>
      </c>
      <c r="H172" s="10">
        <v>42401</v>
      </c>
      <c r="I172" s="10">
        <v>42490</v>
      </c>
      <c r="J172" s="118"/>
      <c r="K172" s="103" t="s">
        <v>480</v>
      </c>
      <c r="L172" s="84" t="s">
        <v>444</v>
      </c>
      <c r="M172" s="84" t="s">
        <v>554</v>
      </c>
      <c r="N172" s="84" t="s">
        <v>444</v>
      </c>
      <c r="O172" s="84" t="s">
        <v>444</v>
      </c>
      <c r="P172" s="138">
        <v>1</v>
      </c>
      <c r="Q172" s="126">
        <v>1</v>
      </c>
      <c r="R172" s="102">
        <f t="shared" ref="R172:R174" si="11">IF(Q172=0,0,IF(P172/Q172&gt;100%,100%,P172/Q172))</f>
        <v>1</v>
      </c>
      <c r="S172" s="217">
        <v>1</v>
      </c>
      <c r="T172" s="215">
        <f t="shared" si="9"/>
        <v>1</v>
      </c>
      <c r="U172" s="140" t="s">
        <v>607</v>
      </c>
      <c r="V172" s="140" t="s">
        <v>608</v>
      </c>
      <c r="W172" s="167"/>
    </row>
    <row r="173" spans="1:23" ht="84" customHeight="1" x14ac:dyDescent="0.2">
      <c r="A173" s="305"/>
      <c r="B173" s="314" t="s">
        <v>64</v>
      </c>
      <c r="C173" s="305" t="s">
        <v>39</v>
      </c>
      <c r="D173" s="305" t="s">
        <v>40</v>
      </c>
      <c r="E173" s="305"/>
      <c r="F173" s="306" t="s">
        <v>123</v>
      </c>
      <c r="G173" s="84" t="s">
        <v>246</v>
      </c>
      <c r="H173" s="10">
        <v>42370</v>
      </c>
      <c r="I173" s="10">
        <v>42429</v>
      </c>
      <c r="J173" s="118"/>
      <c r="K173" s="139" t="s">
        <v>480</v>
      </c>
      <c r="L173" s="231" t="s">
        <v>440</v>
      </c>
      <c r="M173" s="231" t="s">
        <v>554</v>
      </c>
      <c r="N173" s="231" t="s">
        <v>440</v>
      </c>
      <c r="O173" s="231" t="s">
        <v>440</v>
      </c>
      <c r="P173" s="234">
        <v>1</v>
      </c>
      <c r="Q173" s="319">
        <v>1</v>
      </c>
      <c r="R173" s="102">
        <f t="shared" si="11"/>
        <v>1</v>
      </c>
      <c r="S173" s="217">
        <v>1</v>
      </c>
      <c r="T173" s="215">
        <f t="shared" si="9"/>
        <v>1</v>
      </c>
      <c r="U173" s="282" t="s">
        <v>609</v>
      </c>
      <c r="V173" s="282" t="s">
        <v>610</v>
      </c>
      <c r="W173" s="228"/>
    </row>
    <row r="174" spans="1:23" ht="49.5" customHeight="1" x14ac:dyDescent="0.2">
      <c r="A174" s="305"/>
      <c r="B174" s="314"/>
      <c r="C174" s="305"/>
      <c r="D174" s="305"/>
      <c r="E174" s="305"/>
      <c r="F174" s="306"/>
      <c r="G174" s="84" t="s">
        <v>247</v>
      </c>
      <c r="H174" s="10">
        <v>42370</v>
      </c>
      <c r="I174" s="10">
        <v>42429</v>
      </c>
      <c r="J174" s="118"/>
      <c r="K174" s="139" t="s">
        <v>480</v>
      </c>
      <c r="L174" s="232"/>
      <c r="M174" s="232"/>
      <c r="N174" s="232"/>
      <c r="O174" s="232"/>
      <c r="P174" s="236"/>
      <c r="Q174" s="320"/>
      <c r="R174" s="102">
        <f t="shared" si="11"/>
        <v>0</v>
      </c>
      <c r="S174" s="217">
        <v>1</v>
      </c>
      <c r="T174" s="215">
        <f t="shared" si="9"/>
        <v>0</v>
      </c>
      <c r="U174" s="284"/>
      <c r="V174" s="284"/>
      <c r="W174" s="230"/>
    </row>
    <row r="175" spans="1:23" ht="156" x14ac:dyDescent="0.2">
      <c r="A175" s="305"/>
      <c r="B175" s="314"/>
      <c r="C175" s="305"/>
      <c r="D175" s="305"/>
      <c r="E175" s="305"/>
      <c r="F175" s="306"/>
      <c r="G175" s="231" t="s">
        <v>518</v>
      </c>
      <c r="H175" s="316">
        <v>42430</v>
      </c>
      <c r="I175" s="316">
        <v>42735</v>
      </c>
      <c r="J175" s="231"/>
      <c r="K175" s="239" t="s">
        <v>480</v>
      </c>
      <c r="L175" s="118" t="s">
        <v>515</v>
      </c>
      <c r="M175" s="118" t="s">
        <v>554</v>
      </c>
      <c r="N175" s="118" t="s">
        <v>512</v>
      </c>
      <c r="O175" s="118" t="s">
        <v>513</v>
      </c>
      <c r="P175" s="225">
        <v>49</v>
      </c>
      <c r="Q175" s="196">
        <v>49</v>
      </c>
      <c r="R175" s="102">
        <f>IF(Q175=0,0,IF(P175/Q175&gt;100%,100%,P175/Q175))</f>
        <v>1</v>
      </c>
      <c r="S175" s="217">
        <v>1</v>
      </c>
      <c r="T175" s="215">
        <f t="shared" si="9"/>
        <v>1</v>
      </c>
      <c r="U175" s="323" t="s">
        <v>781</v>
      </c>
      <c r="V175" s="191" t="s">
        <v>782</v>
      </c>
      <c r="W175" s="167"/>
    </row>
    <row r="176" spans="1:23" ht="409.5" x14ac:dyDescent="0.2">
      <c r="A176" s="305"/>
      <c r="B176" s="314"/>
      <c r="C176" s="305"/>
      <c r="D176" s="305"/>
      <c r="E176" s="305"/>
      <c r="F176" s="306"/>
      <c r="G176" s="232"/>
      <c r="H176" s="317"/>
      <c r="I176" s="317"/>
      <c r="J176" s="232"/>
      <c r="K176" s="240"/>
      <c r="L176" s="175" t="s">
        <v>514</v>
      </c>
      <c r="M176" s="175" t="s">
        <v>554</v>
      </c>
      <c r="N176" s="175" t="s">
        <v>516</v>
      </c>
      <c r="O176" s="175" t="s">
        <v>517</v>
      </c>
      <c r="P176" s="225">
        <v>31</v>
      </c>
      <c r="Q176" s="196">
        <v>31</v>
      </c>
      <c r="R176" s="102">
        <f>IF(Q176=0,0,IF(P176/Q176&gt;100%,100%,P176/Q176))</f>
        <v>1</v>
      </c>
      <c r="S176" s="217">
        <v>1</v>
      </c>
      <c r="T176" s="215">
        <f t="shared" si="9"/>
        <v>1</v>
      </c>
      <c r="U176" s="324" t="s">
        <v>783</v>
      </c>
      <c r="V176" s="325" t="s">
        <v>786</v>
      </c>
      <c r="W176" s="167"/>
    </row>
    <row r="177" spans="1:23" ht="132" x14ac:dyDescent="0.2">
      <c r="A177" s="305"/>
      <c r="B177" s="314"/>
      <c r="C177" s="305"/>
      <c r="D177" s="305"/>
      <c r="E177" s="305"/>
      <c r="F177" s="306"/>
      <c r="G177" s="118" t="s">
        <v>441</v>
      </c>
      <c r="H177" s="10">
        <v>42430</v>
      </c>
      <c r="I177" s="10">
        <v>42735</v>
      </c>
      <c r="J177" s="118"/>
      <c r="K177" s="103" t="s">
        <v>480</v>
      </c>
      <c r="L177" s="118" t="s">
        <v>442</v>
      </c>
      <c r="M177" s="118" t="s">
        <v>554</v>
      </c>
      <c r="N177" s="118" t="s">
        <v>422</v>
      </c>
      <c r="O177" s="118" t="s">
        <v>423</v>
      </c>
      <c r="P177" s="224">
        <v>38</v>
      </c>
      <c r="Q177" s="118">
        <v>42</v>
      </c>
      <c r="R177" s="102">
        <f>IF(Q177=0,0,IF(P177/Q177&gt;100%,100%,P177/Q177))</f>
        <v>0.90476190476190477</v>
      </c>
      <c r="S177" s="217">
        <v>1</v>
      </c>
      <c r="T177" s="215">
        <f t="shared" si="9"/>
        <v>0.90476190476190477</v>
      </c>
      <c r="U177" s="191" t="s">
        <v>784</v>
      </c>
      <c r="V177" s="325" t="s">
        <v>785</v>
      </c>
      <c r="W177" s="167"/>
    </row>
    <row r="180" spans="1:23" x14ac:dyDescent="0.2">
      <c r="F180" s="13" t="s">
        <v>116</v>
      </c>
    </row>
  </sheetData>
  <dataConsolidate/>
  <mergeCells count="284">
    <mergeCell ref="W14:W15"/>
    <mergeCell ref="U168:U169"/>
    <mergeCell ref="U173:U174"/>
    <mergeCell ref="K77:K78"/>
    <mergeCell ref="K83:K84"/>
    <mergeCell ref="K85:K86"/>
    <mergeCell ref="N161:N164"/>
    <mergeCell ref="O161:O164"/>
    <mergeCell ref="N168:N169"/>
    <mergeCell ref="O168:O169"/>
    <mergeCell ref="N173:N174"/>
    <mergeCell ref="O173:O174"/>
    <mergeCell ref="P168:P169"/>
    <mergeCell ref="V14:V15"/>
    <mergeCell ref="V168:V169"/>
    <mergeCell ref="Q168:Q169"/>
    <mergeCell ref="V173:V174"/>
    <mergeCell ref="P173:P174"/>
    <mergeCell ref="Q173:Q174"/>
    <mergeCell ref="R168:R169"/>
    <mergeCell ref="R14:R15"/>
    <mergeCell ref="S14:S15"/>
    <mergeCell ref="T14:T15"/>
    <mergeCell ref="G97:G98"/>
    <mergeCell ref="H97:H98"/>
    <mergeCell ref="I97:I98"/>
    <mergeCell ref="G102:G103"/>
    <mergeCell ref="H102:H103"/>
    <mergeCell ref="I102:I103"/>
    <mergeCell ref="G113:G114"/>
    <mergeCell ref="H113:H114"/>
    <mergeCell ref="I113:I114"/>
    <mergeCell ref="F173:F177"/>
    <mergeCell ref="E173:E177"/>
    <mergeCell ref="D173:D177"/>
    <mergeCell ref="C173:C177"/>
    <mergeCell ref="B173:B177"/>
    <mergeCell ref="L168:L169"/>
    <mergeCell ref="L161:L164"/>
    <mergeCell ref="B165:B167"/>
    <mergeCell ref="B168:B172"/>
    <mergeCell ref="C168:C172"/>
    <mergeCell ref="L165:L167"/>
    <mergeCell ref="G175:G176"/>
    <mergeCell ref="H175:H176"/>
    <mergeCell ref="I175:I176"/>
    <mergeCell ref="J175:J176"/>
    <mergeCell ref="K175:K176"/>
    <mergeCell ref="A161:A177"/>
    <mergeCell ref="G153:G154"/>
    <mergeCell ref="H153:H154"/>
    <mergeCell ref="I153:I154"/>
    <mergeCell ref="F125:F128"/>
    <mergeCell ref="G115:G116"/>
    <mergeCell ref="H115:H116"/>
    <mergeCell ref="I115:I116"/>
    <mergeCell ref="A89:A132"/>
    <mergeCell ref="A133:A160"/>
    <mergeCell ref="B156:B157"/>
    <mergeCell ref="B159:B160"/>
    <mergeCell ref="C156:C157"/>
    <mergeCell ref="C89:C92"/>
    <mergeCell ref="I117:I118"/>
    <mergeCell ref="H117:H118"/>
    <mergeCell ref="G117:G118"/>
    <mergeCell ref="B161:B164"/>
    <mergeCell ref="B137:B142"/>
    <mergeCell ref="C137:C142"/>
    <mergeCell ref="B133:B136"/>
    <mergeCell ref="B151:B155"/>
    <mergeCell ref="C151:C155"/>
    <mergeCell ref="D151:D155"/>
    <mergeCell ref="B148:B150"/>
    <mergeCell ref="D168:D172"/>
    <mergeCell ref="E168:E172"/>
    <mergeCell ref="C159:C160"/>
    <mergeCell ref="D159:D160"/>
    <mergeCell ref="F168:F172"/>
    <mergeCell ref="D161:D164"/>
    <mergeCell ref="F159:F160"/>
    <mergeCell ref="C161:C164"/>
    <mergeCell ref="C165:C167"/>
    <mergeCell ref="F148:F150"/>
    <mergeCell ref="C148:C150"/>
    <mergeCell ref="E151:E155"/>
    <mergeCell ref="F151:F155"/>
    <mergeCell ref="E156:E157"/>
    <mergeCell ref="F156:F157"/>
    <mergeCell ref="E161:E164"/>
    <mergeCell ref="F161:F164"/>
    <mergeCell ref="D165:D167"/>
    <mergeCell ref="E165:E167"/>
    <mergeCell ref="F165:F167"/>
    <mergeCell ref="D156:D157"/>
    <mergeCell ref="D148:D150"/>
    <mergeCell ref="B143:B147"/>
    <mergeCell ref="E159:E160"/>
    <mergeCell ref="C64:C66"/>
    <mergeCell ref="D64:D66"/>
    <mergeCell ref="E64:E66"/>
    <mergeCell ref="F64:F66"/>
    <mergeCell ref="C81:C82"/>
    <mergeCell ref="B38:B41"/>
    <mergeCell ref="D38:D41"/>
    <mergeCell ref="C38:C41"/>
    <mergeCell ref="B42:B66"/>
    <mergeCell ref="E38:E41"/>
    <mergeCell ref="F38:F41"/>
    <mergeCell ref="E77:E80"/>
    <mergeCell ref="F77:F80"/>
    <mergeCell ref="E42:E60"/>
    <mergeCell ref="D42:D60"/>
    <mergeCell ref="C42:C62"/>
    <mergeCell ref="C67:C69"/>
    <mergeCell ref="B67:B69"/>
    <mergeCell ref="B70:B76"/>
    <mergeCell ref="C70:C76"/>
    <mergeCell ref="D70:D76"/>
    <mergeCell ref="E70:E76"/>
    <mergeCell ref="D14:E14"/>
    <mergeCell ref="C27:C29"/>
    <mergeCell ref="C30:C37"/>
    <mergeCell ref="B89:B92"/>
    <mergeCell ref="D89:D92"/>
    <mergeCell ref="E89:E92"/>
    <mergeCell ref="F89:F92"/>
    <mergeCell ref="F27:F29"/>
    <mergeCell ref="C83:C86"/>
    <mergeCell ref="D83:D86"/>
    <mergeCell ref="E83:E86"/>
    <mergeCell ref="F83:F86"/>
    <mergeCell ref="B30:B37"/>
    <mergeCell ref="D30:D37"/>
    <mergeCell ref="E30:E37"/>
    <mergeCell ref="F30:F37"/>
    <mergeCell ref="B27:B29"/>
    <mergeCell ref="D27:D29"/>
    <mergeCell ref="E27:E29"/>
    <mergeCell ref="F16:F26"/>
    <mergeCell ref="E16:E26"/>
    <mergeCell ref="D16:D26"/>
    <mergeCell ref="C16:C26"/>
    <mergeCell ref="B16:B26"/>
    <mergeCell ref="G16:G17"/>
    <mergeCell ref="H16:H17"/>
    <mergeCell ref="I16:I17"/>
    <mergeCell ref="I83:I84"/>
    <mergeCell ref="I109:I110"/>
    <mergeCell ref="G109:G110"/>
    <mergeCell ref="H109:H110"/>
    <mergeCell ref="I22:I25"/>
    <mergeCell ref="H22:H25"/>
    <mergeCell ref="G22:G25"/>
    <mergeCell ref="G67:G69"/>
    <mergeCell ref="H67:H69"/>
    <mergeCell ref="I67:I69"/>
    <mergeCell ref="G60:G62"/>
    <mergeCell ref="H60:H62"/>
    <mergeCell ref="I60:I62"/>
    <mergeCell ref="G77:G78"/>
    <mergeCell ref="H77:H78"/>
    <mergeCell ref="I77:I78"/>
    <mergeCell ref="I85:I86"/>
    <mergeCell ref="G83:G84"/>
    <mergeCell ref="H51:H53"/>
    <mergeCell ref="I51:I53"/>
    <mergeCell ref="I19:I21"/>
    <mergeCell ref="C130:C132"/>
    <mergeCell ref="C133:C136"/>
    <mergeCell ref="D133:D136"/>
    <mergeCell ref="E133:E136"/>
    <mergeCell ref="F133:F136"/>
    <mergeCell ref="E130:E132"/>
    <mergeCell ref="F130:F132"/>
    <mergeCell ref="D130:D132"/>
    <mergeCell ref="C143:C147"/>
    <mergeCell ref="D143:D147"/>
    <mergeCell ref="E143:E147"/>
    <mergeCell ref="F143:F147"/>
    <mergeCell ref="D137:D142"/>
    <mergeCell ref="E137:E142"/>
    <mergeCell ref="F137:F142"/>
    <mergeCell ref="B109:B121"/>
    <mergeCell ref="D109:D121"/>
    <mergeCell ref="F97:F101"/>
    <mergeCell ref="E102:E105"/>
    <mergeCell ref="C102:C105"/>
    <mergeCell ref="C77:C80"/>
    <mergeCell ref="F102:F105"/>
    <mergeCell ref="F106:F108"/>
    <mergeCell ref="C125:C129"/>
    <mergeCell ref="H19:H21"/>
    <mergeCell ref="G19:G21"/>
    <mergeCell ref="C93:C96"/>
    <mergeCell ref="D93:D96"/>
    <mergeCell ref="F70:F76"/>
    <mergeCell ref="H83:H84"/>
    <mergeCell ref="G85:G86"/>
    <mergeCell ref="H85:H86"/>
    <mergeCell ref="V165:V167"/>
    <mergeCell ref="U161:U164"/>
    <mergeCell ref="U165:U167"/>
    <mergeCell ref="P161:P164"/>
    <mergeCell ref="Q161:Q164"/>
    <mergeCell ref="R161:R164"/>
    <mergeCell ref="V161:V164"/>
    <mergeCell ref="Q165:Q167"/>
    <mergeCell ref="K22:K25"/>
    <mergeCell ref="R165:R167"/>
    <mergeCell ref="M161:M164"/>
    <mergeCell ref="M165:M167"/>
    <mergeCell ref="E122:E124"/>
    <mergeCell ref="F122:F124"/>
    <mergeCell ref="C109:C121"/>
    <mergeCell ref="E148:E150"/>
    <mergeCell ref="O8:Q8"/>
    <mergeCell ref="P14:Q14"/>
    <mergeCell ref="U14:U15"/>
    <mergeCell ref="A16:A88"/>
    <mergeCell ref="B83:B88"/>
    <mergeCell ref="C87:C88"/>
    <mergeCell ref="D87:D88"/>
    <mergeCell ref="E87:E88"/>
    <mergeCell ref="F87:F88"/>
    <mergeCell ref="G51:G53"/>
    <mergeCell ref="G48:G50"/>
    <mergeCell ref="H48:H50"/>
    <mergeCell ref="I48:I50"/>
    <mergeCell ref="G54:G56"/>
    <mergeCell ref="H54:H56"/>
    <mergeCell ref="I54:I56"/>
    <mergeCell ref="G57:G59"/>
    <mergeCell ref="H57:H59"/>
    <mergeCell ref="I57:I59"/>
    <mergeCell ref="J16:J17"/>
    <mergeCell ref="J19:J21"/>
    <mergeCell ref="J22:J25"/>
    <mergeCell ref="K16:K17"/>
    <mergeCell ref="K19:K21"/>
    <mergeCell ref="B130:B132"/>
    <mergeCell ref="C122:C124"/>
    <mergeCell ref="D122:D124"/>
    <mergeCell ref="B93:B108"/>
    <mergeCell ref="F42:F60"/>
    <mergeCell ref="C106:C108"/>
    <mergeCell ref="D106:D108"/>
    <mergeCell ref="E106:E108"/>
    <mergeCell ref="D77:D80"/>
    <mergeCell ref="B77:B82"/>
    <mergeCell ref="B122:B124"/>
    <mergeCell ref="B125:B129"/>
    <mergeCell ref="E93:E96"/>
    <mergeCell ref="F93:F96"/>
    <mergeCell ref="C97:C101"/>
    <mergeCell ref="D97:D101"/>
    <mergeCell ref="D81:D82"/>
    <mergeCell ref="E81:E82"/>
    <mergeCell ref="F81:F82"/>
    <mergeCell ref="D102:D105"/>
    <mergeCell ref="E97:E101"/>
    <mergeCell ref="D125:D128"/>
    <mergeCell ref="E109:E121"/>
    <mergeCell ref="F109:F121"/>
    <mergeCell ref="J97:J98"/>
    <mergeCell ref="J102:J103"/>
    <mergeCell ref="W165:W167"/>
    <mergeCell ref="W161:W164"/>
    <mergeCell ref="W168:W169"/>
    <mergeCell ref="W173:W174"/>
    <mergeCell ref="M168:M169"/>
    <mergeCell ref="M173:M174"/>
    <mergeCell ref="J109:J110"/>
    <mergeCell ref="N165:N167"/>
    <mergeCell ref="O165:O167"/>
    <mergeCell ref="P165:P167"/>
    <mergeCell ref="L173:L174"/>
    <mergeCell ref="J153:J154"/>
    <mergeCell ref="K97:K98"/>
    <mergeCell ref="S165:S167"/>
    <mergeCell ref="T165:T167"/>
    <mergeCell ref="T168:T169"/>
    <mergeCell ref="S168:S169"/>
    <mergeCell ref="S161:S164"/>
    <mergeCell ref="T161:T164"/>
  </mergeCells>
  <conditionalFormatting sqref="K16">
    <cfRule type="cellIs" dxfId="387" priority="892" operator="equal">
      <formula>"NO"</formula>
    </cfRule>
    <cfRule type="cellIs" dxfId="386" priority="893" operator="equal">
      <formula>"SI"</formula>
    </cfRule>
  </conditionalFormatting>
  <conditionalFormatting sqref="K18 K43 K177 K33:K37">
    <cfRule type="cellIs" dxfId="385" priority="585" operator="equal">
      <formula>"NO APLICA"</formula>
    </cfRule>
    <cfRule type="cellIs" dxfId="384" priority="586" operator="equal">
      <formula>0</formula>
    </cfRule>
    <cfRule type="cellIs" dxfId="383" priority="888" operator="equal">
      <formula>"NO"</formula>
    </cfRule>
    <cfRule type="cellIs" dxfId="382" priority="889" operator="equal">
      <formula>"SI"</formula>
    </cfRule>
  </conditionalFormatting>
  <conditionalFormatting sqref="K19">
    <cfRule type="cellIs" dxfId="381" priority="886" operator="equal">
      <formula>"NO"</formula>
    </cfRule>
    <cfRule type="cellIs" dxfId="380" priority="887" operator="equal">
      <formula>"SI"</formula>
    </cfRule>
  </conditionalFormatting>
  <conditionalFormatting sqref="K22">
    <cfRule type="cellIs" dxfId="379" priority="880" operator="equal">
      <formula>"NO"</formula>
    </cfRule>
    <cfRule type="cellIs" dxfId="378" priority="881" operator="equal">
      <formula>"SI"</formula>
    </cfRule>
  </conditionalFormatting>
  <conditionalFormatting sqref="K16:K17">
    <cfRule type="cellIs" dxfId="377" priority="587" operator="equal">
      <formula>"NO APLICA"</formula>
    </cfRule>
    <cfRule type="cellIs" dxfId="376" priority="588" operator="equal">
      <formula>0</formula>
    </cfRule>
  </conditionalFormatting>
  <conditionalFormatting sqref="K26">
    <cfRule type="cellIs" dxfId="375" priority="581" operator="equal">
      <formula>"NO APLICA"</formula>
    </cfRule>
    <cfRule type="cellIs" dxfId="374" priority="582" operator="equal">
      <formula>0</formula>
    </cfRule>
    <cfRule type="cellIs" dxfId="373" priority="583" operator="equal">
      <formula>"NO"</formula>
    </cfRule>
    <cfRule type="cellIs" dxfId="372" priority="584" operator="equal">
      <formula>"SI"</formula>
    </cfRule>
  </conditionalFormatting>
  <conditionalFormatting sqref="K28">
    <cfRule type="cellIs" dxfId="371" priority="573" operator="equal">
      <formula>"NO APLICA"</formula>
    </cfRule>
    <cfRule type="cellIs" dxfId="370" priority="574" operator="equal">
      <formula>0</formula>
    </cfRule>
    <cfRule type="cellIs" dxfId="369" priority="575" operator="equal">
      <formula>"NO"</formula>
    </cfRule>
    <cfRule type="cellIs" dxfId="368" priority="576" operator="equal">
      <formula>"SI"</formula>
    </cfRule>
  </conditionalFormatting>
  <conditionalFormatting sqref="K29">
    <cfRule type="cellIs" dxfId="367" priority="569" operator="equal">
      <formula>"NO APLICA"</formula>
    </cfRule>
    <cfRule type="cellIs" dxfId="366" priority="570" operator="equal">
      <formula>0</formula>
    </cfRule>
    <cfRule type="cellIs" dxfId="365" priority="571" operator="equal">
      <formula>"NO"</formula>
    </cfRule>
    <cfRule type="cellIs" dxfId="364" priority="572" operator="equal">
      <formula>"SI"</formula>
    </cfRule>
  </conditionalFormatting>
  <conditionalFormatting sqref="K32">
    <cfRule type="cellIs" dxfId="363" priority="549" operator="equal">
      <formula>"NO APLICA"</formula>
    </cfRule>
    <cfRule type="cellIs" dxfId="362" priority="550" operator="equal">
      <formula>0</formula>
    </cfRule>
    <cfRule type="cellIs" dxfId="361" priority="551" operator="equal">
      <formula>"NO"</formula>
    </cfRule>
    <cfRule type="cellIs" dxfId="360" priority="552" operator="equal">
      <formula>"SI"</formula>
    </cfRule>
  </conditionalFormatting>
  <conditionalFormatting sqref="K31">
    <cfRule type="cellIs" dxfId="359" priority="553" operator="equal">
      <formula>"NO APLICA"</formula>
    </cfRule>
    <cfRule type="cellIs" dxfId="358" priority="554" operator="equal">
      <formula>0</formula>
    </cfRule>
    <cfRule type="cellIs" dxfId="357" priority="555" operator="equal">
      <formula>"NO"</formula>
    </cfRule>
    <cfRule type="cellIs" dxfId="356" priority="556" operator="equal">
      <formula>"SI"</formula>
    </cfRule>
  </conditionalFormatting>
  <conditionalFormatting sqref="K38">
    <cfRule type="cellIs" dxfId="355" priority="533" operator="equal">
      <formula>"NO APLICA"</formula>
    </cfRule>
    <cfRule type="cellIs" dxfId="354" priority="534" operator="equal">
      <formula>0</formula>
    </cfRule>
    <cfRule type="cellIs" dxfId="353" priority="535" operator="equal">
      <formula>"NO"</formula>
    </cfRule>
    <cfRule type="cellIs" dxfId="352" priority="536" operator="equal">
      <formula>"SI"</formula>
    </cfRule>
  </conditionalFormatting>
  <conditionalFormatting sqref="K40">
    <cfRule type="cellIs" dxfId="351" priority="529" operator="equal">
      <formula>"NO APLICA"</formula>
    </cfRule>
    <cfRule type="cellIs" dxfId="350" priority="530" operator="equal">
      <formula>0</formula>
    </cfRule>
    <cfRule type="cellIs" dxfId="349" priority="531" operator="equal">
      <formula>"NO"</formula>
    </cfRule>
    <cfRule type="cellIs" dxfId="348" priority="532" operator="equal">
      <formula>"SI"</formula>
    </cfRule>
  </conditionalFormatting>
  <conditionalFormatting sqref="K41">
    <cfRule type="cellIs" dxfId="347" priority="525" operator="equal">
      <formula>"NO APLICA"</formula>
    </cfRule>
    <cfRule type="cellIs" dxfId="346" priority="526" operator="equal">
      <formula>0</formula>
    </cfRule>
    <cfRule type="cellIs" dxfId="345" priority="527" operator="equal">
      <formula>"NO"</formula>
    </cfRule>
    <cfRule type="cellIs" dxfId="344" priority="528" operator="equal">
      <formula>"SI"</formula>
    </cfRule>
  </conditionalFormatting>
  <conditionalFormatting sqref="K42">
    <cfRule type="cellIs" dxfId="343" priority="521" operator="equal">
      <formula>"NO APLICA"</formula>
    </cfRule>
    <cfRule type="cellIs" dxfId="342" priority="522" operator="equal">
      <formula>0</formula>
    </cfRule>
    <cfRule type="cellIs" dxfId="341" priority="523" operator="equal">
      <formula>"NO"</formula>
    </cfRule>
    <cfRule type="cellIs" dxfId="340" priority="524" operator="equal">
      <formula>"SI"</formula>
    </cfRule>
  </conditionalFormatting>
  <conditionalFormatting sqref="K44">
    <cfRule type="cellIs" dxfId="339" priority="513" operator="equal">
      <formula>"NO APLICA"</formula>
    </cfRule>
    <cfRule type="cellIs" dxfId="338" priority="514" operator="equal">
      <formula>0</formula>
    </cfRule>
    <cfRule type="cellIs" dxfId="337" priority="515" operator="equal">
      <formula>"NO"</formula>
    </cfRule>
    <cfRule type="cellIs" dxfId="336" priority="516" operator="equal">
      <formula>"SI"</formula>
    </cfRule>
  </conditionalFormatting>
  <conditionalFormatting sqref="K45">
    <cfRule type="cellIs" dxfId="335" priority="509" operator="equal">
      <formula>"NO APLICA"</formula>
    </cfRule>
    <cfRule type="cellIs" dxfId="334" priority="510" operator="equal">
      <formula>0</formula>
    </cfRule>
    <cfRule type="cellIs" dxfId="333" priority="511" operator="equal">
      <formula>"NO"</formula>
    </cfRule>
    <cfRule type="cellIs" dxfId="332" priority="512" operator="equal">
      <formula>"SI"</formula>
    </cfRule>
  </conditionalFormatting>
  <conditionalFormatting sqref="K46">
    <cfRule type="cellIs" dxfId="331" priority="505" operator="equal">
      <formula>"NO APLICA"</formula>
    </cfRule>
    <cfRule type="cellIs" dxfId="330" priority="506" operator="equal">
      <formula>0</formula>
    </cfRule>
    <cfRule type="cellIs" dxfId="329" priority="507" operator="equal">
      <formula>"NO"</formula>
    </cfRule>
    <cfRule type="cellIs" dxfId="328" priority="508" operator="equal">
      <formula>"SI"</formula>
    </cfRule>
  </conditionalFormatting>
  <conditionalFormatting sqref="K47">
    <cfRule type="cellIs" dxfId="327" priority="501" operator="equal">
      <formula>"NO APLICA"</formula>
    </cfRule>
    <cfRule type="cellIs" dxfId="326" priority="502" operator="equal">
      <formula>0</formula>
    </cfRule>
    <cfRule type="cellIs" dxfId="325" priority="503" operator="equal">
      <formula>"NO"</formula>
    </cfRule>
    <cfRule type="cellIs" dxfId="324" priority="504" operator="equal">
      <formula>"SI"</formula>
    </cfRule>
  </conditionalFormatting>
  <conditionalFormatting sqref="K48">
    <cfRule type="cellIs" dxfId="323" priority="497" operator="equal">
      <formula>"NO APLICA"</formula>
    </cfRule>
    <cfRule type="cellIs" dxfId="322" priority="498" operator="equal">
      <formula>0</formula>
    </cfRule>
    <cfRule type="cellIs" dxfId="321" priority="499" operator="equal">
      <formula>"NO"</formula>
    </cfRule>
    <cfRule type="cellIs" dxfId="320" priority="500" operator="equal">
      <formula>"SI"</formula>
    </cfRule>
  </conditionalFormatting>
  <conditionalFormatting sqref="K51">
    <cfRule type="cellIs" dxfId="319" priority="493" operator="equal">
      <formula>"NO APLICA"</formula>
    </cfRule>
    <cfRule type="cellIs" dxfId="318" priority="494" operator="equal">
      <formula>0</formula>
    </cfRule>
    <cfRule type="cellIs" dxfId="317" priority="495" operator="equal">
      <formula>"NO"</formula>
    </cfRule>
    <cfRule type="cellIs" dxfId="316" priority="496" operator="equal">
      <formula>"SI"</formula>
    </cfRule>
  </conditionalFormatting>
  <conditionalFormatting sqref="K54">
    <cfRule type="cellIs" dxfId="315" priority="489" operator="equal">
      <formula>"NO APLICA"</formula>
    </cfRule>
    <cfRule type="cellIs" dxfId="314" priority="490" operator="equal">
      <formula>0</formula>
    </cfRule>
    <cfRule type="cellIs" dxfId="313" priority="491" operator="equal">
      <formula>"NO"</formula>
    </cfRule>
    <cfRule type="cellIs" dxfId="312" priority="492" operator="equal">
      <formula>"SI"</formula>
    </cfRule>
  </conditionalFormatting>
  <conditionalFormatting sqref="K57">
    <cfRule type="cellIs" dxfId="311" priority="485" operator="equal">
      <formula>"NO APLICA"</formula>
    </cfRule>
    <cfRule type="cellIs" dxfId="310" priority="486" operator="equal">
      <formula>0</formula>
    </cfRule>
    <cfRule type="cellIs" dxfId="309" priority="487" operator="equal">
      <formula>"NO"</formula>
    </cfRule>
    <cfRule type="cellIs" dxfId="308" priority="488" operator="equal">
      <formula>"SI"</formula>
    </cfRule>
  </conditionalFormatting>
  <conditionalFormatting sqref="K60">
    <cfRule type="cellIs" dxfId="307" priority="481" operator="equal">
      <formula>"NO APLICA"</formula>
    </cfRule>
    <cfRule type="cellIs" dxfId="306" priority="482" operator="equal">
      <formula>0</formula>
    </cfRule>
    <cfRule type="cellIs" dxfId="305" priority="483" operator="equal">
      <formula>"NO"</formula>
    </cfRule>
    <cfRule type="cellIs" dxfId="304" priority="484" operator="equal">
      <formula>"SI"</formula>
    </cfRule>
  </conditionalFormatting>
  <conditionalFormatting sqref="K63">
    <cfRule type="cellIs" dxfId="303" priority="477" operator="equal">
      <formula>"NO APLICA"</formula>
    </cfRule>
    <cfRule type="cellIs" dxfId="302" priority="478" operator="equal">
      <formula>0</formula>
    </cfRule>
    <cfRule type="cellIs" dxfId="301" priority="479" operator="equal">
      <formula>"NO"</formula>
    </cfRule>
    <cfRule type="cellIs" dxfId="300" priority="480" operator="equal">
      <formula>"SI"</formula>
    </cfRule>
  </conditionalFormatting>
  <conditionalFormatting sqref="K64">
    <cfRule type="cellIs" dxfId="299" priority="473" operator="equal">
      <formula>"NO APLICA"</formula>
    </cfRule>
    <cfRule type="cellIs" dxfId="298" priority="474" operator="equal">
      <formula>0</formula>
    </cfRule>
    <cfRule type="cellIs" dxfId="297" priority="475" operator="equal">
      <formula>"NO"</formula>
    </cfRule>
    <cfRule type="cellIs" dxfId="296" priority="476" operator="equal">
      <formula>"SI"</formula>
    </cfRule>
  </conditionalFormatting>
  <conditionalFormatting sqref="K65">
    <cfRule type="cellIs" dxfId="295" priority="469" operator="equal">
      <formula>"NO APLICA"</formula>
    </cfRule>
    <cfRule type="cellIs" dxfId="294" priority="470" operator="equal">
      <formula>0</formula>
    </cfRule>
    <cfRule type="cellIs" dxfId="293" priority="471" operator="equal">
      <formula>"NO"</formula>
    </cfRule>
    <cfRule type="cellIs" dxfId="292" priority="472" operator="equal">
      <formula>"SI"</formula>
    </cfRule>
  </conditionalFormatting>
  <conditionalFormatting sqref="K66">
    <cfRule type="cellIs" dxfId="291" priority="465" operator="equal">
      <formula>"NO APLICA"</formula>
    </cfRule>
    <cfRule type="cellIs" dxfId="290" priority="466" operator="equal">
      <formula>0</formula>
    </cfRule>
    <cfRule type="cellIs" dxfId="289" priority="467" operator="equal">
      <formula>"NO"</formula>
    </cfRule>
    <cfRule type="cellIs" dxfId="288" priority="468" operator="equal">
      <formula>"SI"</formula>
    </cfRule>
  </conditionalFormatting>
  <conditionalFormatting sqref="K67">
    <cfRule type="cellIs" dxfId="287" priority="461" operator="equal">
      <formula>"NO APLICA"</formula>
    </cfRule>
    <cfRule type="cellIs" dxfId="286" priority="462" operator="equal">
      <formula>0</formula>
    </cfRule>
    <cfRule type="cellIs" dxfId="285" priority="463" operator="equal">
      <formula>"NO"</formula>
    </cfRule>
    <cfRule type="cellIs" dxfId="284" priority="464" operator="equal">
      <formula>"SI"</formula>
    </cfRule>
  </conditionalFormatting>
  <conditionalFormatting sqref="K70">
    <cfRule type="cellIs" dxfId="283" priority="457" operator="equal">
      <formula>"NO APLICA"</formula>
    </cfRule>
    <cfRule type="cellIs" dxfId="282" priority="458" operator="equal">
      <formula>0</formula>
    </cfRule>
    <cfRule type="cellIs" dxfId="281" priority="459" operator="equal">
      <formula>"NO"</formula>
    </cfRule>
    <cfRule type="cellIs" dxfId="280" priority="460" operator="equal">
      <formula>"SI"</formula>
    </cfRule>
  </conditionalFormatting>
  <conditionalFormatting sqref="K71">
    <cfRule type="cellIs" dxfId="279" priority="453" operator="equal">
      <formula>"NO APLICA"</formula>
    </cfRule>
    <cfRule type="cellIs" dxfId="278" priority="454" operator="equal">
      <formula>0</formula>
    </cfRule>
    <cfRule type="cellIs" dxfId="277" priority="455" operator="equal">
      <formula>"NO"</formula>
    </cfRule>
    <cfRule type="cellIs" dxfId="276" priority="456" operator="equal">
      <formula>"SI"</formula>
    </cfRule>
  </conditionalFormatting>
  <conditionalFormatting sqref="K72">
    <cfRule type="cellIs" dxfId="275" priority="449" operator="equal">
      <formula>"NO APLICA"</formula>
    </cfRule>
    <cfRule type="cellIs" dxfId="274" priority="450" operator="equal">
      <formula>0</formula>
    </cfRule>
    <cfRule type="cellIs" dxfId="273" priority="451" operator="equal">
      <formula>"NO"</formula>
    </cfRule>
    <cfRule type="cellIs" dxfId="272" priority="452" operator="equal">
      <formula>"SI"</formula>
    </cfRule>
  </conditionalFormatting>
  <conditionalFormatting sqref="K75">
    <cfRule type="cellIs" dxfId="271" priority="437" operator="equal">
      <formula>"NO APLICA"</formula>
    </cfRule>
    <cfRule type="cellIs" dxfId="270" priority="438" operator="equal">
      <formula>0</formula>
    </cfRule>
    <cfRule type="cellIs" dxfId="269" priority="439" operator="equal">
      <formula>"NO"</formula>
    </cfRule>
    <cfRule type="cellIs" dxfId="268" priority="440" operator="equal">
      <formula>"SI"</formula>
    </cfRule>
  </conditionalFormatting>
  <conditionalFormatting sqref="K76">
    <cfRule type="cellIs" dxfId="267" priority="433" operator="equal">
      <formula>"NO APLICA"</formula>
    </cfRule>
    <cfRule type="cellIs" dxfId="266" priority="434" operator="equal">
      <formula>0</formula>
    </cfRule>
    <cfRule type="cellIs" dxfId="265" priority="435" operator="equal">
      <formula>"NO"</formula>
    </cfRule>
    <cfRule type="cellIs" dxfId="264" priority="436" operator="equal">
      <formula>"SI"</formula>
    </cfRule>
  </conditionalFormatting>
  <conditionalFormatting sqref="K79">
    <cfRule type="cellIs" dxfId="263" priority="429" operator="equal">
      <formula>"NO APLICA"</formula>
    </cfRule>
    <cfRule type="cellIs" dxfId="262" priority="430" operator="equal">
      <formula>0</formula>
    </cfRule>
    <cfRule type="cellIs" dxfId="261" priority="431" operator="equal">
      <formula>"NO"</formula>
    </cfRule>
    <cfRule type="cellIs" dxfId="260" priority="432" operator="equal">
      <formula>"SI"</formula>
    </cfRule>
  </conditionalFormatting>
  <conditionalFormatting sqref="K80">
    <cfRule type="cellIs" dxfId="259" priority="425" operator="equal">
      <formula>"NO APLICA"</formula>
    </cfRule>
    <cfRule type="cellIs" dxfId="258" priority="426" operator="equal">
      <formula>0</formula>
    </cfRule>
    <cfRule type="cellIs" dxfId="257" priority="427" operator="equal">
      <formula>"NO"</formula>
    </cfRule>
    <cfRule type="cellIs" dxfId="256" priority="428" operator="equal">
      <formula>"SI"</formula>
    </cfRule>
  </conditionalFormatting>
  <conditionalFormatting sqref="K81">
    <cfRule type="cellIs" dxfId="255" priority="421" operator="equal">
      <formula>"NO APLICA"</formula>
    </cfRule>
    <cfRule type="cellIs" dxfId="254" priority="422" operator="equal">
      <formula>0</formula>
    </cfRule>
    <cfRule type="cellIs" dxfId="253" priority="423" operator="equal">
      <formula>"NO"</formula>
    </cfRule>
    <cfRule type="cellIs" dxfId="252" priority="424" operator="equal">
      <formula>"SI"</formula>
    </cfRule>
  </conditionalFormatting>
  <conditionalFormatting sqref="K82">
    <cfRule type="cellIs" dxfId="251" priority="417" operator="equal">
      <formula>"NO APLICA"</formula>
    </cfRule>
    <cfRule type="cellIs" dxfId="250" priority="418" operator="equal">
      <formula>0</formula>
    </cfRule>
    <cfRule type="cellIs" dxfId="249" priority="419" operator="equal">
      <formula>"NO"</formula>
    </cfRule>
    <cfRule type="cellIs" dxfId="248" priority="420" operator="equal">
      <formula>"SI"</formula>
    </cfRule>
  </conditionalFormatting>
  <conditionalFormatting sqref="K87">
    <cfRule type="cellIs" dxfId="247" priority="413" operator="equal">
      <formula>"NO APLICA"</formula>
    </cfRule>
    <cfRule type="cellIs" dxfId="246" priority="414" operator="equal">
      <formula>0</formula>
    </cfRule>
    <cfRule type="cellIs" dxfId="245" priority="415" operator="equal">
      <formula>"NO"</formula>
    </cfRule>
    <cfRule type="cellIs" dxfId="244" priority="416" operator="equal">
      <formula>"SI"</formula>
    </cfRule>
  </conditionalFormatting>
  <conditionalFormatting sqref="K88">
    <cfRule type="cellIs" dxfId="243" priority="409" operator="equal">
      <formula>"NO APLICA"</formula>
    </cfRule>
    <cfRule type="cellIs" dxfId="242" priority="410" operator="equal">
      <formula>0</formula>
    </cfRule>
    <cfRule type="cellIs" dxfId="241" priority="411" operator="equal">
      <formula>"NO"</formula>
    </cfRule>
    <cfRule type="cellIs" dxfId="240" priority="412" operator="equal">
      <formula>"SI"</formula>
    </cfRule>
  </conditionalFormatting>
  <conditionalFormatting sqref="K89">
    <cfRule type="cellIs" dxfId="239" priority="405" operator="equal">
      <formula>"NO APLICA"</formula>
    </cfRule>
    <cfRule type="cellIs" dxfId="238" priority="406" operator="equal">
      <formula>0</formula>
    </cfRule>
    <cfRule type="cellIs" dxfId="237" priority="407" operator="equal">
      <formula>"NO"</formula>
    </cfRule>
    <cfRule type="cellIs" dxfId="236" priority="408" operator="equal">
      <formula>"SI"</formula>
    </cfRule>
  </conditionalFormatting>
  <conditionalFormatting sqref="K90">
    <cfRule type="cellIs" dxfId="235" priority="401" operator="equal">
      <formula>"NO APLICA"</formula>
    </cfRule>
    <cfRule type="cellIs" dxfId="234" priority="402" operator="equal">
      <formula>0</formula>
    </cfRule>
    <cfRule type="cellIs" dxfId="233" priority="403" operator="equal">
      <formula>"NO"</formula>
    </cfRule>
    <cfRule type="cellIs" dxfId="232" priority="404" operator="equal">
      <formula>"SI"</formula>
    </cfRule>
  </conditionalFormatting>
  <conditionalFormatting sqref="K91">
    <cfRule type="cellIs" dxfId="231" priority="397" operator="equal">
      <formula>"NO APLICA"</formula>
    </cfRule>
    <cfRule type="cellIs" dxfId="230" priority="398" operator="equal">
      <formula>0</formula>
    </cfRule>
    <cfRule type="cellIs" dxfId="229" priority="399" operator="equal">
      <formula>"NO"</formula>
    </cfRule>
    <cfRule type="cellIs" dxfId="228" priority="400" operator="equal">
      <formula>"SI"</formula>
    </cfRule>
  </conditionalFormatting>
  <conditionalFormatting sqref="K92">
    <cfRule type="cellIs" dxfId="227" priority="393" operator="equal">
      <formula>"NO APLICA"</formula>
    </cfRule>
    <cfRule type="cellIs" dxfId="226" priority="394" operator="equal">
      <formula>0</formula>
    </cfRule>
    <cfRule type="cellIs" dxfId="225" priority="395" operator="equal">
      <formula>"NO"</formula>
    </cfRule>
    <cfRule type="cellIs" dxfId="224" priority="396" operator="equal">
      <formula>"SI"</formula>
    </cfRule>
  </conditionalFormatting>
  <conditionalFormatting sqref="K93">
    <cfRule type="cellIs" dxfId="223" priority="389" operator="equal">
      <formula>"NO APLICA"</formula>
    </cfRule>
    <cfRule type="cellIs" dxfId="222" priority="390" operator="equal">
      <formula>0</formula>
    </cfRule>
    <cfRule type="cellIs" dxfId="221" priority="391" operator="equal">
      <formula>"NO"</formula>
    </cfRule>
    <cfRule type="cellIs" dxfId="220" priority="392" operator="equal">
      <formula>"SI"</formula>
    </cfRule>
  </conditionalFormatting>
  <conditionalFormatting sqref="K94">
    <cfRule type="cellIs" dxfId="219" priority="385" operator="equal">
      <formula>"NO APLICA"</formula>
    </cfRule>
    <cfRule type="cellIs" dxfId="218" priority="386" operator="equal">
      <formula>0</formula>
    </cfRule>
    <cfRule type="cellIs" dxfId="217" priority="387" operator="equal">
      <formula>"NO"</formula>
    </cfRule>
    <cfRule type="cellIs" dxfId="216" priority="388" operator="equal">
      <formula>"SI"</formula>
    </cfRule>
  </conditionalFormatting>
  <conditionalFormatting sqref="K95">
    <cfRule type="cellIs" dxfId="215" priority="381" operator="equal">
      <formula>"NO APLICA"</formula>
    </cfRule>
    <cfRule type="cellIs" dxfId="214" priority="382" operator="equal">
      <formula>0</formula>
    </cfRule>
    <cfRule type="cellIs" dxfId="213" priority="383" operator="equal">
      <formula>"NO"</formula>
    </cfRule>
    <cfRule type="cellIs" dxfId="212" priority="384" operator="equal">
      <formula>"SI"</formula>
    </cfRule>
  </conditionalFormatting>
  <conditionalFormatting sqref="K96">
    <cfRule type="cellIs" dxfId="211" priority="377" operator="equal">
      <formula>"NO APLICA"</formula>
    </cfRule>
    <cfRule type="cellIs" dxfId="210" priority="378" operator="equal">
      <formula>0</formula>
    </cfRule>
    <cfRule type="cellIs" dxfId="209" priority="379" operator="equal">
      <formula>"NO"</formula>
    </cfRule>
    <cfRule type="cellIs" dxfId="208" priority="380" operator="equal">
      <formula>"SI"</formula>
    </cfRule>
  </conditionalFormatting>
  <conditionalFormatting sqref="K99">
    <cfRule type="cellIs" dxfId="207" priority="373" operator="equal">
      <formula>"NO APLICA"</formula>
    </cfRule>
    <cfRule type="cellIs" dxfId="206" priority="374" operator="equal">
      <formula>0</formula>
    </cfRule>
    <cfRule type="cellIs" dxfId="205" priority="375" operator="equal">
      <formula>"NO"</formula>
    </cfRule>
    <cfRule type="cellIs" dxfId="204" priority="376" operator="equal">
      <formula>"SI"</formula>
    </cfRule>
  </conditionalFormatting>
  <conditionalFormatting sqref="K100">
    <cfRule type="cellIs" dxfId="203" priority="369" operator="equal">
      <formula>"NO APLICA"</formula>
    </cfRule>
    <cfRule type="cellIs" dxfId="202" priority="370" operator="equal">
      <formula>0</formula>
    </cfRule>
    <cfRule type="cellIs" dxfId="201" priority="371" operator="equal">
      <formula>"NO"</formula>
    </cfRule>
    <cfRule type="cellIs" dxfId="200" priority="372" operator="equal">
      <formula>"SI"</formula>
    </cfRule>
  </conditionalFormatting>
  <conditionalFormatting sqref="K101:K121">
    <cfRule type="cellIs" dxfId="199" priority="365" operator="equal">
      <formula>"NO APLICA"</formula>
    </cfRule>
    <cfRule type="cellIs" dxfId="198" priority="366" operator="equal">
      <formula>0</formula>
    </cfRule>
    <cfRule type="cellIs" dxfId="197" priority="367" operator="equal">
      <formula>"NO"</formula>
    </cfRule>
    <cfRule type="cellIs" dxfId="196" priority="368" operator="equal">
      <formula>"SI"</formula>
    </cfRule>
  </conditionalFormatting>
  <conditionalFormatting sqref="K122">
    <cfRule type="cellIs" dxfId="195" priority="361" operator="equal">
      <formula>"NO APLICA"</formula>
    </cfRule>
    <cfRule type="cellIs" dxfId="194" priority="362" operator="equal">
      <formula>0</formula>
    </cfRule>
    <cfRule type="cellIs" dxfId="193" priority="363" operator="equal">
      <formula>"NO"</formula>
    </cfRule>
    <cfRule type="cellIs" dxfId="192" priority="364" operator="equal">
      <formula>"SI"</formula>
    </cfRule>
  </conditionalFormatting>
  <conditionalFormatting sqref="K123:K132">
    <cfRule type="cellIs" dxfId="191" priority="357" operator="equal">
      <formula>"NO APLICA"</formula>
    </cfRule>
    <cfRule type="cellIs" dxfId="190" priority="358" operator="equal">
      <formula>0</formula>
    </cfRule>
    <cfRule type="cellIs" dxfId="189" priority="359" operator="equal">
      <formula>"NO"</formula>
    </cfRule>
    <cfRule type="cellIs" dxfId="188" priority="360" operator="equal">
      <formula>"SI"</formula>
    </cfRule>
  </conditionalFormatting>
  <conditionalFormatting sqref="K133">
    <cfRule type="cellIs" dxfId="187" priority="353" operator="equal">
      <formula>"NO APLICA"</formula>
    </cfRule>
    <cfRule type="cellIs" dxfId="186" priority="354" operator="equal">
      <formula>0</formula>
    </cfRule>
    <cfRule type="cellIs" dxfId="185" priority="355" operator="equal">
      <formula>"NO"</formula>
    </cfRule>
    <cfRule type="cellIs" dxfId="184" priority="356" operator="equal">
      <formula>"SI"</formula>
    </cfRule>
  </conditionalFormatting>
  <conditionalFormatting sqref="K134:K135">
    <cfRule type="cellIs" dxfId="183" priority="349" operator="equal">
      <formula>"NO APLICA"</formula>
    </cfRule>
    <cfRule type="cellIs" dxfId="182" priority="350" operator="equal">
      <formula>0</formula>
    </cfRule>
    <cfRule type="cellIs" dxfId="181" priority="351" operator="equal">
      <formula>"NO"</formula>
    </cfRule>
    <cfRule type="cellIs" dxfId="180" priority="352" operator="equal">
      <formula>"SI"</formula>
    </cfRule>
  </conditionalFormatting>
  <conditionalFormatting sqref="K155:K175 K136:K153">
    <cfRule type="cellIs" dxfId="179" priority="345" operator="equal">
      <formula>"NO APLICA"</formula>
    </cfRule>
    <cfRule type="cellIs" dxfId="178" priority="346" operator="equal">
      <formula>0</formula>
    </cfRule>
    <cfRule type="cellIs" dxfId="177" priority="347" operator="equal">
      <formula>"NO"</formula>
    </cfRule>
    <cfRule type="cellIs" dxfId="176" priority="348" operator="equal">
      <formula>"SI"</formula>
    </cfRule>
  </conditionalFormatting>
  <conditionalFormatting sqref="K83">
    <cfRule type="cellIs" dxfId="175" priority="343" operator="equal">
      <formula>"NO"</formula>
    </cfRule>
    <cfRule type="cellIs" dxfId="174" priority="344" operator="equal">
      <formula>"SI"</formula>
    </cfRule>
  </conditionalFormatting>
  <conditionalFormatting sqref="K83:K84">
    <cfRule type="cellIs" dxfId="173" priority="341" operator="equal">
      <formula>"NO APLICA"</formula>
    </cfRule>
    <cfRule type="cellIs" dxfId="172" priority="342" operator="equal">
      <formula>0</formula>
    </cfRule>
  </conditionalFormatting>
  <conditionalFormatting sqref="K85">
    <cfRule type="cellIs" dxfId="171" priority="339" operator="equal">
      <formula>"NO"</formula>
    </cfRule>
    <cfRule type="cellIs" dxfId="170" priority="340" operator="equal">
      <formula>"SI"</formula>
    </cfRule>
  </conditionalFormatting>
  <conditionalFormatting sqref="K85:K86">
    <cfRule type="cellIs" dxfId="169" priority="337" operator="equal">
      <formula>"NO APLICA"</formula>
    </cfRule>
    <cfRule type="cellIs" dxfId="168" priority="338" operator="equal">
      <formula>0</formula>
    </cfRule>
  </conditionalFormatting>
  <conditionalFormatting sqref="K97">
    <cfRule type="cellIs" dxfId="167" priority="335" operator="equal">
      <formula>"NO"</formula>
    </cfRule>
    <cfRule type="cellIs" dxfId="166" priority="336" operator="equal">
      <formula>"SI"</formula>
    </cfRule>
  </conditionalFormatting>
  <conditionalFormatting sqref="K97:K98">
    <cfRule type="cellIs" dxfId="165" priority="333" operator="equal">
      <formula>"NO APLICA"</formula>
    </cfRule>
    <cfRule type="cellIs" dxfId="164" priority="334" operator="equal">
      <formula>0</formula>
    </cfRule>
  </conditionalFormatting>
  <conditionalFormatting sqref="K77">
    <cfRule type="cellIs" dxfId="163" priority="331" operator="equal">
      <formula>"NO"</formula>
    </cfRule>
    <cfRule type="cellIs" dxfId="162" priority="332" operator="equal">
      <formula>"SI"</formula>
    </cfRule>
  </conditionalFormatting>
  <conditionalFormatting sqref="K77:K78">
    <cfRule type="cellIs" dxfId="161" priority="329" operator="equal">
      <formula>"NO APLICA"</formula>
    </cfRule>
    <cfRule type="cellIs" dxfId="160" priority="330" operator="equal">
      <formula>0</formula>
    </cfRule>
  </conditionalFormatting>
  <conditionalFormatting sqref="K19:K21">
    <cfRule type="cellIs" dxfId="159" priority="327" operator="equal">
      <formula>0</formula>
    </cfRule>
    <cfRule type="cellIs" dxfId="158" priority="328" operator="equal">
      <formula>"NO APLICA"</formula>
    </cfRule>
  </conditionalFormatting>
  <conditionalFormatting sqref="K22:K25">
    <cfRule type="cellIs" dxfId="157" priority="325" operator="equal">
      <formula>"NO APLICA"</formula>
    </cfRule>
    <cfRule type="cellIs" dxfId="156" priority="326" operator="equal">
      <formula>0</formula>
    </cfRule>
  </conditionalFormatting>
  <conditionalFormatting sqref="K49">
    <cfRule type="cellIs" dxfId="155" priority="261" operator="equal">
      <formula>"NO APLICA"</formula>
    </cfRule>
    <cfRule type="cellIs" dxfId="154" priority="262" operator="equal">
      <formula>0</formula>
    </cfRule>
    <cfRule type="cellIs" dxfId="153" priority="263" operator="equal">
      <formula>"NO"</formula>
    </cfRule>
    <cfRule type="cellIs" dxfId="152" priority="264" operator="equal">
      <formula>"SI"</formula>
    </cfRule>
  </conditionalFormatting>
  <conditionalFormatting sqref="K50">
    <cfRule type="cellIs" dxfId="151" priority="257" operator="equal">
      <formula>"NO APLICA"</formula>
    </cfRule>
    <cfRule type="cellIs" dxfId="150" priority="258" operator="equal">
      <formula>0</formula>
    </cfRule>
    <cfRule type="cellIs" dxfId="149" priority="259" operator="equal">
      <formula>"NO"</formula>
    </cfRule>
    <cfRule type="cellIs" dxfId="148" priority="260" operator="equal">
      <formula>"SI"</formula>
    </cfRule>
  </conditionalFormatting>
  <conditionalFormatting sqref="K52">
    <cfRule type="cellIs" dxfId="147" priority="253" operator="equal">
      <formula>"NO APLICA"</formula>
    </cfRule>
    <cfRule type="cellIs" dxfId="146" priority="254" operator="equal">
      <formula>0</formula>
    </cfRule>
    <cfRule type="cellIs" dxfId="145" priority="255" operator="equal">
      <formula>"NO"</formula>
    </cfRule>
    <cfRule type="cellIs" dxfId="144" priority="256" operator="equal">
      <formula>"SI"</formula>
    </cfRule>
  </conditionalFormatting>
  <conditionalFormatting sqref="K53">
    <cfRule type="cellIs" dxfId="143" priority="249" operator="equal">
      <formula>"NO APLICA"</formula>
    </cfRule>
    <cfRule type="cellIs" dxfId="142" priority="250" operator="equal">
      <formula>0</formula>
    </cfRule>
    <cfRule type="cellIs" dxfId="141" priority="251" operator="equal">
      <formula>"NO"</formula>
    </cfRule>
    <cfRule type="cellIs" dxfId="140" priority="252" operator="equal">
      <formula>"SI"</formula>
    </cfRule>
  </conditionalFormatting>
  <conditionalFormatting sqref="K27">
    <cfRule type="cellIs" dxfId="139" priority="237" operator="equal">
      <formula>"NO APLICA"</formula>
    </cfRule>
    <cfRule type="cellIs" dxfId="138" priority="238" operator="equal">
      <formula>0</formula>
    </cfRule>
    <cfRule type="cellIs" dxfId="137" priority="239" operator="equal">
      <formula>"NO"</formula>
    </cfRule>
    <cfRule type="cellIs" dxfId="136" priority="240" operator="equal">
      <formula>"SI"</formula>
    </cfRule>
  </conditionalFormatting>
  <conditionalFormatting sqref="K55">
    <cfRule type="cellIs" dxfId="135" priority="229" operator="equal">
      <formula>"NO APLICA"</formula>
    </cfRule>
    <cfRule type="cellIs" dxfId="134" priority="230" operator="equal">
      <formula>0</formula>
    </cfRule>
    <cfRule type="cellIs" dxfId="133" priority="231" operator="equal">
      <formula>"NO"</formula>
    </cfRule>
    <cfRule type="cellIs" dxfId="132" priority="232" operator="equal">
      <formula>"SI"</formula>
    </cfRule>
  </conditionalFormatting>
  <conditionalFormatting sqref="K56">
    <cfRule type="cellIs" dxfId="131" priority="225" operator="equal">
      <formula>"NO APLICA"</formula>
    </cfRule>
    <cfRule type="cellIs" dxfId="130" priority="226" operator="equal">
      <formula>0</formula>
    </cfRule>
    <cfRule type="cellIs" dxfId="129" priority="227" operator="equal">
      <formula>"NO"</formula>
    </cfRule>
    <cfRule type="cellIs" dxfId="128" priority="228" operator="equal">
      <formula>"SI"</formula>
    </cfRule>
  </conditionalFormatting>
  <conditionalFormatting sqref="K58">
    <cfRule type="cellIs" dxfId="127" priority="221" operator="equal">
      <formula>"NO APLICA"</formula>
    </cfRule>
    <cfRule type="cellIs" dxfId="126" priority="222" operator="equal">
      <formula>0</formula>
    </cfRule>
    <cfRule type="cellIs" dxfId="125" priority="223" operator="equal">
      <formula>"NO"</formula>
    </cfRule>
    <cfRule type="cellIs" dxfId="124" priority="224" operator="equal">
      <formula>"SI"</formula>
    </cfRule>
  </conditionalFormatting>
  <conditionalFormatting sqref="K59">
    <cfRule type="cellIs" dxfId="123" priority="217" operator="equal">
      <formula>"NO APLICA"</formula>
    </cfRule>
    <cfRule type="cellIs" dxfId="122" priority="218" operator="equal">
      <formula>0</formula>
    </cfRule>
    <cfRule type="cellIs" dxfId="121" priority="219" operator="equal">
      <formula>"NO"</formula>
    </cfRule>
    <cfRule type="cellIs" dxfId="120" priority="220" operator="equal">
      <formula>"SI"</formula>
    </cfRule>
  </conditionalFormatting>
  <conditionalFormatting sqref="K61">
    <cfRule type="cellIs" dxfId="119" priority="213" operator="equal">
      <formula>"NO APLICA"</formula>
    </cfRule>
    <cfRule type="cellIs" dxfId="118" priority="214" operator="equal">
      <formula>0</formula>
    </cfRule>
    <cfRule type="cellIs" dxfId="117" priority="215" operator="equal">
      <formula>"NO"</formula>
    </cfRule>
    <cfRule type="cellIs" dxfId="116" priority="216" operator="equal">
      <formula>"SI"</formula>
    </cfRule>
  </conditionalFormatting>
  <conditionalFormatting sqref="K62">
    <cfRule type="cellIs" dxfId="115" priority="209" operator="equal">
      <formula>"NO APLICA"</formula>
    </cfRule>
    <cfRule type="cellIs" dxfId="114" priority="210" operator="equal">
      <formula>0</formula>
    </cfRule>
    <cfRule type="cellIs" dxfId="113" priority="211" operator="equal">
      <formula>"NO"</formula>
    </cfRule>
    <cfRule type="cellIs" dxfId="112" priority="212" operator="equal">
      <formula>"SI"</formula>
    </cfRule>
  </conditionalFormatting>
  <conditionalFormatting sqref="K68">
    <cfRule type="cellIs" dxfId="111" priority="205" operator="equal">
      <formula>"NO APLICA"</formula>
    </cfRule>
    <cfRule type="cellIs" dxfId="110" priority="206" operator="equal">
      <formula>0</formula>
    </cfRule>
    <cfRule type="cellIs" dxfId="109" priority="207" operator="equal">
      <formula>"NO"</formula>
    </cfRule>
    <cfRule type="cellIs" dxfId="108" priority="208" operator="equal">
      <formula>"SI"</formula>
    </cfRule>
  </conditionalFormatting>
  <conditionalFormatting sqref="K69">
    <cfRule type="cellIs" dxfId="107" priority="201" operator="equal">
      <formula>"NO APLICA"</formula>
    </cfRule>
    <cfRule type="cellIs" dxfId="106" priority="202" operator="equal">
      <formula>0</formula>
    </cfRule>
    <cfRule type="cellIs" dxfId="105" priority="203" operator="equal">
      <formula>"NO"</formula>
    </cfRule>
    <cfRule type="cellIs" dxfId="104" priority="204" operator="equal">
      <formula>"SI"</formula>
    </cfRule>
  </conditionalFormatting>
  <conditionalFormatting sqref="K39">
    <cfRule type="cellIs" dxfId="103" priority="161" operator="equal">
      <formula>"NO APLICA"</formula>
    </cfRule>
    <cfRule type="cellIs" dxfId="102" priority="162" operator="equal">
      <formula>0</formula>
    </cfRule>
    <cfRule type="cellIs" dxfId="101" priority="163" operator="equal">
      <formula>"NO"</formula>
    </cfRule>
    <cfRule type="cellIs" dxfId="100" priority="164" operator="equal">
      <formula>"SI"</formula>
    </cfRule>
  </conditionalFormatting>
  <conditionalFormatting sqref="K30">
    <cfRule type="cellIs" dxfId="99" priority="145" operator="equal">
      <formula>"NO APLICA"</formula>
    </cfRule>
    <cfRule type="cellIs" dxfId="98" priority="146" operator="equal">
      <formula>0</formula>
    </cfRule>
    <cfRule type="cellIs" dxfId="97" priority="147" operator="equal">
      <formula>"NO"</formula>
    </cfRule>
    <cfRule type="cellIs" dxfId="96" priority="148" operator="equal">
      <formula>"SI"</formula>
    </cfRule>
  </conditionalFormatting>
  <conditionalFormatting sqref="T16:T17">
    <cfRule type="cellIs" dxfId="95" priority="1243" operator="greaterThan">
      <formula>$P$12</formula>
    </cfRule>
    <cfRule type="cellIs" dxfId="94" priority="1244" stopIfTrue="1" operator="between">
      <formula>$O$12</formula>
      <formula>$P$12</formula>
    </cfRule>
    <cfRule type="cellIs" dxfId="93" priority="1245" stopIfTrue="1" operator="between">
      <formula>$O$11</formula>
      <formula>$P$11</formula>
    </cfRule>
    <cfRule type="cellIs" dxfId="92" priority="1246" stopIfTrue="1" operator="between">
      <formula>$O$10</formula>
      <formula>$P$10</formula>
    </cfRule>
  </conditionalFormatting>
  <conditionalFormatting sqref="T18:T43 T75:T76 T165 T172:T177 T104:T114 T48:T72 T80:T82 T87:T97 T99:T102 T116:T153 T155:T160 T168 T170">
    <cfRule type="cellIs" dxfId="91" priority="89" operator="greaterThan">
      <formula>$P$12</formula>
    </cfRule>
    <cfRule type="cellIs" dxfId="90" priority="90" stopIfTrue="1" operator="between">
      <formula>$O$12</formula>
      <formula>$P$12</formula>
    </cfRule>
    <cfRule type="cellIs" dxfId="89" priority="91" stopIfTrue="1" operator="between">
      <formula>$O$11</formula>
      <formula>$P$11</formula>
    </cfRule>
    <cfRule type="cellIs" dxfId="88" priority="92" stopIfTrue="1" operator="between">
      <formula>$O$10</formula>
      <formula>$P$10</formula>
    </cfRule>
  </conditionalFormatting>
  <conditionalFormatting sqref="T44">
    <cfRule type="cellIs" dxfId="87" priority="85" operator="greaterThan">
      <formula>$P$12</formula>
    </cfRule>
    <cfRule type="cellIs" dxfId="86" priority="86" stopIfTrue="1" operator="between">
      <formula>$O$12</formula>
      <formula>$P$12</formula>
    </cfRule>
    <cfRule type="cellIs" dxfId="85" priority="87" stopIfTrue="1" operator="between">
      <formula>$O$11</formula>
      <formula>$P$11</formula>
    </cfRule>
    <cfRule type="cellIs" dxfId="84" priority="88" stopIfTrue="1" operator="between">
      <formula>$O$10</formula>
      <formula>$P$10</formula>
    </cfRule>
  </conditionalFormatting>
  <conditionalFormatting sqref="T45">
    <cfRule type="cellIs" dxfId="83" priority="81" operator="greaterThan">
      <formula>$P$12</formula>
    </cfRule>
    <cfRule type="cellIs" dxfId="82" priority="82" stopIfTrue="1" operator="between">
      <formula>$O$12</formula>
      <formula>$P$12</formula>
    </cfRule>
    <cfRule type="cellIs" dxfId="81" priority="83" stopIfTrue="1" operator="between">
      <formula>$O$11</formula>
      <formula>$P$11</formula>
    </cfRule>
    <cfRule type="cellIs" dxfId="80" priority="84" stopIfTrue="1" operator="between">
      <formula>$O$10</formula>
      <formula>$P$10</formula>
    </cfRule>
  </conditionalFormatting>
  <conditionalFormatting sqref="T46">
    <cfRule type="cellIs" dxfId="79" priority="77" operator="greaterThan">
      <formula>$P$12</formula>
    </cfRule>
    <cfRule type="cellIs" dxfId="78" priority="78" stopIfTrue="1" operator="between">
      <formula>$O$12</formula>
      <formula>$P$12</formula>
    </cfRule>
    <cfRule type="cellIs" dxfId="77" priority="79" stopIfTrue="1" operator="between">
      <formula>$O$11</formula>
      <formula>$P$11</formula>
    </cfRule>
    <cfRule type="cellIs" dxfId="76" priority="80" stopIfTrue="1" operator="between">
      <formula>$O$10</formula>
      <formula>$P$10</formula>
    </cfRule>
  </conditionalFormatting>
  <conditionalFormatting sqref="T47">
    <cfRule type="cellIs" dxfId="75" priority="73" operator="greaterThan">
      <formula>$P$12</formula>
    </cfRule>
    <cfRule type="cellIs" dxfId="74" priority="74" stopIfTrue="1" operator="between">
      <formula>$O$12</formula>
      <formula>$P$12</formula>
    </cfRule>
    <cfRule type="cellIs" dxfId="73" priority="75" stopIfTrue="1" operator="between">
      <formula>$O$11</formula>
      <formula>$P$11</formula>
    </cfRule>
    <cfRule type="cellIs" dxfId="72" priority="76" stopIfTrue="1" operator="between">
      <formula>$O$10</formula>
      <formula>$P$10</formula>
    </cfRule>
  </conditionalFormatting>
  <conditionalFormatting sqref="T77">
    <cfRule type="cellIs" dxfId="71" priority="69" operator="greaterThan">
      <formula>$P$12</formula>
    </cfRule>
    <cfRule type="cellIs" dxfId="70" priority="70" stopIfTrue="1" operator="between">
      <formula>$O$12</formula>
      <formula>$P$12</formula>
    </cfRule>
    <cfRule type="cellIs" dxfId="69" priority="71" stopIfTrue="1" operator="between">
      <formula>$O$11</formula>
      <formula>$P$11</formula>
    </cfRule>
    <cfRule type="cellIs" dxfId="68" priority="72" stopIfTrue="1" operator="between">
      <formula>$O$10</formula>
      <formula>$P$10</formula>
    </cfRule>
  </conditionalFormatting>
  <conditionalFormatting sqref="T78">
    <cfRule type="cellIs" dxfId="67" priority="65" operator="greaterThan">
      <formula>$P$12</formula>
    </cfRule>
    <cfRule type="cellIs" dxfId="66" priority="66" stopIfTrue="1" operator="between">
      <formula>$O$12</formula>
      <formula>$P$12</formula>
    </cfRule>
    <cfRule type="cellIs" dxfId="65" priority="67" stopIfTrue="1" operator="between">
      <formula>$O$11</formula>
      <formula>$P$11</formula>
    </cfRule>
    <cfRule type="cellIs" dxfId="64" priority="68" stopIfTrue="1" operator="between">
      <formula>$O$10</formula>
      <formula>$P$10</formula>
    </cfRule>
  </conditionalFormatting>
  <conditionalFormatting sqref="T79">
    <cfRule type="cellIs" dxfId="63" priority="61" operator="greaterThan">
      <formula>$P$12</formula>
    </cfRule>
    <cfRule type="cellIs" dxfId="62" priority="62" stopIfTrue="1" operator="between">
      <formula>$O$12</formula>
      <formula>$P$12</formula>
    </cfRule>
    <cfRule type="cellIs" dxfId="61" priority="63" stopIfTrue="1" operator="between">
      <formula>$O$11</formula>
      <formula>$P$11</formula>
    </cfRule>
    <cfRule type="cellIs" dxfId="60" priority="64" stopIfTrue="1" operator="between">
      <formula>$O$10</formula>
      <formula>$P$10</formula>
    </cfRule>
  </conditionalFormatting>
  <conditionalFormatting sqref="T83">
    <cfRule type="cellIs" dxfId="59" priority="57" operator="greaterThan">
      <formula>$P$12</formula>
    </cfRule>
    <cfRule type="cellIs" dxfId="58" priority="58" stopIfTrue="1" operator="between">
      <formula>$O$12</formula>
      <formula>$P$12</formula>
    </cfRule>
    <cfRule type="cellIs" dxfId="57" priority="59" stopIfTrue="1" operator="between">
      <formula>$O$11</formula>
      <formula>$P$11</formula>
    </cfRule>
    <cfRule type="cellIs" dxfId="56" priority="60" stopIfTrue="1" operator="between">
      <formula>$O$10</formula>
      <formula>$P$10</formula>
    </cfRule>
  </conditionalFormatting>
  <conditionalFormatting sqref="T84">
    <cfRule type="cellIs" dxfId="55" priority="53" operator="greaterThan">
      <formula>$P$12</formula>
    </cfRule>
    <cfRule type="cellIs" dxfId="54" priority="54" stopIfTrue="1" operator="between">
      <formula>$O$12</formula>
      <formula>$P$12</formula>
    </cfRule>
    <cfRule type="cellIs" dxfId="53" priority="55" stopIfTrue="1" operator="between">
      <formula>$O$11</formula>
      <formula>$P$11</formula>
    </cfRule>
    <cfRule type="cellIs" dxfId="52" priority="56" stopIfTrue="1" operator="between">
      <formula>$O$10</formula>
      <formula>$P$10</formula>
    </cfRule>
  </conditionalFormatting>
  <conditionalFormatting sqref="T85">
    <cfRule type="cellIs" dxfId="51" priority="49" operator="greaterThan">
      <formula>$P$12</formula>
    </cfRule>
    <cfRule type="cellIs" dxfId="50" priority="50" stopIfTrue="1" operator="between">
      <formula>$O$12</formula>
      <formula>$P$12</formula>
    </cfRule>
    <cfRule type="cellIs" dxfId="49" priority="51" stopIfTrue="1" operator="between">
      <formula>$O$11</formula>
      <formula>$P$11</formula>
    </cfRule>
    <cfRule type="cellIs" dxfId="48" priority="52" stopIfTrue="1" operator="between">
      <formula>$O$10</formula>
      <formula>$P$10</formula>
    </cfRule>
  </conditionalFormatting>
  <conditionalFormatting sqref="T86">
    <cfRule type="cellIs" dxfId="47" priority="45" operator="greaterThan">
      <formula>$P$12</formula>
    </cfRule>
    <cfRule type="cellIs" dxfId="46" priority="46" stopIfTrue="1" operator="between">
      <formula>$O$12</formula>
      <formula>$P$12</formula>
    </cfRule>
    <cfRule type="cellIs" dxfId="45" priority="47" stopIfTrue="1" operator="between">
      <formula>$O$11</formula>
      <formula>$P$11</formula>
    </cfRule>
    <cfRule type="cellIs" dxfId="44" priority="48" stopIfTrue="1" operator="between">
      <formula>$O$10</formula>
      <formula>$P$10</formula>
    </cfRule>
  </conditionalFormatting>
  <conditionalFormatting sqref="T73">
    <cfRule type="cellIs" dxfId="43" priority="41" operator="greaterThan">
      <formula>$P$12</formula>
    </cfRule>
    <cfRule type="cellIs" dxfId="42" priority="42" stopIfTrue="1" operator="between">
      <formula>$O$12</formula>
      <formula>$P$12</formula>
    </cfRule>
    <cfRule type="cellIs" dxfId="41" priority="43" stopIfTrue="1" operator="between">
      <formula>$O$11</formula>
      <formula>$P$11</formula>
    </cfRule>
    <cfRule type="cellIs" dxfId="40" priority="44" stopIfTrue="1" operator="between">
      <formula>$O$10</formula>
      <formula>$P$10</formula>
    </cfRule>
  </conditionalFormatting>
  <conditionalFormatting sqref="T74">
    <cfRule type="cellIs" dxfId="39" priority="37" operator="greaterThan">
      <formula>$P$12</formula>
    </cfRule>
    <cfRule type="cellIs" dxfId="38" priority="38" stopIfTrue="1" operator="between">
      <formula>$O$12</formula>
      <formula>$P$12</formula>
    </cfRule>
    <cfRule type="cellIs" dxfId="37" priority="39" stopIfTrue="1" operator="between">
      <formula>$O$11</formula>
      <formula>$P$11</formula>
    </cfRule>
    <cfRule type="cellIs" dxfId="36" priority="40" stopIfTrue="1" operator="between">
      <formula>$O$10</formula>
      <formula>$P$10</formula>
    </cfRule>
  </conditionalFormatting>
  <conditionalFormatting sqref="T98">
    <cfRule type="cellIs" dxfId="35" priority="33" operator="greaterThan">
      <formula>$P$12</formula>
    </cfRule>
    <cfRule type="cellIs" dxfId="34" priority="34" stopIfTrue="1" operator="between">
      <formula>$O$12</formula>
      <formula>$P$12</formula>
    </cfRule>
    <cfRule type="cellIs" dxfId="33" priority="35" stopIfTrue="1" operator="between">
      <formula>$O$11</formula>
      <formula>$P$11</formula>
    </cfRule>
    <cfRule type="cellIs" dxfId="32" priority="36" stopIfTrue="1" operator="between">
      <formula>$O$10</formula>
      <formula>$P$10</formula>
    </cfRule>
  </conditionalFormatting>
  <conditionalFormatting sqref="T115">
    <cfRule type="cellIs" dxfId="31" priority="29" operator="greaterThan">
      <formula>$P$12</formula>
    </cfRule>
    <cfRule type="cellIs" dxfId="30" priority="30" stopIfTrue="1" operator="between">
      <formula>$O$12</formula>
      <formula>$P$12</formula>
    </cfRule>
    <cfRule type="cellIs" dxfId="29" priority="31" stopIfTrue="1" operator="between">
      <formula>$O$11</formula>
      <formula>$P$11</formula>
    </cfRule>
    <cfRule type="cellIs" dxfId="28" priority="32" stopIfTrue="1" operator="between">
      <formula>$O$10</formula>
      <formula>$P$10</formula>
    </cfRule>
  </conditionalFormatting>
  <conditionalFormatting sqref="T154">
    <cfRule type="cellIs" dxfId="27" priority="25" operator="greaterThan">
      <formula>$P$12</formula>
    </cfRule>
    <cfRule type="cellIs" dxfId="26" priority="26" stopIfTrue="1" operator="between">
      <formula>$O$12</formula>
      <formula>$P$12</formula>
    </cfRule>
    <cfRule type="cellIs" dxfId="25" priority="27" stopIfTrue="1" operator="between">
      <formula>$O$11</formula>
      <formula>$P$11</formula>
    </cfRule>
    <cfRule type="cellIs" dxfId="24" priority="28" stopIfTrue="1" operator="between">
      <formula>$O$10</formula>
      <formula>$P$10</formula>
    </cfRule>
  </conditionalFormatting>
  <conditionalFormatting sqref="T103">
    <cfRule type="cellIs" dxfId="23" priority="21" operator="greaterThan">
      <formula>$P$12</formula>
    </cfRule>
    <cfRule type="cellIs" dxfId="22" priority="22" stopIfTrue="1" operator="between">
      <formula>$O$12</formula>
      <formula>$P$12</formula>
    </cfRule>
    <cfRule type="cellIs" dxfId="21" priority="23" stopIfTrue="1" operator="between">
      <formula>$O$11</formula>
      <formula>$P$11</formula>
    </cfRule>
    <cfRule type="cellIs" dxfId="20" priority="24" stopIfTrue="1" operator="between">
      <formula>$O$10</formula>
      <formula>$P$10</formula>
    </cfRule>
  </conditionalFormatting>
  <conditionalFormatting sqref="T161">
    <cfRule type="cellIs" dxfId="19" priority="17" operator="greaterThan">
      <formula>$P$12</formula>
    </cfRule>
    <cfRule type="cellIs" dxfId="18" priority="18" stopIfTrue="1" operator="between">
      <formula>$O$12</formula>
      <formula>$P$12</formula>
    </cfRule>
    <cfRule type="cellIs" dxfId="17" priority="19" stopIfTrue="1" operator="between">
      <formula>$O$11</formula>
      <formula>$P$11</formula>
    </cfRule>
    <cfRule type="cellIs" dxfId="16" priority="20" stopIfTrue="1" operator="between">
      <formula>$O$10</formula>
      <formula>$P$10</formula>
    </cfRule>
  </conditionalFormatting>
  <conditionalFormatting sqref="T171">
    <cfRule type="cellIs" dxfId="15" priority="13" operator="greaterThan">
      <formula>$P$12</formula>
    </cfRule>
    <cfRule type="cellIs" dxfId="14" priority="14" stopIfTrue="1" operator="between">
      <formula>$O$12</formula>
      <formula>$P$12</formula>
    </cfRule>
    <cfRule type="cellIs" dxfId="13" priority="15" stopIfTrue="1" operator="between">
      <formula>$O$11</formula>
      <formula>$P$11</formula>
    </cfRule>
    <cfRule type="cellIs" dxfId="12" priority="16" stopIfTrue="1" operator="between">
      <formula>$O$10</formula>
      <formula>$P$10</formula>
    </cfRule>
  </conditionalFormatting>
  <conditionalFormatting sqref="K73">
    <cfRule type="cellIs" dxfId="11" priority="9" operator="equal">
      <formula>"NO APLICA"</formula>
    </cfRule>
    <cfRule type="cellIs" dxfId="10" priority="10" operator="equal">
      <formula>0</formula>
    </cfRule>
    <cfRule type="cellIs" dxfId="9" priority="11" operator="equal">
      <formula>"NO"</formula>
    </cfRule>
    <cfRule type="cellIs" dxfId="8" priority="12" operator="equal">
      <formula>"SI"</formula>
    </cfRule>
  </conditionalFormatting>
  <conditionalFormatting sqref="K74">
    <cfRule type="cellIs" dxfId="7" priority="5" operator="equal">
      <formula>"NO APLICA"</formula>
    </cfRule>
    <cfRule type="cellIs" dxfId="6" priority="6" operator="equal">
      <formula>0</formula>
    </cfRule>
    <cfRule type="cellIs" dxfId="5" priority="7" operator="equal">
      <formula>"NO"</formula>
    </cfRule>
    <cfRule type="cellIs" dxfId="4" priority="8" operator="equal">
      <formula>"SI"</formula>
    </cfRule>
  </conditionalFormatting>
  <conditionalFormatting sqref="K154">
    <cfRule type="cellIs" dxfId="3" priority="1" operator="equal">
      <formula>"NO APLICA"</formula>
    </cfRule>
    <cfRule type="cellIs" dxfId="2" priority="2" operator="equal">
      <formula>0</formula>
    </cfRule>
    <cfRule type="cellIs" dxfId="1" priority="3" operator="equal">
      <formula>"NO"</formula>
    </cfRule>
    <cfRule type="cellIs" dxfId="0" priority="4" operator="equal">
      <formula>"SI"</formula>
    </cfRule>
  </conditionalFormatting>
  <dataValidations xWindow="681" yWindow="750" count="38">
    <dataValidation type="list" allowBlank="1" showInputMessage="1" showErrorMessage="1" sqref="D77 D97:D98 D109:D122 D125 D83:D84 D16:D17 D63:D64 D70 D27:D30 D143:D148 D156:D174 D151 D87 D89:D93 D38:D42 D129:D137">
      <formula1>"Inversión, Funcionamiento"</formula1>
    </dataValidation>
    <dataValidation type="list" allowBlank="1" showInputMessage="1" showErrorMessage="1" sqref="D67:D69 D81">
      <formula1>"Proyecto de Inversión, Funcionamiento"</formula1>
    </dataValidation>
    <dataValidation allowBlank="1" showInputMessage="1" showErrorMessage="1" prompt="Lìder de la dependencia responsable de la actividad" sqref="C15"/>
    <dataValidation allowBlank="1" showInputMessage="1" showErrorMessage="1" prompt="Líneas de acción estratégicas" sqref="B15"/>
    <dataValidation allowBlank="1" showInputMessage="1" showErrorMessage="1" prompt="Inversión o Funcionamiento" sqref="D15"/>
    <dataValidation allowBlank="1" showInputMessage="1" showErrorMessage="1" prompt="Nombre del Proyecto de Inversión" sqref="E15"/>
    <dataValidation allowBlank="1" showInputMessage="1" showErrorMessage="1" prompt="Presupuesto asignado al Proyecto de Inversión, si aplica" sqref="F15"/>
    <dataValidation allowBlank="1" showInputMessage="1" showErrorMessage="1" prompt="Descripción de la actividad" sqref="G15"/>
    <dataValidation allowBlank="1" showInputMessage="1" showErrorMessage="1" prompt="Se debe garantizar que las capacitaciones internas queden incorporadas en el PIC" sqref="L46"/>
    <dataValidation allowBlank="1" showInputMessage="1" showErrorMessage="1" prompt="El avance es acumulado para el cuatrienio. Con corte a dic. 2015 el avance es: 60% Puertos, 70% Concesiones y 40% Tránsito" sqref="L78"/>
    <dataValidation allowBlank="1" showInputMessage="1" showErrorMessage="1" prompt="Objetivos principales:_x000a_1. Identificar la cartera y gestionar su baja o remisibilidad_x000a_2. Identificar y depurar activos a dar de baja" sqref="L112"/>
    <dataValidation allowBlank="1" showInputMessage="1" showErrorMessage="1" prompt="Meta cuantificable y medible" sqref="L15 N15:O15"/>
    <dataValidation allowBlank="1" showInputMessage="1" showErrorMessage="1" prompt="Definir alcance de los comites. Objetivos. en cada frente que se pretende conseguir en el comite" sqref="N112:O112"/>
    <dataValidation allowBlank="1" showInputMessage="1" showErrorMessage="1" prompt="Se pretende contratar aprox. 400 metros lineales de archivo. Pendiente confirmar meta una vez se defina contrato" sqref="L129 N129:P129"/>
    <dataValidation allowBlank="1" showInputMessage="1" showErrorMessage="1" prompt="70% de 8,071 supervisados" sqref="Q66"/>
    <dataValidation allowBlank="1" showInputMessage="1" showErrorMessage="1" prompt="Puertos: 841_x000a_Concesiones: 360_x000a_Transito: 7,000" sqref="Q119"/>
    <dataValidation type="list" allowBlank="1" showInputMessage="1" showErrorMessage="1" sqref="K177 K16:K175">
      <formula1>"SI,NO,NO APLICA"</formula1>
    </dataValidation>
    <dataValidation allowBlank="1" showInputMessage="1" showErrorMessage="1" prompt="Con base en el plan de visitas 2016" sqref="P48:P49"/>
    <dataValidation allowBlank="1" showInputMessage="1" showErrorMessage="1" prompt="Tránsito no ha enviado Plan de Visitas para la vigencia. Por ahora se hace con base en PGS regionales" sqref="P50:Q50"/>
    <dataValidation allowBlank="1" showInputMessage="1" showErrorMessage="1" prompt="Ingrese el numerador (de la fórmula del indicador) que corresponde al valor obtenido a la fecha de corte. Puede ser un valor decimal cuando se obtiene solamente una fracción del resultado, p.e. se ingresa 0,5 si se completó la mitad de la meta" sqref="P15"/>
    <dataValidation allowBlank="1" showInputMessage="1" showErrorMessage="1" prompt="Ingrese la base (denominador) para el cálculo del indicador o el valor sobre el cual se calcula el indicador. Para algunas metas ya está definido y no es posible modificarlo." sqref="Q15"/>
    <dataValidation allowBlank="1" showInputMessage="1" showErrorMessage="1" prompt="Valor ejecutado a  la fecha de corte / Valor esperado a la fecha de corte. Muestra si se cumplió o no con el indicador, de acuerdo a la tabla de cumplimiento (semáforo)" sqref="R14:T14"/>
    <dataValidation allowBlank="1" showInputMessage="1" showErrorMessage="1" prompt="Si la fecha de finalización de la actividad es mayor o igual a la fecha de corte, debe indicar si se cumplió o no con la actividad" sqref="K15"/>
    <dataValidation allowBlank="1" showInputMessage="1" showErrorMessage="1" prompt="De acuerdo con el CRONOGRAMA DE ACTIVIDADES PARA EL INVENTARIO FISICO - VIGENCIA 2016, se planearon 6 grupos de dependencias. Los primeros 3 grupos para terminar en abril y los 3 últimos para mayo" sqref="Q124"/>
    <dataValidation allowBlank="1" showInputMessage="1" showErrorMessage="1" prompt="Nombre del responsable de la dependencia encargado de la actividad " sqref="J15 M15"/>
    <dataValidation allowBlank="1" showInputMessage="1" showErrorMessage="1" prompt="10 Comites de Sostenibilidad planeados durante la vigencia" sqref="Q112"/>
    <dataValidation allowBlank="1" showInputMessage="1" showErrorMessage="1" prompt="Capacitación de 30 funcionarios " sqref="Q120"/>
    <dataValidation allowBlank="1" showInputMessage="1" showErrorMessage="1" prompt="Acumulado quejas recibidas con corte a marzo" sqref="Q107"/>
    <dataValidation allowBlank="1" showInputMessage="1" showErrorMessage="1" prompt="Despacho, Planeación, Jurídica, Grupo de Informática y Estadística, _x000a_Control Interno, Puertos, Tránsito, Concesiones, Control Disciplinario, Financiera, Administrativa, Talento Humano, Notificaciones, Atención al Ciudadano" sqref="Q126"/>
    <dataValidation allowBlank="1" showInputMessage="1" showErrorMessage="1" prompt="Corresponde al numero total de informes de seguimiento de riesgos y de anticorrupcion. Se hacen 4 seguimientos al año de cada uno y la actualizacion del mapa 1 vez al año" sqref="Q102"/>
    <dataValidation allowBlank="1" showInputMessage="1" showErrorMessage="1" prompt="Corresponde al numero de procesos con normogramas" sqref="Q104"/>
    <dataValidation allowBlank="1" showInputMessage="1" showErrorMessage="1" prompt="Corresponde al numero de procesos de la cadena de valor" sqref="Q105"/>
    <dataValidation allowBlank="1" showInputMessage="1" showErrorMessage="1" prompt="Despacho, Planeación, Jurídica, Conciliacion, Informática, Coactivo, C.Interno, Puertos (3), Tránsito (3), Concesiones (3), IUIT, PQRs, Secretaria, C.Disciplinario, Financiera, Recaudo, Administrativa, T.Humano, Notificaciones, G.Documental, A.Ciudadano" sqref="Q128"/>
    <dataValidation allowBlank="1" showInputMessage="1" showErrorMessage="1" prompt="80% de 350 supervisados" sqref="Q49"/>
    <dataValidation allowBlank="1" showInputMessage="1" showErrorMessage="1" prompt="5 Comités de Remisibilidad de marzo a julio" sqref="Q131"/>
    <dataValidation allowBlank="1" showInputMessage="1" showErrorMessage="1" prompt="Atención al Ciudadano y Notificaciones, Control, Inspección, Registro y Vigilancia_x000a_" sqref="Q90"/>
    <dataValidation allowBlank="1" showInputMessage="1" showErrorMessage="1" prompt="Riesgo organizacional, C.Disciplinario, Direccionamiento Estratégico, Administrativa, Comunicaciones, Criterios y Riesgos Supervisión, TICs, T.Humano, G.Documental, G.Estratégica Info., Financiera, Jurídica, G.Regulatoria, Mejoramiento Continuo" sqref="Q91"/>
    <dataValidation allowBlank="1" showInputMessage="1" showErrorMessage="1" prompt="Metros Lineales contratados" sqref="Q129"/>
  </dataValidations>
  <pageMargins left="0.7" right="0.7" top="0.75" bottom="0.75" header="0.3" footer="0.3"/>
  <pageSetup orientation="portrait" r:id="rId1"/>
  <ignoredErrors>
    <ignoredError sqref="R2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5" sqref="K5"/>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Operativo</vt: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 Paz</dc:creator>
  <cp:lastModifiedBy>German Paz Gomez</cp:lastModifiedBy>
  <dcterms:created xsi:type="dcterms:W3CDTF">2015-11-09T15:38:00Z</dcterms:created>
  <dcterms:modified xsi:type="dcterms:W3CDTF">2017-01-31T22:40:56Z</dcterms:modified>
</cp:coreProperties>
</file>