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nieladuranvargas\Desktop\ARBOLES ELECTRÓNICOS OCI- SECRETARIA EJECUTIVA\200_CONTROL_INTERNO_2017\200_DOCUMENTOS APOYO\Publicaciones Página WEB\AGOSTO\"/>
    </mc:Choice>
  </mc:AlternateContent>
  <bookViews>
    <workbookView xWindow="0" yWindow="0" windowWidth="19200" windowHeight="11595" firstSheet="8" activeTab="10"/>
  </bookViews>
  <sheets>
    <sheet name="MAYO30" sheetId="5" state="hidden" r:id="rId1"/>
    <sheet name="Seg Gral" sheetId="6" state="hidden" r:id="rId2"/>
    <sheet name="Of Planeación" sheetId="8" state="hidden" r:id="rId3"/>
    <sheet name="D Tránsito" sheetId="9" state="hidden" r:id="rId4"/>
    <sheet name="D Concesiones" sheetId="11" state="hidden" r:id="rId5"/>
    <sheet name="Delegadas" sheetId="12" state="hidden" r:id="rId6"/>
    <sheet name="Compartidos" sheetId="14" state="hidden" r:id="rId7"/>
    <sheet name="IUIT" sheetId="13" state="hidden" r:id="rId8"/>
    <sheet name="SUPERTRANSPORTE Cort JUNIO 2017" sheetId="19" r:id="rId9"/>
    <sheet name="Hoja1" sheetId="21" state="hidden" r:id="rId10"/>
    <sheet name="correo solicInformac jun17" sheetId="20" r:id="rId11"/>
  </sheets>
  <definedNames>
    <definedName name="_xlnm._FilterDatabase" localSheetId="6" hidden="1">Compartidos!$A$1:$G$14</definedName>
    <definedName name="_xlnm._FilterDatabase" localSheetId="4" hidden="1">'D Concesiones'!$A$4:$G$6</definedName>
    <definedName name="_xlnm._FilterDatabase" localSheetId="3" hidden="1">'D Tránsito'!$A$4:$G$15</definedName>
    <definedName name="_xlnm._FilterDatabase" localSheetId="5" hidden="1">Delegadas!$A$1:$G$14</definedName>
    <definedName name="_xlnm._FilterDatabase" localSheetId="7" hidden="1">IUIT!$B$3:$B$22</definedName>
    <definedName name="_xlnm._FilterDatabase" localSheetId="0" hidden="1">MAYO30!$A$4:$G$93</definedName>
    <definedName name="_xlnm._FilterDatabase" localSheetId="2" hidden="1">'Of Planeación'!$A$2:$G$23</definedName>
    <definedName name="_xlnm._FilterDatabase" localSheetId="8" hidden="1">'SUPERTRANSPORTE Cort JUNIO 2017'!$A$6:$JI$148</definedName>
    <definedName name="_xlnm.Print_Area" localSheetId="8">'SUPERTRANSPORTE Cort JUNIO 2017'!$A$1:$X$147</definedName>
    <definedName name="_xlnm.Print_Titles" localSheetId="6">Compartidos!$1:$1</definedName>
    <definedName name="_xlnm.Print_Titles" localSheetId="4">'D Concesiones'!$4:$4</definedName>
    <definedName name="_xlnm.Print_Titles" localSheetId="3">'D Tránsito'!$4:$4</definedName>
    <definedName name="_xlnm.Print_Titles" localSheetId="5">Delegadas!$1:$1</definedName>
    <definedName name="_xlnm.Print_Titles" localSheetId="0">MAYO30!$4:$4</definedName>
    <definedName name="_xlnm.Print_Titles" localSheetId="2">'Of Planeación'!#REF!</definedName>
    <definedName name="_xlnm.Print_Titles" localSheetId="8">'SUPERTRANSPORTE Cort JUNIO 2017'!$6:$6</definedName>
  </definedNames>
  <calcPr calcId="152511"/>
</workbook>
</file>

<file path=xl/calcChain.xml><?xml version="1.0" encoding="utf-8"?>
<calcChain xmlns="http://schemas.openxmlformats.org/spreadsheetml/2006/main">
  <c r="V85" i="19" l="1"/>
  <c r="L85" i="19"/>
  <c r="W77" i="19"/>
  <c r="X77" i="19" s="1"/>
  <c r="V77" i="19"/>
  <c r="L77" i="19"/>
  <c r="W76" i="19"/>
  <c r="X76" i="19" s="1"/>
  <c r="V76" i="19"/>
  <c r="L76" i="19"/>
  <c r="AC148" i="19" l="1"/>
  <c r="Y24" i="19"/>
  <c r="Z24" i="19"/>
  <c r="Y15" i="19"/>
  <c r="Z15" i="19"/>
  <c r="Y16" i="19"/>
  <c r="Z16" i="19"/>
  <c r="Y21" i="19"/>
  <c r="Z21" i="19"/>
  <c r="Y9" i="19"/>
  <c r="Z9" i="19"/>
  <c r="Y10" i="19"/>
  <c r="Z10" i="19"/>
  <c r="Y11" i="19"/>
  <c r="Z11" i="19"/>
  <c r="Y12" i="19"/>
  <c r="Z12" i="19"/>
  <c r="Y13" i="19"/>
  <c r="Z13" i="19"/>
  <c r="Y14" i="19"/>
  <c r="Z14" i="19"/>
  <c r="Y8" i="19"/>
  <c r="Z8" i="19"/>
  <c r="Z7" i="19"/>
  <c r="Y7" i="19"/>
  <c r="V7" i="19"/>
  <c r="W145" i="19"/>
  <c r="X145" i="19" s="1"/>
  <c r="W104" i="19" l="1"/>
  <c r="X104" i="19" s="1"/>
  <c r="W38" i="19" l="1"/>
  <c r="X38" i="19" s="1"/>
  <c r="V92" i="19" l="1"/>
  <c r="V91" i="19"/>
  <c r="V90" i="19"/>
  <c r="W89" i="19"/>
  <c r="X89" i="19" s="1"/>
  <c r="V89" i="19"/>
  <c r="V33" i="19"/>
  <c r="V32" i="19"/>
  <c r="V31" i="19"/>
  <c r="W30" i="19"/>
  <c r="X30" i="19" s="1"/>
  <c r="V30" i="19"/>
  <c r="L42" i="19" l="1"/>
  <c r="V42" i="19"/>
  <c r="V131" i="19" l="1"/>
  <c r="V132" i="19"/>
  <c r="V133" i="19"/>
  <c r="V134" i="19"/>
  <c r="V135" i="19"/>
  <c r="V136" i="19"/>
  <c r="V137" i="19"/>
  <c r="V138" i="19"/>
  <c r="V139" i="19"/>
  <c r="V140" i="19"/>
  <c r="V141" i="19"/>
  <c r="V142" i="19"/>
  <c r="V143" i="19"/>
  <c r="V144" i="19"/>
  <c r="V145" i="19"/>
  <c r="V146" i="19"/>
  <c r="V95" i="19"/>
  <c r="W95" i="19"/>
  <c r="X95" i="19" s="1"/>
  <c r="V96" i="19"/>
  <c r="V97" i="19"/>
  <c r="W141" i="19" l="1"/>
  <c r="X141" i="19" s="1"/>
  <c r="W103" i="19"/>
  <c r="X103" i="19" s="1"/>
  <c r="W78" i="19"/>
  <c r="X78" i="19" s="1"/>
  <c r="W75" i="19"/>
  <c r="X75" i="19" s="1"/>
  <c r="W69" i="19"/>
  <c r="X69" i="19" s="1"/>
  <c r="W70" i="19"/>
  <c r="X70" i="19" s="1"/>
  <c r="W68" i="19"/>
  <c r="X68" i="19" s="1"/>
  <c r="W44" i="19"/>
  <c r="X44" i="19" s="1"/>
  <c r="W45" i="19"/>
  <c r="X45" i="19" s="1"/>
  <c r="W43" i="19"/>
  <c r="X43" i="19" s="1"/>
  <c r="W37" i="19"/>
  <c r="X37" i="19" s="1"/>
  <c r="W36" i="19"/>
  <c r="X36" i="19" s="1"/>
  <c r="W35" i="19"/>
  <c r="X35" i="19" s="1"/>
  <c r="W34" i="19"/>
  <c r="X34" i="19" s="1"/>
  <c r="W29" i="19"/>
  <c r="X29" i="19" s="1"/>
  <c r="W28" i="19"/>
  <c r="X28" i="19" s="1"/>
  <c r="W16" i="19"/>
  <c r="X16" i="19" s="1"/>
  <c r="W15" i="19"/>
  <c r="X15" i="19" s="1"/>
  <c r="W14" i="19"/>
  <c r="X14" i="19" s="1"/>
  <c r="W13" i="19"/>
  <c r="X13" i="19" s="1"/>
  <c r="W12" i="19"/>
  <c r="X12" i="19" s="1"/>
  <c r="W11" i="19"/>
  <c r="X11" i="19" s="1"/>
  <c r="W10" i="19"/>
  <c r="W9" i="19"/>
  <c r="X9" i="19" s="1"/>
  <c r="W8" i="19"/>
  <c r="X8" i="19" s="1"/>
  <c r="W7" i="19"/>
  <c r="X7" i="19" s="1"/>
  <c r="V8" i="19"/>
  <c r="V9" i="19"/>
  <c r="V10" i="19"/>
  <c r="V11" i="19"/>
  <c r="V12" i="19"/>
  <c r="V13" i="19"/>
  <c r="V14" i="19"/>
  <c r="V15" i="19"/>
  <c r="V16" i="19"/>
  <c r="V17" i="19"/>
  <c r="V18" i="19"/>
  <c r="V19" i="19"/>
  <c r="V20" i="19"/>
  <c r="V21" i="19"/>
  <c r="V22" i="19"/>
  <c r="V23" i="19"/>
  <c r="V24" i="19"/>
  <c r="V25" i="19"/>
  <c r="V26" i="19"/>
  <c r="V27" i="19"/>
  <c r="V28" i="19"/>
  <c r="V29" i="19"/>
  <c r="V34" i="19"/>
  <c r="V35" i="19"/>
  <c r="V36" i="19"/>
  <c r="V37" i="19"/>
  <c r="V38" i="19"/>
  <c r="V39" i="19"/>
  <c r="V40" i="19"/>
  <c r="V41" i="19"/>
  <c r="V43" i="19"/>
  <c r="V44" i="19"/>
  <c r="V45" i="19"/>
  <c r="V46" i="19"/>
  <c r="V47" i="19"/>
  <c r="V48" i="19"/>
  <c r="V49" i="19"/>
  <c r="V50" i="19"/>
  <c r="V51" i="19"/>
  <c r="V52" i="19"/>
  <c r="V53" i="19"/>
  <c r="V54" i="19"/>
  <c r="V55" i="19"/>
  <c r="V56" i="19"/>
  <c r="V57" i="19"/>
  <c r="V58" i="19"/>
  <c r="V59" i="19"/>
  <c r="V60" i="19"/>
  <c r="V61" i="19"/>
  <c r="V62" i="19"/>
  <c r="V63" i="19"/>
  <c r="V64" i="19"/>
  <c r="V65" i="19"/>
  <c r="V66" i="19"/>
  <c r="V67" i="19"/>
  <c r="V68" i="19"/>
  <c r="V69" i="19"/>
  <c r="V70" i="19"/>
  <c r="V71" i="19"/>
  <c r="V72" i="19"/>
  <c r="V73" i="19"/>
  <c r="V74" i="19"/>
  <c r="V75" i="19"/>
  <c r="V78" i="19"/>
  <c r="V79" i="19"/>
  <c r="V80" i="19"/>
  <c r="V81" i="19"/>
  <c r="V82" i="19"/>
  <c r="V83" i="19"/>
  <c r="V84" i="19"/>
  <c r="V86" i="19"/>
  <c r="V87" i="19"/>
  <c r="V88" i="19"/>
  <c r="V93" i="19"/>
  <c r="V94" i="19"/>
  <c r="V98" i="19"/>
  <c r="V99" i="19"/>
  <c r="V100" i="19"/>
  <c r="V101" i="19"/>
  <c r="V102" i="19"/>
  <c r="V103" i="19"/>
  <c r="V104" i="19"/>
  <c r="V105" i="19"/>
  <c r="V106" i="19"/>
  <c r="V107" i="19"/>
  <c r="V108" i="19"/>
  <c r="V109" i="19"/>
  <c r="V110" i="19"/>
  <c r="V111" i="19"/>
  <c r="V112" i="19"/>
  <c r="V113" i="19"/>
  <c r="V114" i="19"/>
  <c r="V115" i="19"/>
  <c r="V116" i="19"/>
  <c r="V117" i="19"/>
  <c r="V118" i="19"/>
  <c r="V119" i="19"/>
  <c r="V120" i="19"/>
  <c r="V121" i="19"/>
  <c r="V122" i="19"/>
  <c r="V123" i="19"/>
  <c r="V124" i="19"/>
  <c r="V125" i="19"/>
  <c r="V126" i="19"/>
  <c r="V127" i="19"/>
  <c r="V128" i="19"/>
  <c r="V129" i="19"/>
  <c r="V130" i="19"/>
  <c r="W82" i="19" l="1"/>
  <c r="X82" i="19" s="1"/>
  <c r="U147" i="19" l="1"/>
  <c r="W142" i="19"/>
  <c r="X142" i="19" s="1"/>
  <c r="W139" i="19"/>
  <c r="X139" i="19" s="1"/>
  <c r="W135" i="19"/>
  <c r="X135" i="19" s="1"/>
  <c r="W137" i="19"/>
  <c r="X137" i="19" s="1"/>
  <c r="W133" i="19"/>
  <c r="X133" i="19" s="1"/>
  <c r="W131" i="19"/>
  <c r="X131" i="19" s="1"/>
  <c r="W127" i="19"/>
  <c r="X127" i="19" s="1"/>
  <c r="W123" i="19"/>
  <c r="X123" i="19" s="1"/>
  <c r="W119" i="19"/>
  <c r="X119" i="19" s="1"/>
  <c r="W116" i="19"/>
  <c r="X116" i="19" s="1"/>
  <c r="W113" i="19"/>
  <c r="X113" i="19" s="1"/>
  <c r="W110" i="19"/>
  <c r="X110" i="19" s="1"/>
  <c r="W107" i="19"/>
  <c r="X107" i="19" s="1"/>
  <c r="W100" i="19"/>
  <c r="X100" i="19" s="1"/>
  <c r="W98" i="19"/>
  <c r="X98" i="19" s="1"/>
  <c r="W93" i="19"/>
  <c r="X93" i="19" s="1"/>
  <c r="W86" i="19"/>
  <c r="X86" i="19" s="1"/>
  <c r="W79" i="19"/>
  <c r="X79" i="19" s="1"/>
  <c r="W73" i="19"/>
  <c r="X73" i="19" s="1"/>
  <c r="W71" i="19"/>
  <c r="X71" i="19" s="1"/>
  <c r="W62" i="19"/>
  <c r="X62" i="19" s="1"/>
  <c r="W24" i="19" l="1"/>
  <c r="X24" i="19" s="1"/>
  <c r="W21" i="19"/>
  <c r="X21" i="19" s="1"/>
  <c r="W60" i="19" l="1"/>
  <c r="X60" i="19" s="1"/>
  <c r="W55" i="19"/>
  <c r="X55" i="19" s="1"/>
  <c r="W47" i="19"/>
  <c r="X47" i="19" s="1"/>
  <c r="W51" i="19"/>
  <c r="X51" i="19" s="1"/>
  <c r="W147" i="19" l="1"/>
  <c r="L14" i="19" l="1"/>
  <c r="L13" i="19"/>
  <c r="L146" i="19" l="1"/>
  <c r="L145" i="19"/>
  <c r="L144" i="19"/>
  <c r="L143" i="19"/>
  <c r="L142" i="19"/>
  <c r="L141" i="19"/>
  <c r="L140" i="19"/>
  <c r="L139" i="19"/>
  <c r="L138" i="19"/>
  <c r="L137" i="19"/>
  <c r="L136" i="19"/>
  <c r="L135" i="19"/>
  <c r="L134" i="19"/>
  <c r="L133" i="19"/>
  <c r="L132" i="19"/>
  <c r="L131" i="19"/>
  <c r="L130" i="19"/>
  <c r="L129" i="19"/>
  <c r="L128" i="19"/>
  <c r="L127" i="19"/>
  <c r="L126" i="19"/>
  <c r="L125" i="19"/>
  <c r="L124" i="19"/>
  <c r="L123" i="19"/>
  <c r="L122" i="19"/>
  <c r="L121" i="19"/>
  <c r="L120" i="19"/>
  <c r="L119" i="19"/>
  <c r="L118" i="19"/>
  <c r="L117" i="19"/>
  <c r="L116" i="19"/>
  <c r="L115" i="19"/>
  <c r="L114" i="19"/>
  <c r="L113" i="19"/>
  <c r="L112" i="19"/>
  <c r="L111" i="19"/>
  <c r="L110" i="19"/>
  <c r="L109" i="19"/>
  <c r="L108" i="19"/>
  <c r="L107" i="19"/>
  <c r="L106" i="19"/>
  <c r="L105" i="19"/>
  <c r="L104" i="19"/>
  <c r="L103" i="19"/>
  <c r="L102" i="19"/>
  <c r="L101" i="19"/>
  <c r="L100" i="19"/>
  <c r="L99" i="19"/>
  <c r="L98" i="19"/>
  <c r="L97" i="19"/>
  <c r="L96" i="19"/>
  <c r="L95" i="19"/>
  <c r="L94" i="19"/>
  <c r="L93" i="19"/>
  <c r="L92" i="19"/>
  <c r="L91" i="19"/>
  <c r="L90" i="19"/>
  <c r="L89" i="19"/>
  <c r="L88" i="19"/>
  <c r="L87" i="19"/>
  <c r="L86" i="19"/>
  <c r="L84" i="19"/>
  <c r="L83" i="19"/>
  <c r="L82" i="19"/>
  <c r="L81" i="19"/>
  <c r="L80" i="19"/>
  <c r="L79" i="19"/>
  <c r="L78" i="19"/>
  <c r="L75" i="19"/>
  <c r="L74" i="19"/>
  <c r="L73" i="19"/>
  <c r="L72" i="19"/>
  <c r="L71" i="19"/>
  <c r="L70" i="19"/>
  <c r="L69" i="19"/>
  <c r="L68" i="19"/>
  <c r="L67" i="19"/>
  <c r="L66" i="19"/>
  <c r="L65" i="19"/>
  <c r="L64" i="19"/>
  <c r="L63" i="19"/>
  <c r="L62" i="19"/>
  <c r="L61" i="19"/>
  <c r="L60" i="19"/>
  <c r="L59" i="19"/>
  <c r="L58" i="19"/>
  <c r="L57" i="19"/>
  <c r="L56" i="19"/>
  <c r="L55" i="19"/>
  <c r="L54" i="19"/>
  <c r="L53" i="19"/>
  <c r="L52" i="19"/>
  <c r="L51" i="19"/>
  <c r="L50" i="19"/>
  <c r="L49" i="19"/>
  <c r="L48" i="19"/>
  <c r="L47" i="19"/>
  <c r="L46" i="19"/>
  <c r="L45" i="19"/>
  <c r="L44" i="19"/>
  <c r="L43" i="19"/>
  <c r="L41" i="19"/>
  <c r="L40" i="19"/>
  <c r="L39" i="19"/>
  <c r="L38" i="19"/>
  <c r="L37" i="19"/>
  <c r="L36" i="19"/>
  <c r="L35" i="19"/>
  <c r="L34" i="19"/>
  <c r="L33" i="19"/>
  <c r="L32" i="19"/>
  <c r="L31" i="19"/>
  <c r="L30" i="19"/>
  <c r="L29" i="19"/>
  <c r="L28" i="19"/>
  <c r="L27" i="19"/>
  <c r="L26" i="19"/>
  <c r="L25" i="19"/>
  <c r="L24" i="19"/>
  <c r="L23" i="19"/>
  <c r="L22" i="19"/>
  <c r="L21" i="19"/>
  <c r="L20" i="19"/>
  <c r="L19" i="19"/>
  <c r="L18" i="19"/>
  <c r="L17" i="19"/>
  <c r="L16" i="19"/>
  <c r="L15" i="19"/>
  <c r="L12" i="19"/>
  <c r="L11" i="19"/>
  <c r="L10" i="19"/>
  <c r="L9" i="19"/>
  <c r="L8" i="19"/>
  <c r="L7" i="19"/>
  <c r="M22" i="13" l="1"/>
  <c r="K21" i="13"/>
  <c r="K20" i="13"/>
  <c r="K19" i="13"/>
  <c r="K18" i="13"/>
  <c r="K17" i="13"/>
  <c r="K16" i="13"/>
  <c r="K15" i="13"/>
  <c r="K14" i="13"/>
  <c r="K13" i="13"/>
  <c r="K12" i="13"/>
  <c r="K11" i="13"/>
  <c r="K10" i="13"/>
  <c r="K9" i="13"/>
  <c r="K8" i="13"/>
  <c r="K7" i="13"/>
  <c r="B25" i="8"/>
  <c r="B34" i="6"/>
  <c r="B37" i="6"/>
  <c r="B19" i="14"/>
  <c r="B19" i="12"/>
  <c r="B11" i="11"/>
  <c r="B21" i="9"/>
  <c r="B16" i="14"/>
  <c r="B16" i="12"/>
  <c r="B8" i="11"/>
  <c r="B18" i="9"/>
</calcChain>
</file>

<file path=xl/comments1.xml><?xml version="1.0" encoding="utf-8"?>
<comments xmlns="http://schemas.openxmlformats.org/spreadsheetml/2006/main">
  <authors>
    <author>marthaquijano</author>
  </authors>
  <commentList>
    <comment ref="A11" authorId="0" shapeId="0">
      <text>
        <r>
          <rPr>
            <b/>
            <sz val="9"/>
            <color indexed="81"/>
            <rFont val="Tahoma"/>
            <family val="2"/>
          </rPr>
          <t>marthaquijano:</t>
        </r>
        <r>
          <rPr>
            <sz val="9"/>
            <color indexed="81"/>
            <rFont val="Tahoma"/>
            <family val="2"/>
          </rPr>
          <t xml:space="preserve">
SIRECI quedo agrupado 3 en 1.</t>
        </r>
      </text>
    </comment>
    <comment ref="A62" authorId="0" shapeId="0">
      <text>
        <r>
          <rPr>
            <b/>
            <sz val="9"/>
            <color indexed="81"/>
            <rFont val="Tahoma"/>
            <family val="2"/>
          </rPr>
          <t>marthaquijano:</t>
        </r>
        <r>
          <rPr>
            <sz val="9"/>
            <color indexed="81"/>
            <rFont val="Tahoma"/>
            <family val="2"/>
          </rPr>
          <t xml:space="preserve">
En  SIRECI se encuentran cuatro actividades mas.</t>
        </r>
      </text>
    </comment>
    <comment ref="A69" authorId="0" shapeId="0">
      <text>
        <r>
          <rPr>
            <b/>
            <sz val="9"/>
            <color indexed="81"/>
            <rFont val="Tahoma"/>
            <family val="2"/>
          </rPr>
          <t>marthaquijano:</t>
        </r>
        <r>
          <rPr>
            <sz val="9"/>
            <color indexed="81"/>
            <rFont val="Tahoma"/>
            <family val="2"/>
          </rPr>
          <t xml:space="preserve">
Tipo formato</t>
        </r>
      </text>
    </comment>
    <comment ref="A71" authorId="0" shapeId="0">
      <text>
        <r>
          <rPr>
            <b/>
            <sz val="9"/>
            <color indexed="81"/>
            <rFont val="Tahoma"/>
            <family val="2"/>
          </rPr>
          <t>marthaquijano:</t>
        </r>
        <r>
          <rPr>
            <sz val="9"/>
            <color indexed="81"/>
            <rFont val="Tahoma"/>
            <family val="2"/>
          </rPr>
          <t xml:space="preserve">
Tipo de formato</t>
        </r>
      </text>
    </comment>
    <comment ref="A79" authorId="0" shapeId="0">
      <text>
        <r>
          <rPr>
            <b/>
            <sz val="9"/>
            <color indexed="81"/>
            <rFont val="Tahoma"/>
            <family val="2"/>
          </rPr>
          <t>marthaquijano:</t>
        </r>
        <r>
          <rPr>
            <sz val="9"/>
            <color indexed="81"/>
            <rFont val="Tahoma"/>
            <family val="2"/>
          </rPr>
          <t xml:space="preserve">
Valores diferentes</t>
        </r>
      </text>
    </comment>
    <comment ref="A82" authorId="0" shapeId="0">
      <text>
        <r>
          <rPr>
            <b/>
            <sz val="9"/>
            <color indexed="81"/>
            <rFont val="Tahoma"/>
            <family val="2"/>
          </rPr>
          <t>marthaquijano:</t>
        </r>
        <r>
          <rPr>
            <sz val="9"/>
            <color indexed="81"/>
            <rFont val="Tahoma"/>
            <family val="2"/>
          </rPr>
          <t xml:space="preserve">
SIRECI sobra un registro</t>
        </r>
      </text>
    </comment>
  </commentList>
</comments>
</file>

<file path=xl/sharedStrings.xml><?xml version="1.0" encoding="utf-8"?>
<sst xmlns="http://schemas.openxmlformats.org/spreadsheetml/2006/main" count="2621" uniqueCount="1425">
  <si>
    <t>FORMATO No 1</t>
  </si>
  <si>
    <t xml:space="preserve"> INFORMACIÓN SOBRE LOS PLANES DE MEJORAMIENTO </t>
  </si>
  <si>
    <t>CÓDIGO HALLAZGO</t>
  </si>
  <si>
    <t>DESCRIPCIÓN DEL HALLAZGO</t>
  </si>
  <si>
    <t>TIPOLOGÍA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</si>
  <si>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</si>
  <si>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</si>
  <si>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</si>
  <si>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</si>
  <si>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</si>
  <si>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</si>
  <si>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</si>
  <si>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</si>
  <si>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</si>
  <si>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 xml:space="preserve">Porcentaje de Avance físico de ejecución de las metas  </t>
  </si>
  <si>
    <t>Estado de la meta del hallazgo</t>
  </si>
  <si>
    <t>Estado del Hallazgo</t>
  </si>
  <si>
    <t>PLAN DE MEJORAMIENTO VIGENCIA 2013</t>
  </si>
  <si>
    <t>ADMINISTRATIVO</t>
  </si>
  <si>
    <t>Informe</t>
  </si>
  <si>
    <t>ADMINISTRATIVO Y FISCAL</t>
  </si>
  <si>
    <t>CUMPLIDA</t>
  </si>
  <si>
    <t xml:space="preserve">Diseñar estudios técnicos   de elementos de consumo acordes con las necesidades  requeridas para la adquisición de elementos de consumo.
</t>
  </si>
  <si>
    <t>Informe de verificación  de justificación de estudios previos</t>
  </si>
  <si>
    <t>Informe de verificación</t>
  </si>
  <si>
    <t>HALLAZGO REFORMULADO  EN EL PROCESO DE AUDITORIA DE LA VIGENCIA 2013</t>
  </si>
  <si>
    <t>Elaborar estudio</t>
  </si>
  <si>
    <t>Contactar con el desarrollador del software para establecer la viabilidad en la creación de sus interfaces automáticas.</t>
  </si>
  <si>
    <t>ADMINISTRATIVO Y DISCIPLINARIO</t>
  </si>
  <si>
    <t>Generar informes sobre los resultados de la evaluación de la gestión financiera, técnica y administrativa y la calidad del servicio de las empresas de servicio público de transporte</t>
  </si>
  <si>
    <t xml:space="preserve">Evaluar  la gestión financiera, técnica y administrativa y calidad del servicio de los prestatarios del servicio público de transporte.
 </t>
  </si>
  <si>
    <t xml:space="preserve">Requerir al Ministerio de Transporte los parámetros de evaluación de la gestión financiera, técnica y administrativa y calidad del servicio de los prestatarios del servicio público de transporte.  </t>
  </si>
  <si>
    <t>Generar de manera oportuna el Plan General de Adquisiciones  de bienes y servicios.</t>
  </si>
  <si>
    <t>Diseñar lista de chequeo para cesión de contratos</t>
  </si>
  <si>
    <t xml:space="preserve">Realizar los ajustes necesarios al cronograma de trabajo, a fin de dar cumplimiento al objeto contractual
</t>
  </si>
  <si>
    <t>Elaborar el informe de interventoría del  contrato</t>
  </si>
  <si>
    <t xml:space="preserve">Formalizar las modificaciones al cronograma de trabajo, a facilitar el seguimiento al  cumplimiento al objeto contractual
</t>
  </si>
  <si>
    <t>Verificar el cumplimiento de las actividades contenidas en el cronograma de actividades en el informe final expedido por el Interventor del contrato</t>
  </si>
  <si>
    <t>Revisar y actualizar el procedimiento respectivo y sus registros vigentes.</t>
  </si>
  <si>
    <t xml:space="preserve">Generar cuadro de control  para seguimiento e identificación de la disponibilidad de saldos para la realización de CDP y RP en forma oportuna para el otorgamiento de incentivos, capacitaciones y estímulos educativos. </t>
  </si>
  <si>
    <t>Hallazgo  24(2011)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a la prestación del servicio público de transporte terrestre y sus actividades conexas, en particular los IUIT, ocasionando una acumulación excesiva de los mismos y con el transcurrir de los días, permitiendo entrar en operación las figuras procesales de caducidad y prescripción, que redundan en la imposibilidad de la administración para imponer las respectivas sanciones y para intentar la acción de cobro, respectivamente.</t>
  </si>
  <si>
    <t xml:space="preserve">Integrar en un sistema de información las bases de datos del universo de IUIT y sus respectivas actuaciones.
Impulsar actuaciones administrativas </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</si>
  <si>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</si>
  <si>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Establecer controles trimestrales a efectos de verificar  la ejecución de los proyectos de la entidad</t>
  </si>
  <si>
    <t>Reportes de ejecución del SIIF</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</si>
  <si>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 atribuibles a la ausencia de gestión de la Superintendencia, toda vez que entre la Notificación de la Resolución de Sanción, N° 2721 del 16 de junio de 2006, que dejo en firme el acto y la expedición del Mandamiento de pago, N° 031-249-2011 de fecha 1° de junio de 2011, por valor de $1.3 millones transcurrieron cuatro años y once meses, con lo cual la entidad solo dispuso de un mes para hacer efectivo dicho mandamiento. Además el oficio de Registro N°20113100176081 de Notificación del Mandamiento de Pago se hizo a través de Correo Certificado con fecha 12 de septiembre de 2011, cuando ya los términos para hacer efectiva la sanción habían vencido, incumpliéndose con lo dispuesto en el artículo 817 del Estatuto Tributario, configurándose un presunto detrimento al patrimonio público, con incidencia disciplinaria. La anterior observación evidencia deficiencias en la programación de las metas y en el planteamiento de las estrategias para dar cumplimiento a los Objetivos del Plan Estratégico 2010 – 2014, en particular lo que respecta a “Adelantar con celeridad las investigaciones e imposición de sanciones ante los indicios de ocurrencia de violaciones a las normas sobre tránsito y transporte por parte de personas o empresas”, lo cual ocasiona la caducidad de los comparendos IUIT y la prescripción de los derechos económicos que se derivan del reducido número de investigaciones que llegan a feliz término, influyendo deficitariamente en los ingresos del Patrimonio Público.</t>
  </si>
  <si>
    <t xml:space="preserve">Levantar inventarios conforme a la normatividad de gestión documental.
</t>
  </si>
  <si>
    <t xml:space="preserve">Elaborar matrices para establecer control y seguimiento de las actuaciones administrativas originadas en los IUIT en las vigencias 2012 a 2014.  </t>
  </si>
  <si>
    <t>Proponer tercerización para sustanciar y  proyectar actos administrativos generados en IUIT</t>
  </si>
  <si>
    <t>Hallazgo 53(2011) (A) Caducidad Sociedad AUTOBOY S.A. Mediante oficio No. 20113000247241 del 21 de noviembre de 2011, el Superintendente de Puertos y Transporte, en cumplimiento a lo ordenado por la Sala de Consulta y Servicio Civil del Consejo de Estado a través de providencia del 8 de junio de 2006, remitió a la Contralora General de la República las resoluciones por medio de las cuales se declaraba la caducidad de unas multas impuestas a la sociedad Autoboy S.A. Del análisis de los casos anteriores, se tiene que en cada uno de los procesos se declaró la caducidad de la acción de la Superintendencia de Puertos y Transporte para imponer sanciones pecuniarias a la sociedad Autoboy S.A., donde las sanciones ascienden a la suma de $251 millones  De la misma forma, la Entidad ha proferido 2285 caducidades en el trámite de imposición de multas a los informes únicos de infracción a las normas de tránsito (comparendos) impuestas por las autoridades de tránsito y transporte correspondientes a los años 2006, 2007 y 2008. Sin embargo se aclara que en estos casos la Entidad no expidió sanción pecuniaria alguna.</t>
  </si>
  <si>
    <t>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 representado en el menoscabo, disminución, detrimento o deterioro de los recursos públicos, o a los intereses patrimoniales del Estado, producida por una gestión fiscal ineficaz, ineficiente e inoportuna.</t>
  </si>
  <si>
    <t>H 1(2012) Tasa de Vigilancia - Delegada de Concesiones- 95 vigilados de la Delegada de Concesiones no muestran los ingresos autoliquidación.</t>
  </si>
  <si>
    <t>Revisar las autoliquidaciones de la Tasa de Vigilancia con los ingresos brutos de los estados financieros para el cálculo de la revisión de la tasa de vigilancia y expedir los actos administrativos correspondientes.</t>
  </si>
  <si>
    <t>Revisión de los ingresos y autoliquidación de la TV de las 95 vigilados de la Delegada de Concesiones, con las otras áreas que tengan que ver con el tema de la tasa de vigilancia.</t>
  </si>
  <si>
    <t>H 1(2012) Tasa de Vigilancia - Mediante resoluciones 8372 del 29/11/2012 y 9090 del 19/12/2012, se modificaron los plazos para el pago de la tasa (...) debido a la falta de precisión en los procedimientos y en las normas, se afecta el recaudo de la tasa de vigilancia.</t>
  </si>
  <si>
    <t>Aprobar y formalizar los procedimientos en nuestro sistema de calidad.</t>
  </si>
  <si>
    <t>Homologación Procedimiento (s)</t>
  </si>
  <si>
    <t>Actualizar e integrar los sistemas de vigilancia y cobro de tasa de vigilancia</t>
  </si>
  <si>
    <t xml:space="preserve">La Delegada de Puertos realizará revisión y evaluación de cada uno de los módulos y opciones del Sistema VIGIA, </t>
  </si>
  <si>
    <t>Sensibilización de uso del aplicativo por parte de los funcionarios</t>
  </si>
  <si>
    <t>El manejo (calculo de indicadores) de la información financiera se procesa en Excel.</t>
  </si>
  <si>
    <t xml:space="preserve">1 Articulación de procedimientos(SIGI) Vs usos del sistema
</t>
  </si>
  <si>
    <t xml:space="preserve">
2 Implementar acciones para el conocimiento, aplicación y uso del sistema VIGIA.
</t>
  </si>
  <si>
    <t>3 Complementar el sistema VIGIA con el calculo de indicadores en aspectos objetivos y objetivos.</t>
  </si>
  <si>
    <t xml:space="preserve">El 90% del proceso de supervisión se realiza en bases de datos en Excel lo que conlleva a riesgos en la operatividad del sistema y de la información </t>
  </si>
  <si>
    <t xml:space="preserve">
Capacitar a los usuarios del software. 
Realizar las pruebas necesarias  de los módulos en producción.
</t>
  </si>
  <si>
    <t xml:space="preserve">Las razones financieras, alertas ni indicadores, aún no están en el sistema VIGIA </t>
  </si>
  <si>
    <t xml:space="preserve">Estado y funcionalidad del software.(módulos en funcionamiento y parametrización)
Estado y funcionalidad de Hardware
</t>
  </si>
  <si>
    <t xml:space="preserve">Aplicar concepto previo al levantamiento de reserva.                                      </t>
  </si>
  <si>
    <t>Revisar y analizar el proceso de vigilancia e inspección establecido en el mapa de procesos de la entidad.</t>
  </si>
  <si>
    <t>Determinar criterios unificados de supervisión integral para cada tipo de vigilado</t>
  </si>
  <si>
    <t xml:space="preserve">Establecer procedimientos detallados de cada actividad de vigilancia e inspección   </t>
  </si>
  <si>
    <t>Mantendrá las acciones pertinentes y seguirá las instrucciones o criterios que establezca la entidad para determinar la cobertura de supervisión..</t>
  </si>
  <si>
    <t>Promover campañas de orientación dirigidas a los funcionarios y contratistas.</t>
  </si>
  <si>
    <t>Documento de registro</t>
  </si>
  <si>
    <t xml:space="preserve">Implementar un formato único de seguimiento de PQR que haga parte de un sistema de información o un aplicativo web que permita el control y seguimiento. </t>
  </si>
  <si>
    <t xml:space="preserve">1. Unificar por las dependencias de un formato único de control y seguimiento de PQR. 
</t>
  </si>
  <si>
    <t xml:space="preserve">2. Verificar  y diagnosticar de herramientas tecnológicas en la Administración Pública.
</t>
  </si>
  <si>
    <t xml:space="preserve">Implementar de un formato único de seguimiento de PQR que haga parte de un sistema de información o un aplicativo web que permita el control y seguimiento. </t>
  </si>
  <si>
    <t xml:space="preserve">3.  Convenio con entidad pública con aplicativo de seguimiento y control de PQR, alarmas y reportes de informes en línea y en tiempo real.
</t>
  </si>
  <si>
    <t xml:space="preserve"> 4. Directrices a nivel de Resolución con el procedimiento del trámite de PQR. 
</t>
  </si>
  <si>
    <t xml:space="preserve">5. Revisar las Resoluciones que crean el Grupo de Servicio Ciudadano a efecto de dimensionar su filosofía en el engranaje y unificación de PQR en la Super. 
</t>
  </si>
  <si>
    <t xml:space="preserve">6. Optimizar con la nueva versión del sistema ORFEO.
</t>
  </si>
  <si>
    <t>7.  Capacitación y sensibilización en servicio ciudadano y trámite de PQR</t>
  </si>
  <si>
    <t>Orientar a las delegadas y demás dependencias  en el sentido de la necesidad de diligenciar apropiadamente todos y cada uno de los ítems del Plan de Acción.</t>
  </si>
  <si>
    <t xml:space="preserve">Hacer seguimiento al diligenciamiento del formulario en cada uno de sus ítems de los Planes de Acción por proceso.
Instruir a los líderes de los procesos para el correcto y completo diligenciamiento del formulario del Plan de Acción. 
</t>
  </si>
  <si>
    <t>Por ser una obligación contemplada en el procedimiento de Direccionamiento y Planificación Institucional   DE-PCT-1 V3 (Actividad 14 "Realizar seguimiento trimestral Registro DE-REG-07, evaluados por cada área), Planeación se asegurará del cumplimiento del procedimiento registrado en el SIGI.</t>
  </si>
  <si>
    <t xml:space="preserve">Presentar informes analítico trimestrales para verificar el cumplimiento de los Planes de Acción por cada proceso. </t>
  </si>
  <si>
    <t>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</si>
  <si>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t>Presentar informes analíticos y metodológicos trimestrales para verificar el cumplimiento de los Planes de Acción por cada proceso.</t>
  </si>
  <si>
    <t>Identificar al interior de la entidad del desarrollo de los estudios citados.</t>
  </si>
  <si>
    <t>Seguimiento a la propuesta de realizar estudios micro y macro económicos durante el PE 2011-2014 de la entidad.</t>
  </si>
  <si>
    <t>Realizar el seguimiento al proceso de fortalecimiento de las capacidades institucionales relacionadas con el sector transporte en materia de régimen de sanciones y procedimientos con cada uno de los lideres de procesos relacionados con la materia que se adelanta actualmente en el Congreso de la Republica.</t>
  </si>
  <si>
    <t>El Despacho establecerá de manera coordinada con los asesores de enlace ante el Congreso Nacional, los mecanismos  necesarios para iniciar un estudio  de iniciativa normativa que pueda reunir los requisitos encaminados al fortalecimiento institucional, en las materias que desarrolla la Superintendencia de Puertos y Transporte.</t>
  </si>
  <si>
    <t>Solicitar al Ministerio de Transporte, los lineamientos de diseño y ejecución del CICTT para precisar las actividades que debe desarrollar la Supertransporte y realizar una programación de tareas al interior de la Entidad, de manera coordinada con la programación del Ministerio.</t>
  </si>
  <si>
    <t>1. Una comunicación dirigida al Mintransporte</t>
  </si>
  <si>
    <t>Brindar el apoyo Jurídico para  identificar los vigilados obligados al pago de vigilancia y el procedimiento establecido para la ejecución y liquidación de dicho cobro.</t>
  </si>
  <si>
    <t>Reuniones periódicas con el Grupo Financiero</t>
  </si>
  <si>
    <t xml:space="preserve">Realizar 2 talleres de sensibilización de indicares de gestión.
Aplicar el procedimiento de administración y gestión de indicadores en la evaluación de la gestión de los planes de acción.
</t>
  </si>
  <si>
    <t>Lista de asistencia</t>
  </si>
  <si>
    <t xml:space="preserve">Revisar las metas del PND para identificar las áreas responsables de la entidad, mediante un ejercicio institucional con el fin de verificar si todos los Planes están alineados y articulados.
</t>
  </si>
  <si>
    <t>Hacer seguimiento al Plan de Acción para detectar el grado de avance de las actividades las cuales deben ir  relacionadas con la acción de mejora propuesta corrigiendo así la causa del hallazgo.</t>
  </si>
  <si>
    <t>Revisar todas las resoluciones en las que se haya cumplido los requisitos para decretar la prescripción de la obligación e informar al Grupo Financiera</t>
  </si>
  <si>
    <t xml:space="preserve">Incluir en los contratos la cláusula respectiva sí en el estudio previo se estipula. </t>
  </si>
  <si>
    <t>Verificar recibo a satisfacción del contrato y sus módulos por parte del supervisor.</t>
  </si>
  <si>
    <t>Recibos a satisfacción del supervisor del contrato</t>
  </si>
  <si>
    <t>Hallazgo 24(2012) Nómina Paralela - Se observa que para las vigencias 2011 y 2012,  la tendencia en el número de personas de planta (libre nombramiento y remoción, funcionarios de carrera administrativa y funcionarios de nombramiento provisional) se mantuvo, y aunque  el número de contratos  de prestación de servicio de una vigencia a otra  se redujo en 4 contratos, el valor pagado aumentó en un 44% pues pasó de $2,833,904,406  a $4,079,123,367.</t>
  </si>
  <si>
    <t>Continuar con el tramite de aprobación de modernización institucional.</t>
  </si>
  <si>
    <t>Presentar nuevamente el proyecto de modernización institucional, contando en primera instancia con el aval de la Alta Consejería para el Buen Gobierno y la Eficiencia Administrativa de la Presidencia</t>
  </si>
  <si>
    <t xml:space="preserve">Hallazgo 28(2012) Deficiencias Indicadores de gestión - No permite identificar información como factor crítico de éxito y  rango del riesgo,  la información colgada en la página no permite identificar la meta a que periodo corresponde, ni los resultados del periodo como sus históricos.
</t>
  </si>
  <si>
    <t>Implementar   el procedimiento de Indicadores  de gestión al interior de la entidad</t>
  </si>
  <si>
    <t>Procedimiento aprobado</t>
  </si>
  <si>
    <t xml:space="preserve">Rediseñar la página web de la SPT de acuerdo a lo planteado en los componentes de gobierno </t>
  </si>
  <si>
    <t>Elaborar informe de evaluación y seguimiento semestral</t>
  </si>
  <si>
    <t>Hallazgo 2(2013) Base de datos IUIT Procesos Judiciales y Cobro Coactivo. La información relativa a los IUIT, Procesos Judiciales y Cobro Coactivo es registrada y controlada en Excel y en forma independiente, situación que hace vulnerable con alto riesgo en cuanto a la seguridad y consistencia de la misma</t>
  </si>
  <si>
    <t xml:space="preserve">Desarrollo de interfaces entre sistemas de información internos y externos
</t>
  </si>
  <si>
    <t>Hallazgo 3(2013) 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t>
  </si>
  <si>
    <t>Hallazgo 3(2013) Gestión Sancionatoria IUIT. Inconsistencia entre el número de sanciones en firme impuestas y su correspondiente traslado al grupo de coactivo de la Oficina Jurídica.</t>
  </si>
  <si>
    <t>Falta de coordinación  entre el área misional y las de apoyo vinculadas al proceso sancionatorio</t>
  </si>
  <si>
    <t>Optimizar los niveles de coordinación entre la DTT, grupo de cobro coactivo, notificaciones y financiera</t>
  </si>
  <si>
    <t>Revisar y actualizar  los procedimientos involucrados.
Contar con la herramienta tecnológica integrada.</t>
  </si>
  <si>
    <t>Procedimiento homologado</t>
  </si>
  <si>
    <t>Hallazgo 3(2013) Gestión Sancionatoria IUIT. No se encuentra identificado y clasificado el recaudo por diferentes conceptos y áreas que lo originan</t>
  </si>
  <si>
    <t>Clasificar la cartera de acuerdo con los conceptos que la originan</t>
  </si>
  <si>
    <t>Verificar cada una de las resoluciones y clasificarlas por motivo de la sanción</t>
  </si>
  <si>
    <t>Remitir al Grupo Financiera mediante memorando interno, la relación de las resoluciones de cobro debidamente clasificadas por concepto de la sanción</t>
  </si>
  <si>
    <t>Hallazgo 3(2013) Gestión Sancionatoria IUIT. No se han implementado mecanismos para conocer los resultados de la gestión a cargo de CISA de manera que  se establezca con certeza la culminación de la efectividad y culminación de la actividad sancionatoria a su cargo, que redunde en beneficio de las condiciones de la prestación del servicio de transporte en el país. adicionalmente, se encontró en el proceso sanciones ejecutoriadas sin mandamiento de pago.</t>
  </si>
  <si>
    <t>Suscribir un nuevo contrato interadministrativo de la venta de cartera en el cual se incorporara la cláusula que contemple la causa del hallazgo.</t>
  </si>
  <si>
    <t xml:space="preserve">Adelantar las gestiones para la celebración de un nuevo contrato de convenio interadministrativo entre SPT y CISA, en el cual se incorpore la clausula en la cual, el comprador CISA, reporte trimestralmente el estado de la ejecución para obtener el pago de las sanciones cedidas </t>
  </si>
  <si>
    <t>Suscripción Convenio</t>
  </si>
  <si>
    <t>Hallazgo 4(2013) consistencia de la Información. Incoherencia entre la información remitida al Grupo auditor de la CGR y el Informe de Gestión en relación con la cobertura  de acciones de vigilancia subjetiva y en inspección para la misma vigencia (2013)</t>
  </si>
  <si>
    <t xml:space="preserve">Implementar de aplicativo virtual en página web de la superintendencia para que el ciudadano pueda consulta las PQR </t>
  </si>
  <si>
    <t xml:space="preserve">Dar cumplimiento al plan de visitas de inspección </t>
  </si>
  <si>
    <t>Hacer seguimiento al plan de visitas.</t>
  </si>
  <si>
    <t xml:space="preserve">Hacer seguimiento a la información reportada </t>
  </si>
  <si>
    <t>Documentar el seguimiento a las acciones tomadas y/o requerimientos.</t>
  </si>
  <si>
    <t>Anexar los soportes de los requerimientos y del seguimiento a dicho requerimientos en las carpetas de cada vigilado.</t>
  </si>
  <si>
    <t>Dar cumplimiento al procedimiento establecido para la Organización Documental</t>
  </si>
  <si>
    <t>Compilación y clasificación de los documentos allegados a la entidad por cada vigilado, así como aquellos que hayan sido generados (oficios, memorandos, informes y actas de visita, entre otros).  Esta actividad inicia con la solicitud de los físicos de los radicados de entrada que estén pendientes de solicitar a través de Orfeo.</t>
  </si>
  <si>
    <t>Aplicación del procedimiento de organización y conservación documental GD-PCT-05.</t>
  </si>
  <si>
    <t>Actualización del Formato Único de Inventario Documental del archivo de gestión</t>
  </si>
  <si>
    <t>Seguimiento de aplicación del procedimiento de Organización y Conservación Documental GD-PCT-05</t>
  </si>
  <si>
    <t>Hallazgo 10(2013)  ejecución del convenio 330 de 2013 - Universidad del Tolima. Etapa Precontractual - No se encontró documento que soporte que la Universidad del Tolima, dentro de su objeto, tenga las investigaciones administrativas y cobro de sanciones o multas, el cual es el objeto del convenio.
Etapa Contractual - La entidad no ejerció controles efectivos, respecto del incumplimiento por parte de la Universidad del Tolima en la ejecución del convenio 330/13, no tomó las medidas sancionatorias respectivas. 
La Supertransporte pacto un pago del 35%, correspondiente a $1.043.875.000, supeditado a la presentación del cronograma de actividades, sin establecer la constitución de la garantía que amparará el anticipo con lo cual se colocó en riesgo  el recurso entregado.
- En el momento de suscripción de la acta de liquidación  por mutuo acuerdo del convenio, no se tuvo en cuenta el perjuicio que se causó a la Supertransporte por la no ejecución del objeto contractual, en razón de que no se efectúo actuación administrativa alguna sobre los 22000 IUIT, objeto del convenio.</t>
  </si>
  <si>
    <t>ADMINISTRATIVO Y PENAL</t>
  </si>
  <si>
    <t>Verificar que el estudio previo contenga la justificación de la contratación directa.</t>
  </si>
  <si>
    <t>Estudio Previo</t>
  </si>
  <si>
    <t xml:space="preserve">Remitir solicitud de concepto a la Contaduría General de la Nación como  autoridad doctrinaria en materia de interpretación normativa contable.
</t>
  </si>
  <si>
    <t>Solicitar concepto</t>
  </si>
  <si>
    <t xml:space="preserve">Verificar la creación de terceros en el sistema SIIF
</t>
  </si>
  <si>
    <t>Cruzar  e incluir los nuevos terceros .</t>
  </si>
  <si>
    <t xml:space="preserve">Verificar la creación de terceros y creación en debida forma .
</t>
  </si>
  <si>
    <t>Identificación de los terceros y cuentas a reclasificar .</t>
  </si>
  <si>
    <t>ENTIDAD: SUPERTRANSPORTE</t>
  </si>
  <si>
    <t>Pablo Antonio Arteaga
Superintendente Delegado de concesiones e Infraestructura</t>
  </si>
  <si>
    <t>Área Responsable</t>
  </si>
  <si>
    <t>Jorge Andrés Escobar
Superintendente Delegado de Tránsito y Transporte</t>
  </si>
  <si>
    <t>Jorge Andrés Escobar -  Superintendente Delegado de Tránsito</t>
  </si>
  <si>
    <t>Pablo Antonio Arteaga
Superintendente Delegado de Concesiones e Infraestructura</t>
  </si>
  <si>
    <t>Mercy Carina Martínez - Superintendente Delegada de Puertos
Pablo Antonio  Arteaga - Superintendente Delegado de Concesiones e Infraestructura
Jorge Andrés escobar - Superintendente Delegado de Tránsito y Transporte</t>
  </si>
  <si>
    <t>SEGUIMIENTO OCI</t>
  </si>
  <si>
    <t>Revisado con posterioridad por la Auditoría 2014 de la CGR. Se presentó en el Manual de Contratación (Resolución 8474 de 2011 y Resolución 11448 de 2014) Requisitos de estudios previos para adquisición de elementos.</t>
  </si>
  <si>
    <t xml:space="preserve"> 
PENDIENTE RESULTADOS - NO CIERRA</t>
  </si>
  <si>
    <t xml:space="preserve">Se evidencia 2 Actas en la que se suscriben y realiza el seguimiento a  los compromisos por parte de la Delegada de Concesiones para la adecuada conformación de archivos de gestión (23 de diciembre de 2014 y 19 de marzo de 2015)
</t>
  </si>
  <si>
    <t xml:space="preserve">Realizar el seguimiento al requerimiento y adelantar los ajustes en el sistema SIIF, de acuerdo con el concepto de Contaduría General de la Nación
</t>
  </si>
  <si>
    <t>Seguimiento a la  respuesta de la Contaduría General de la Nación y ajustes a que haya lugar</t>
  </si>
  <si>
    <t>Adriana Rodríguez
Jefe Oficina de Planeación</t>
  </si>
  <si>
    <t>Jorge Andrés escobar
Superintendente Delegado de Tránsito
Adriana Rodríguez
Jefe Oficina de Planeación
Lina María Margarita Huari
Jefe Oficina de Jurídica</t>
  </si>
  <si>
    <t>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t>
  </si>
  <si>
    <t>Con radicado No. 20144000035753 del 30/04/2014 la Oficina Asesora de Planeación informa a la Superintendencia Delegada de Puertos que se actualizó  los procesos en el KAWAK. El documento del procedimiento VI-PCT-1 versión 3 sobre el procedimiento de recepción, análisis y procesamiento de la información para la vigilancia se actualizó en 2014 según radicado 20144000035753 del 30/04/2014.</t>
  </si>
  <si>
    <r>
      <t xml:space="preserve">
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</si>
  <si>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</si>
  <si>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</si>
  <si>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</si>
  <si>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color rgb="FFFF0000"/>
        <rFont val="Arial"/>
        <family val="2"/>
      </rPr>
      <t>PENDIENTE RESULTADOS - NO CIERRA</t>
    </r>
  </si>
  <si>
    <t>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t>
  </si>
  <si>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</si>
  <si>
    <t>Alcides Espinosa
Secretario General ( E)</t>
  </si>
  <si>
    <t>Alcides Espinosa
Secretario General ( E)
Lina María Margarita Huari
Jefe Oficina de Jurídica</t>
  </si>
  <si>
    <t>Alcides Espinosa
Secretario General ( E)
Lina María Margarita Huari
Jefe de Oficina Jurídica</t>
  </si>
  <si>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</si>
  <si>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t>
    </r>
    <r>
      <rPr>
        <sz val="10"/>
        <color rgb="FFFF0000"/>
        <rFont val="Arial"/>
        <family val="2"/>
      </rPr>
      <t>PENDIENTE RESULTADOS - NO CIERRA.</t>
    </r>
  </si>
  <si>
    <t xml:space="preserve">Contacto con entidades públicas para acceder a aplicativos web usados para PQR. Implementación de aplicativo. Prueba piloto. </t>
  </si>
  <si>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reporte de compilación y clasificación de los documentos radicados de entrada que a través de Orfeo.</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</si>
  <si>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Actualización del Formato Único de Inventario Documental del archivo de gestión</t>
    </r>
  </si>
  <si>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C0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</si>
  <si>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C00000"/>
        <rFont val="Arial"/>
        <family val="2"/>
      </rPr>
      <t>PENDIENTE RESULTADOS - NO CIERRA</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</si>
  <si>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Se requiere informe de seguimiento a las carpetas de cada vigilado en la Delegada de Concesiones</t>
    </r>
  </si>
  <si>
    <r>
      <t xml:space="preserve"> 
</t>
    </r>
    <r>
      <rPr>
        <sz val="10"/>
        <rFont val="Arial"/>
        <family val="2"/>
      </rPr>
      <t>Se tiene previsto para finales del mes de abril la propuesta de acto Administrativo mediante el cual se modifica el Grupo de Servicio al Ciudadano a efecto de dimensionar su filosofía en el engranaje y unificación de PQR en la Superintendencia.</t>
    </r>
    <r>
      <rPr>
        <sz val="10"/>
        <color rgb="FFFF0000"/>
        <rFont val="Arial"/>
        <family val="2"/>
      </rPr>
      <t xml:space="preserve">
PENDIENTE RESULTADOS - NO CIERRA</t>
    </r>
  </si>
  <si>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PENDIENTE RESULTADOS - NO CIERRA</t>
    </r>
  </si>
  <si>
    <t xml:space="preserve">Etapa Precontractual: No se tuvo en cuenta el acuerdo de las disposiciones legales para la suscripción de convenios interadministrativos (causal de contratación directa). 
Etapa Contractual y liquidación del contrato: Deficiente  seguimiento por parte del Supervisor del contrato ( manual de contratación).
</t>
  </si>
  <si>
    <t>Atender para aquellos casos en los que la entidad va adelantar contratación directa en cumplimiento de la normatividad
Dar instrucciones claras a las diferentes áreas de la Superintendencia para que se adopte el criterio para selección de contratistas de conformidad con las diferentes modalidades de selección de los mismos.</t>
  </si>
  <si>
    <t>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t>
  </si>
  <si>
    <t>Actividad en ejecución : Identificación de los terceros (personas naturales o jurídicas) que a la fecha no se encuentran creados en el SISTEMA INTEGRADO DE INFORMACIÓN FINANCIERA (SIIF II Nación), previa verificación de la existencia jurídica .</t>
  </si>
  <si>
    <t>OBSERVACIÓN</t>
  </si>
  <si>
    <t>Contar con la Planeacion con todos los procesos de selección y contratacion directa que requiera la entidad y ejecutar la misma de acuerdo con lo proyectado.</t>
  </si>
  <si>
    <t>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t>
  </si>
  <si>
    <t>Cumplir con lo dispuesto en la normatividad en materia de porcentajes mínimos en la constitución de garantías.</t>
  </si>
  <si>
    <t>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t>
  </si>
  <si>
    <t xml:space="preserve">Verificar que en los procedimientos de Planeación Estratégica de Tic's se incluyan los monitoreos para seguimientos  pertinentes.
</t>
  </si>
  <si>
    <t xml:space="preserve">Verificar que en los procedimientos de Planeación Estratégica de Tic's se incluyan los cronogramas para mantenimiento que sean pertinentes.
 </t>
  </si>
  <si>
    <t xml:space="preserve">Verificar que en los procedimientos de Planeación Estratégica de Tic's se incluyan, en relación con la administración de las bases de datos, las presentaciones de informes y reportes de novedades que sean pertinentes.
</t>
  </si>
  <si>
    <t>El procedimiento Administración de Bases de Datos (GT-PCT-5) se actualizó a la versión 3 con fecha 11/07/2014, incluyendo la acción de verificación de actualizaciones y comunicar a los usuarios después de una restauración de información.</t>
  </si>
  <si>
    <t>Asegurar el oportuno registro presupuestal de los compromisos  adquiridos</t>
  </si>
  <si>
    <t>Se anexa soporte   generado por el Grupo de T.H.  Sobre el control y seguimiento e identificación de la disponibilidad  de saldos para para la realización de CDP y RP. Memorando 20155000018563 de 25/03/2015</t>
  </si>
  <si>
    <t>Ausencia de inventarios que confrontaran física y documentalmente en bases de datos la gestión frente a IUIT de la Delegada</t>
  </si>
  <si>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t>
    </r>
  </si>
  <si>
    <t>La revisión se realizó con corte a 30/12/2013 la acción de mejora se dio durante la vigencia 2014, cumplido extemporáneamente</t>
  </si>
  <si>
    <t>Fue formulado, aprobado y publicado en el aplicativo Kawak la versión 1 del procedimiento Recaudo, Código GF-PCT-5 del 31 de marzo de 2015.</t>
  </si>
  <si>
    <t>Contar y mantener actualizada la herramienta tecnológica adquirida en el año 2012 para el recaudo de la tasa de vigilancia.</t>
  </si>
  <si>
    <t xml:space="preserve">El aplicativo VIGIA como herramienta de apoyo para la supervisión integral no arroja los soportes necesarios requeridos por las áreas misionales de la entidad. </t>
  </si>
  <si>
    <t>90% de la Supervisión Integral se realiza en bases de datos en Excel.</t>
  </si>
  <si>
    <t>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t>
  </si>
  <si>
    <r>
      <t xml:space="preserve">Secretaria General, informa mediante memorando 20155000018563 de 25/03/2015 (hoja 7) ""Si bien es cierto el grupo de recaudo adscrito a la Secretaria General es competente para realizar el recaudo de la tasa de contribución, multas administrativas, este hallazgo va dirigido a las deficiencias en el cálculo de la tasa, este tema resulta del resorte de la Delegada de Tránsito con el Ministerio de Transporte quien es que en definitiva fija la tarifa". 
</t>
    </r>
    <r>
      <rPr>
        <sz val="10"/>
        <color rgb="FFFF0000"/>
        <rFont val="Arial"/>
        <family val="2"/>
      </rPr>
      <t>(REVISAR ESTE CONCEPTO. CREERÍA QUE NO SE PUEDE FIJAR ESA POSICIÓN Y SI DEBE SER SECRETARIA GENERAL JUNTO CON LA DTT QUIEN DEBE LIDERAR TODOS EL PROCESO. ESTE ES UN PROBLEMA INSTITUCIONAL)</t>
    </r>
  </si>
  <si>
    <t>Diagnosticar la metodología y criterios de supervisión utilizados con el objetivo de modificar, actualizar  y unificar los criterios que permitan mejorar e incrementar la cobertura de supervisión integral en las áreas misionales</t>
  </si>
  <si>
    <t>Definir un marco institucional para los criterios de vigilancia e inspección con sus respectivos indicadores de cobertura.
La delegada de Concesiones e infraestructura mantendrá las acciones pertinentes para cumplir este hallazgo</t>
  </si>
  <si>
    <t xml:space="preserve">
Se tiene previsto para finales del mes de abril la propuesta de acto Administrativo mediante el cual se modifica el Grupo de Servicio al Ciudadano a efecto de dimensionar su filosofía en el engranaje y unificación de PQR en la Superintendencia.
PENDIENTE RESULTADOS - NO CIERRA</t>
  </si>
  <si>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 xml:space="preserve">
PENDIENTE RESULTADOS - NO CIERRA</t>
    </r>
  </si>
  <si>
    <t>La justificación descrita (hoja 5, memorando 2015500018563) sólo menciona  la parte relacionada con el proyecto de Fortalecimiento, sin embargo debe definirse la modificación y posición de la Supertransporte al respecto.
De otro lado, no se menciona nada con la propuesta de mejora descrita en el Plan de Mejoramiento  y que tiene que ver con el trámite que se debe adelantar ante el Congreso de la República, con el Régimen Sancionatorio.</t>
  </si>
  <si>
    <t>Expedir los actos propios del proceso de cobro administrativo por vía coactiva en el cual se decrete la prescripción de aquellas obligaciones que cumplan con lo estipulado en el Estatuto Tributario Nacional</t>
  </si>
  <si>
    <t xml:space="preserve">Se anexa soporte memorando 20153000025393,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</si>
  <si>
    <t>Es importante señalar, que conforme a lo establecido en el Decreto 1510 de 2013, en su artículo 77 , señala la No obligatoriedad de garantías. No obstante lo anterior, cuando la contratación lo amerite la entidad podrá solicitar la constitución de garantías.</t>
  </si>
  <si>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</si>
  <si>
    <r>
      <t>Si bien se justifica el motivo por el cual no se puede dar cumplimiento a la acción de mejora propuesta(Directiva Presidencial 06 de 2014), sobre la austeridad del gasto público, y se muestra la reducción del valor de la contratación de servicios personales aprobado para el 2015 ($6.2219.720.000) frente 8.198.051.009 del valor de la nómina para la misma vigencia,</t>
    </r>
    <r>
      <rPr>
        <sz val="10"/>
        <color rgb="FFFF0000"/>
        <rFont val="Arial"/>
        <family val="2"/>
      </rPr>
      <t xml:space="preserve"> se requiere redefinir  la propuesta de mejora , con el objeto de poder mitigar y/o eliminar el hallazgo encontrado por la CGR en la auditoria a la cuenta de la vigencia 2012. Falta esta justificación para tramitar ante la CGR.</t>
    </r>
  </si>
  <si>
    <t>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15 objetivos estratégicos y 21 Indicadores estratégicos para su seguimiento.</t>
  </si>
  <si>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Arial"/>
        <family val="2"/>
      </rPr>
      <t>Faltan análisis de mediciones de los indicadores de cada proceso
Falta establecer nuevo tablero de control con los indicadores estratégicos del plan, realizar mediciones y publicar en página web. Se requiere además un primer informe analítico sobre los indicadores estratégicos.</t>
    </r>
  </si>
  <si>
    <t xml:space="preserve">Desarrollar e implementar la interoperabilidad entre los sistemas de información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</si>
  <si>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Se presenta avance de inventario de 12293 IUIT de las vigencias 2008 - 2014.
</t>
    </r>
    <r>
      <rPr>
        <sz val="10"/>
        <color rgb="FFFF0000"/>
        <rFont val="Arial"/>
        <family val="2"/>
      </rPr>
      <t xml:space="preserve">Falta información sobre las matrices para establecer control y seguimiento de las actuaciones administrativas originadas en los IUIT en las vigencias 2012 a 2014.  </t>
    </r>
  </si>
  <si>
    <t>Tanto el Grupo de Cobro persuasivo y Jurisdicción coactiva como el Grupo Financiera, no se contaba con la cartera clasificada por motivo de la sanción,</t>
  </si>
  <si>
    <t>No se contempló en su momento en el escrito del Convenio Interadministrativo CM 017- 2011, ni en ninguno de sus tres otro sí es, suscritos entre la SPT y CISA.</t>
  </si>
  <si>
    <t>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 e2015, se ubica en el Link Atención al Ciudadano, le formulario para la presentación de PQR y el enlace para Consulta de Trámite en la dirección http://orfeo.supertransporte.gov.co/consultaWeb/. Se verifica con dos ejemplos: derecho de petición 20155600184212 del 06/03/2015 y 20155600322122 del 06/05/2015</t>
  </si>
  <si>
    <t>Revisar e implementar puntos de control para la entrega de información relacionada con la gestión del proceso.</t>
  </si>
  <si>
    <t>Verificar el cumplimiento de los parámetros establecidos en el procedimiento Organización y Conservación Documental, establecido en el SIGI</t>
  </si>
  <si>
    <t xml:space="preserve">Se evidencia 2 Actas en la que se suscriben y realiza el seguimiento a  los compromisos por parte de la Delegada de Concesiones para la adecuada conformación de archivos de gestión (23 de diciembre de 2014 y 19 de marzo de 2015)
Memorando 20145600114653 del 24/12/2014 mediante al cual se establecen directrices para la organización de archivos. 
</t>
  </si>
  <si>
    <t>Realizar un estudio de cada uno de los aplicativos mencionados con el apoyo de TIC´s se decidirá si se pueden integrar
Desarrollar e implementar la interoperabilidad entre los sistemas de información (incluir esta propuesta  traída del H2de 2013)</t>
  </si>
  <si>
    <t>Dar estricto cumplimiento a la norma  numeral 6º del artículo 6º del Decreto 2741</t>
  </si>
  <si>
    <t>Adelantar las gestiones necesarias para integrar los aplicativos
Desarrollar e implementar la interoperabilidad entre los sistemas de información (incluir esta propuesta  traída del H2de 2013)</t>
  </si>
  <si>
    <t xml:space="preserve">Hallazgo 10(2010) Bienes en Bodega que no se han dado al servicio
</t>
  </si>
  <si>
    <t>Hallazgo 11(2010) Información de Aplicativos. La Entidad posee tres aplicativos que alimentan el proceso contable que no se encuentran aptos para hacer interface por lo tanto dicha información no está disponible</t>
  </si>
  <si>
    <t>Hallazgo 30(2010) Decreto 2741 de 2001. evaluar la gestión financiera, técnica y administrativa y la calidad del servicio de las empresas de servicio de transporte y concesionario</t>
  </si>
  <si>
    <t>Hallazgo 52(2010) Planeación Contractual. Durante la vigencia 2010 la Superintendencia celebró 197 contratos, de los cuales 147, es decir el 74.6% de la totalidad de la contratación corresponde a la modalidad de prestación de servicios con personas naturales</t>
  </si>
  <si>
    <t>Hallazgo 55(2010) Contrato No. 60/10. Amparo del cumplimiento de las obligaciones</t>
  </si>
  <si>
    <t xml:space="preserve">Hallazgo 60(2010) Implementación del Sistema VIGIA.  De acuerdo con los pliegos de condiciones, la Superintendencia definió dos fases para la implementación del sistema de información misional; la primera  conformada por once módulos y la segunda fase conformada por siete módulos </t>
  </si>
  <si>
    <t>Hallazgo 65(2010) Cronograma del Proyecto  Implementación del sistema de información Vigía</t>
  </si>
  <si>
    <t>Hallazgo 1(2011)  Planeación Estratégica  de Tics, no existe un documento soporte que evidencie la realización de un plan de monitoreo.</t>
  </si>
  <si>
    <t>Hallazgo 2 (2011) Cronograma de Mantenimiento Correctivo. No existe un documento soporte que evidencie la elaboración de un cronograma de mantenimiento correctivo</t>
  </si>
  <si>
    <t xml:space="preserve">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t>
  </si>
  <si>
    <t>Hallazgo 7(2011)   Pago Incentivo. La entidad no ha realizado el pago del incentivo por $2.000.000, a los cuatro funcionarios ganadores como mejor equipo de trabajo</t>
  </si>
  <si>
    <t xml:space="preserve">Hallazgo  24(2011)  Deficiencias en la gestión de los Informes Únicos de Infracciones de Transporte – IUIT. Bajo número de actuaciones adelantadas </t>
  </si>
  <si>
    <t xml:space="preserve">Hallazgo 28(2011) Baja efectividad en el cumplimiento de objetivos y metas definidas en el Plan de Mejoramiento. </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</si>
  <si>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t>
  </si>
  <si>
    <t>Hallazgo 53(2011) (A) Caducidad Sociedad AUTOBOY S.A. Mediante oficio No. 20113000247241 del 21 de noviembre de 2011, el Superintendente de Puertos y Transporte,  declaró la caducidad de unas multas impuestas a la sociedad Autoboy S.A.</t>
  </si>
  <si>
    <t xml:space="preserve">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t>
  </si>
  <si>
    <t xml:space="preserve">H2(2012) Base de datos en Excel, para recaudo de la tasa de vigilancia - </t>
  </si>
  <si>
    <t>H3(2012) Debilidades en el desarrollo del Sistema Vigia   en el desarrollo de las actividades de supervisión -</t>
  </si>
  <si>
    <t>H 4(2012)  Deficiencias en el cálculo de la tasa de vigilancia  - En la Delegada de Tránsito las empresas de transporte terrestre de carga y pasajeros que cuentan con flota de vehículos afiliados y propios</t>
  </si>
  <si>
    <t>Liquidar la tasa de vigilancia a los concesionarios  con Patrimonio autónomo o encargo fiduciario sobre los ingresos de cada proyecto .</t>
  </si>
  <si>
    <t>H 6(2012 Investigaciones  Administrativas, por no reporte de la Información Financiera -</t>
  </si>
  <si>
    <t xml:space="preserve"> Hallazgo 7(2012)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</si>
  <si>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Hallazgo 9(2012)  Evaluados los Planes de Acción de las diferentes áreas se determinaron las siguientes debilidades - presupuesto asignado y fuente de financiación </t>
  </si>
  <si>
    <t>Hallazgo 11(2012)  Plan Estratégico - De acuerdo al Plan Estratégico la entidad propuso desarrollar estudios de los cuales no evidenció la realización de los mismos</t>
  </si>
  <si>
    <t>Hallazgo 12(2012) Fortalecimiento Institucional  - reforma del régimen de infracciones y sanciones.</t>
  </si>
  <si>
    <t xml:space="preserve">Hallazgo 14 (2012) Centro Inteligente de Control de Tránsito y Transporte - </t>
  </si>
  <si>
    <t>Hallazgo 15(2012) Ampliación de la Tasa de Vigilancia -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</si>
  <si>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Hallazgo 16(2012)  Indicadores seguimiento metas establecidas en los planes de Acción, Estratégico y/o indicadores de gestión Vigencia 2012 -</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</si>
  <si>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t>
  </si>
  <si>
    <t>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t>
  </si>
  <si>
    <t>Hallazgo  22(2012) Póliza calidad del servicio  - Los contratos de prestación de servicios profesionales no tienen la póliza de calidad del servicio,</t>
  </si>
  <si>
    <t>Hallazgo 23(2012) Proyecto de Inversión de Sistematización - El contrato No. 063 de fecha 09 de agosto del 2010, fue celebrado con la empresa QUIPUX  S.A por valor de $2.070 millones incluido el IVA, los módulos del sistema de información fueron recibidos a entera satisfacción por parte del supervisor del contrato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</si>
  <si>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 xml:space="preserve">Hallazgo  1(2013):  Indicadores -  No existe informes de evaluación y seguimiento  periódicos sobre indicadores de gestión que hacen parte del Plan de Acción </t>
  </si>
  <si>
    <t>Hallazgo 3(2013) Gestión Sancionatoria IUIT. durante el periodo 2008 a 2013,  110.574 IUITs (74.59%) no fueron objeto de actuación alguna dentro del periodo.  Inconsistencia entre el número de sanciones en firme impuestas y su correspondiente traslado al grupo de coactivo de la Oficina Jurídica. o se encuentra identificado y clasificado el recaudo por diferentes conceptos y áreas que lo originan. No se han implementado mecanismos para conocer los resultados de la gestión a cargo de CISA</t>
  </si>
  <si>
    <t>Hallazgo 5(2013) Implementación de Gobierno en Línea. Incumplimiento frente a lo establecido en la Ley 734 de 2002, atraso en la implementación de la Estrategia de Gobierno en Línea.</t>
  </si>
  <si>
    <t xml:space="preserve">Hallazgo 6(2013)Programa General de Inspecciones. Incumplimiento en el PGI - </t>
  </si>
  <si>
    <t xml:space="preserve">Hallazgo 8(2013) Información carpetas o expedientes de los Vigilados. No se encuentra evidencia sobre las acciones tomadas frente a los vigilados, como resultado de las visitas de inspección. </t>
  </si>
  <si>
    <t xml:space="preserve">Hallazgo 7(2013) Inconsistencia en la Información de la Vigilancia e Inspección. </t>
  </si>
  <si>
    <t xml:space="preserve"> Hallazgo 9(2013)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</si>
  <si>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11(2013)  Reclasificación. La entidad está clasificando y registrando equivocadamente en la subcuenta 140160 Contribuciones, la causación de las deudas por concepto de la tasa pendiente de cobrar a los vigilados</t>
  </si>
  <si>
    <t xml:space="preserve">Hallazgo 12(2013)  Terceros Genéricos en la Cuenta Deudores. Para  el caso en estudio de los Deudores (cartera cobrable e incobrable), la entidad soporta la contabilidad del SIIF en hojas de cálculo (Excel), sin registrar los movimientos en su totalidad, a nivel de detalle en el SIIF.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t>
  </si>
  <si>
    <t>Responsable</t>
  </si>
  <si>
    <r>
      <t>Hallazgo 28(2012) Deficiencias Indicadores de gestión - se determinó el incumplimiento en la periodicidad establecida (</t>
    </r>
    <r>
      <rPr>
        <b/>
        <sz val="12"/>
        <color theme="1"/>
        <rFont val="Arial"/>
        <family val="2"/>
      </rPr>
      <t>para las mediciones).</t>
    </r>
    <r>
      <rPr>
        <sz val="12"/>
        <color theme="1"/>
        <rFont val="Arial"/>
        <family val="2"/>
      </rPr>
      <t xml:space="preserve">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r>
  </si>
  <si>
    <t>En Ejecución</t>
  </si>
  <si>
    <t>PROMEDIO AVANCE</t>
  </si>
  <si>
    <t>TOTAL HALLAZGOS</t>
  </si>
  <si>
    <t xml:space="preserve">Ejecutados </t>
  </si>
  <si>
    <t xml:space="preserve">Hallazgo 6(2013) Programa General de Inspecciones. Incumplimiento en el PGI - </t>
  </si>
  <si>
    <t>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</si>
  <si>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</si>
  <si>
    <t>El Procedimiento Establecer criterios de vigilancia en inspección (VI-PCT-4. Versión 2) establece los citerios de vigilancia objetiva y subjetiva (Actividad 6. identificar situacioens críticas): Criterios para la recepoción de la información; Criterios para el procesamiento y análisis de la información; Criterios para operativos de presencia institucional; Criterios para Inspección In Situ.</t>
  </si>
  <si>
    <t>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t>
  </si>
  <si>
    <t xml:space="preserve">H 5(2012) Cobertura Supervisión de la entidad frente al universo </t>
  </si>
  <si>
    <t>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t>
  </si>
  <si>
    <t xml:space="preserve">Actividad en ejecución : Identificación de los terceros (personas naturales o jurídicas) que a la fecha no se encuentran creados en el SISTEMA INTEGRADO DE INFORMACIÓN FINANCIERA (SIIF II Nación), previa verificación de la existencia jurídica .
- Se realiza el estudio de tiempos para el registro de terceros (vigilados) en el SIIF
- Se inicia la contratación de personal para digitación de terceros (4 contratistas)
- Depuración de bases de movimiento de cartera realizando la verificación de NIT (Terceros) que se encuentran en las bases de datos de movimiento de cartera discriminada por cada Delegada,
- Se inicia la digitación y creación de terceros en SIIF (Estimado  7500 Registros)
</t>
  </si>
  <si>
    <r>
      <t xml:space="preserve">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t>
    </r>
    <r>
      <rPr>
        <b/>
        <sz val="12"/>
        <color theme="1"/>
        <rFont val="Arial"/>
        <family val="2"/>
      </rPr>
      <t>proyecto de Apoyo Fortalecimiento Supervisión Vigilados por Supertransporte</t>
    </r>
    <r>
      <rPr>
        <sz val="12"/>
        <color theme="1"/>
        <rFont val="Arial"/>
        <family val="2"/>
      </rPr>
      <t xml:space="preserve"> debido a que de las 12 acciones de mejora, únicamente dos presentan ejecución del 100%, las demás muestran 0% de avance.</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</si>
  <si>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t>
    </r>
    <r>
      <rPr>
        <i/>
        <sz val="10"/>
        <rFont val="Arial"/>
        <family val="2"/>
      </rPr>
      <t xml:space="preserve">Dar instrucciones claras a las diferentes áreas de la Superintendencia para que se adopte el criterio para selección de contratistas de conformidad con las diferentes modalidades de selección de los mismo". 
</t>
    </r>
    <r>
      <rPr>
        <i/>
        <sz val="10"/>
        <color rgb="FFFF0000"/>
        <rFont val="Arial"/>
        <family val="2"/>
      </rPr>
      <t xml:space="preserve">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</si>
  <si>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</si>
  <si>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t xml:space="preserve">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
</t>
  </si>
  <si>
    <t>REVISAR ADICIONALMENTE OBJETO DE CONTRATOS  GRUPO APOYO VIGILANCIA E INSPECCION. ADICONALMENTE, walter documento soporte sobre la gestion adelantada con la verificación de información financiera que debe presentar los vigilados. (Trámite el Grupo de Vigilancia e Inspección a Control).
De acuerdo con los datos suministrados por la DTT, de 4.746 vigilados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</si>
  <si>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r>
      <t xml:space="preserve">Alcides Espinosa
Secretario General ( E)
</t>
    </r>
    <r>
      <rPr>
        <sz val="11"/>
        <color rgb="FFFF0000"/>
        <rFont val="Arial"/>
        <family val="2"/>
      </rPr>
      <t>NOTA. ESTE HALLAZGO ES RESPONSABILIDAD DE LA DELEGADA DE TRANSITO Y TRANSPORTE.</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</si>
  <si>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informe de actualización del funcionamiento de los módulos de VIGÍA (documento soporte se encuentra en la csarpeta de Planeación, elaborado con Jelkin).</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</si>
  <si>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</si>
  <si>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PENDIENTE INFORME TRIMESTRAL DE SEGUIMIENTO</t>
  </si>
  <si>
    <r>
      <t xml:space="preserve">Mediante comunicación interna 20144000552351 de 20/11/2014 se remitió a Mintransporte  comunicación  sobre los lineamientos del centro inteligente.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</si>
  <si>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t>NO SE CUENTA CON EVIDENCIA</t>
  </si>
  <si>
    <r>
      <t xml:space="preserve">
</t>
    </r>
    <r>
      <rPr>
        <sz val="10"/>
        <rFont val="Arial"/>
        <family val="2"/>
      </rPr>
      <t xml:space="preserve">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</si>
  <si>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xml:space="preserve"> Sin embargo, esta pendiente la verificación sobre el cumplimiento de la Actividad 2 del procedimiento citado y que está relacionado con el Acompañamiento  a los mantenimientos preventivos.</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</si>
  <si>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Sin embargo, esta pendiente la verificación sobre el cumplimiento de la Actividad 2 del procedimiento citado y que está relacionado con el Acompañamiento  a los mantenimientos preventivos.</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</si>
  <si>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</si>
  <si>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 xml:space="preserve">NO SE CUENTA CON EVIDENCIA </t>
  </si>
  <si>
    <r>
      <rPr>
        <sz val="10"/>
        <rFont val="Arial"/>
        <family val="2"/>
      </rPr>
      <t xml:space="preserve">La revisión se realizo con corte a 30/12/2013 la acción de mejora se dió durante la vigencia 2014, Procedimiento soporte y Mantenimiento de TICs GT-PCT-3 V3 de julio 10/2014 -  cumplido extemporáneamente. </t>
    </r>
    <r>
      <rPr>
        <sz val="10"/>
        <color rgb="FFFF0000"/>
        <rFont val="Arial"/>
        <family val="2"/>
      </rPr>
      <t>Sin embargo, esta pendiente la verificación sobre el cumplimiento de la Actividad 2 del procedimiento citado y que está relacionado con el Acompañamiento  a los mantenimientos preventivos.</t>
    </r>
  </si>
  <si>
    <r>
      <rPr>
        <sz val="10"/>
        <rFont val="Arial"/>
        <family val="2"/>
      </rPr>
      <t xml:space="preserve">Mediante comunicación interna 20144000552351 de 20/11/2014 se remitió a Mintransporte  comunicación  sobre los lineamientos del centro inteligente. </t>
    </r>
    <r>
      <rPr>
        <sz val="10"/>
        <color rgb="FFFF0000"/>
        <rFont val="Arial"/>
        <family val="2"/>
      </rPr>
      <t xml:space="preserv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</si>
  <si>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r>
      <t xml:space="preserve">xxESTUDIOS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</si>
  <si>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</si>
  <si>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
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</si>
  <si>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PENDIENTE DESARROLLO  EIMPLEMENTACIÓN DEL SISTEMA DE INFORMACIÓN DE LAS INVESTIGACIONES RELACIONADOS CON LOS IUIT  Y SUS REPECTIVAS ACTUACIONES O TRAMITE ADELANTADO DEL PROCESO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</si>
  <si>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</si>
  <si>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</si>
  <si>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</si>
  <si>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</si>
  <si>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</si>
  <si>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</si>
  <si>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 xml:space="preserve">NO SE CUENTA CON EVIDENCIA RELACIONADA CON LA ELABORACIÓN DE MATRICES Y EL PROCESO DE TERCERIZACIÓN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</si>
  <si>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</si>
  <si>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</si>
  <si>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r>
      <rPr>
        <sz val="10"/>
        <rFont val="Arial"/>
        <family val="2"/>
      </rPr>
      <t xml:space="preserve">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</si>
  <si>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</si>
  <si>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 xml:space="preserve">NO SE CUENTA CON EVIDENCIA RELACIONADA CON LA ELABORACIÓN DE MATRICES Y EL PROCESO DE TERCERIZACIÓN
</t>
    </r>
  </si>
  <si>
    <t xml:space="preserve">NO SE CUENTA CON EVIDENCIA SOBRE SU CUMPLIMIENTO </t>
  </si>
  <si>
    <r>
      <t xml:space="preserve">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t>
    </r>
    <r>
      <rPr>
        <sz val="10"/>
        <color rgb="FFFF0000"/>
        <rFont val="Arial"/>
        <family val="2"/>
      </rPr>
      <t>CONTRATO EN EJECUCIÓN A 30 DIC DE 2015</t>
    </r>
  </si>
  <si>
    <r>
      <rPr>
        <sz val="10"/>
        <rFont val="Arial"/>
        <family val="2"/>
      </rPr>
      <t>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t>
    </r>
    <r>
      <rPr>
        <sz val="10"/>
        <color rgb="FFFF0000"/>
        <rFont val="Arial"/>
        <family val="2"/>
      </rPr>
      <t xml:space="preserve">
PGS 2015 -  En cada una de las Delegadas se cuenta con un PGS (2015)  aprobado y una ejecución del 30% con corte a mayo de 2015.
De otro lado, en el sistema de Gestion Institucional SIGI, se encuentra definidos los criteriors de Vigilancia e Inspección codificado: VI-PCT-4 V2  definido el 30/04/2014</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</si>
  <si>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PENDIENTE DESARROLLO  EIMPLEMENTACIÓN DEL SISTEMA DE INFORMACIÓN DE LAS INVESTIGACIONES RELACIONADOS CON LOS IUIT  Y SUS REPECTIVAS ACTUACIONES O TRAMITE ADELANTADO DEL PROCESO 
</t>
    </r>
    <r>
      <rPr>
        <sz val="10"/>
        <color rgb="FFFF0000"/>
        <rFont val="Arial"/>
        <family val="2"/>
      </rPr>
      <t>CONTRATO EN EJECUCIÓN HASTA  DICIEMBRE DE 2015</t>
    </r>
  </si>
  <si>
    <t>NO SE CUENTA CON EVIDENCIA SOBRE  SU CUMPLIMIENTO</t>
  </si>
  <si>
    <r>
      <t xml:space="preserve"> la Supertransporte adelantó los Estudios previos y suscribió 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CONTRATO EN EJECUCIÓN HASTA  DICIEMBRE DE 2015</t>
    </r>
  </si>
  <si>
    <t>SECRETARIA</t>
  </si>
  <si>
    <t>TRANSITO</t>
  </si>
  <si>
    <t>COMPARTIDAS</t>
  </si>
  <si>
    <t>Base de datos adelantada por el grupo IUIT donde se relacionan 12293 registros de las vigencias 2008 a 2013, especificando resoluciones de apertura, Descargos y Fallo.</t>
  </si>
  <si>
    <t>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t>
  </si>
  <si>
    <t>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</si>
  <si>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</si>
  <si>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Documento Estudios Previos: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sz val="10"/>
        <color rgb="FFFF0000"/>
        <rFont val="Arial"/>
        <family val="2"/>
      </rPr>
      <t xml:space="preserve"> </t>
    </r>
  </si>
  <si>
    <t>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t>
  </si>
  <si>
    <t>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t>
  </si>
  <si>
    <t>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t>
  </si>
  <si>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</si>
  <si>
    <t>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t>
  </si>
  <si>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</si>
  <si>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t>REVISADO DR. LOPEZ CGR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</si>
  <si>
    <t xml:space="preserve">SOPORTES DOCUMENTALES </t>
  </si>
  <si>
    <t>Funcionario Responsable</t>
  </si>
  <si>
    <t>REPORTE DE SEGUIMIENTO AL PLAN DE MEJORAMIENTO SUSCRITO CON LA CONTRALORÍA GENERAL DE LA REPÚBLICA</t>
  </si>
  <si>
    <t>IDENTIFICACIÓN DEL HALLAZGO</t>
  </si>
  <si>
    <t>Estado de la acción de Mejora</t>
  </si>
  <si>
    <t>ACCIONES DE MEJORA DEFINIDAS</t>
  </si>
  <si>
    <t>FECHA DE REPORTE</t>
  </si>
  <si>
    <t>VIGENCIA</t>
  </si>
  <si>
    <t>10 (2010)</t>
  </si>
  <si>
    <t xml:space="preserve">Deficiencias en los estudios técnicos que soportan las necesidades requeridas para la adquisición de elementos de consumo </t>
  </si>
  <si>
    <t>Solicitar por escrito a las áreas y procesos involucrados agilizar los procesos necesarios para utilizar los activos que reposan en el almacén y no están en uso</t>
  </si>
  <si>
    <t>60 (2010)</t>
  </si>
  <si>
    <t>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</si>
  <si>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 xml:space="preserve">Validar la implementación y funcionalidad de los once módulos, según cronograma
</t>
  </si>
  <si>
    <t>Elaborar informe de supervisión teniendo en cuenta el cronograma</t>
  </si>
  <si>
    <t>Informe Final</t>
  </si>
  <si>
    <t>65 (2010)</t>
  </si>
  <si>
    <t>Se remitió a la CGR varias versiones del cronograma, no aprobadas formalmente.</t>
  </si>
  <si>
    <t xml:space="preserve">Revisar el cronograma de ejecución del proyecto </t>
  </si>
  <si>
    <t xml:space="preserve">Informe final </t>
  </si>
  <si>
    <t>No se tramito el registro presupuestal por carencia de acto administrativo del otorgamiento del incentivo.</t>
  </si>
  <si>
    <t xml:space="preserve">Implementar un formato para llevar el control de las solicitudes de los registros presupuestales. </t>
  </si>
  <si>
    <t xml:space="preserve">Elaborar cuadro para el  control  y  seguimiento de los CDP, RP y si es el caso, de saldos por  liberar,  en forma oportuna para el otorgamiento de incentivos, capacitaciones y estímulos educativos. </t>
  </si>
  <si>
    <t xml:space="preserve">53 (2011)
</t>
  </si>
  <si>
    <t xml:space="preserve">54 (2011)
</t>
  </si>
  <si>
    <t>6 (2012)</t>
  </si>
  <si>
    <t>Escasa capacitación, del grupo y del personal en general.</t>
  </si>
  <si>
    <t>Aperturar investigaciones pertinentes.</t>
  </si>
  <si>
    <t xml:space="preserve">Continuar y culminar el trámite de las investigaciones administrativas por no reporte de la información financiera de las vigencias respectivas. </t>
  </si>
  <si>
    <t>7 (2012)</t>
  </si>
  <si>
    <t xml:space="preserve">La Superintendencia no cuenta con procedimiento centralizado para trámite de PQRs  </t>
  </si>
  <si>
    <t xml:space="preserve">Implementar un formato único de seguimiento de PQR que haga parte de un sistema de información o un aplicativo web que permita el control y seguimiento. 
</t>
  </si>
  <si>
    <t>9 (2012)</t>
  </si>
  <si>
    <t>Orientar a las delegadas y demás dependencias  en el sentido de la necesidad de diligenciar apropiadamente todos y cada uno de los ítems del Plan Operativo.</t>
  </si>
  <si>
    <t>Ajustar y socializar la metodología para la ejecución del plan operativo.</t>
  </si>
  <si>
    <t>Verificar el cumplimiento a los planes operativos por cada proceso trimestralmente.</t>
  </si>
  <si>
    <t>Analizar y establecer controles para dar estricto cumplimiento de las metas establecidas en el Plan Operativo, semestralmente.</t>
  </si>
  <si>
    <t>11 (2012)</t>
  </si>
  <si>
    <t>Cumplimiento parcial del Plan Estratégico.</t>
  </si>
  <si>
    <t xml:space="preserve">Realizar seguimiento trimestral generando las alertas para la toma de decisiones </t>
  </si>
  <si>
    <t>Socializar el Plan Estratégico a todos los servidores públicos de la Supertransporte.</t>
  </si>
  <si>
    <t>Realizar y publicar los seguimientos al Plan Estratégico oportunamente, una vez  éstos sean aprobados por el comité de desarrollo administrativo.</t>
  </si>
  <si>
    <t>si bien el Centro Inteligente de Control de Tránsito y Transporte –CICTT, es una iniciativa definida en el Plan de Desarrollo Nacional 2010 -2014 para ser ejecutada por m el Ministerio de Transporte y sus entidades adscritas, no se ha formalizado el rol que debe cumplir la Superintendencia de Puertos y Transporte ni se han realizado actividades de acercamiento con el Ministerio de Transporte para precisar  los requerimientos de tipo metodológico, técnico, administrativo y financiero para la ejecución de este proyecto.</t>
  </si>
  <si>
    <t>Debilidades planeación cobro tasa de vigilancia</t>
  </si>
  <si>
    <t xml:space="preserve">Metodología para el calculo de la contribución  Especial y Adopción de acto administrativo mediante el cual se fije tarifas contemplando los criterios de vigilancia objetiva - subjetiva e integral  y establecer los ingresos bases para liquidación de la contribución previstos en el art 36 de la ley 1753 de 2015 (contemplando las tarifas de conformidad a la ley 1450 - ley primera y  ley segunda.  
Realizar las resoluciones por menor valor pagado de las vigencias 2012-2013-2014. </t>
  </si>
  <si>
    <t xml:space="preserve">establecer los criterios para cobro de contribución  vigilancia objetiva - subjetiva e integral </t>
  </si>
  <si>
    <t>Acto administrativo</t>
  </si>
  <si>
    <t>18 (2012)</t>
  </si>
  <si>
    <t>El Grupo de Cobro Persuasivo y Jurisdicción coactiva no informaba el estado jurídico de cobrabilidad al Grupo Financiera.</t>
  </si>
  <si>
    <t xml:space="preserve">Ajustar  política de cartera procedimiento, </t>
  </si>
  <si>
    <t>Reglamento y procedimiento</t>
  </si>
  <si>
    <t>Documento y Procedimiento</t>
  </si>
  <si>
    <t>Estudios elaborados</t>
  </si>
  <si>
    <t>Sesiones de comité semestrales</t>
  </si>
  <si>
    <t>Actas de comité</t>
  </si>
  <si>
    <t>Depuración contable</t>
  </si>
  <si>
    <t xml:space="preserve">Realizar los registros contables en relación a las novedades  por cartera remisible de manera mediata </t>
  </si>
  <si>
    <t>22 (2012)</t>
  </si>
  <si>
    <t>En los contratos de prestación de servicios profesionales no se evidencio la póliza de calidad del servicio,</t>
  </si>
  <si>
    <t>Es importante señalar, que conforme a lo establecido en el Decreto 1082 de 2015,  señala la No obligatoriedad de garantías. No obstante lo anterior, cuando la contratación lo amerite la entidad podrá solicitar la constitución de garantías.
A partir de 2015 contratos superiores a  10 SMMLV  se exige póliza de cumplimiento con el mismo amparo y de calidad.
Aunado a lo anterior para la verificación del cumplimiento de tales exigencias el grupo administrativa tiene puntos de control y verificación para la falencia en la documentación.
Resultar a notar que en caso tal, si no hubiesen traído la  póliza los contratos no se hubieran podido dar inicio de ejecución al contrato</t>
  </si>
  <si>
    <t>24 (2012)</t>
  </si>
  <si>
    <t xml:space="preserve">Recurso Humano insuficiente para atender las responsabilidades funcionales de Ley de SPT, lo que implica que para el normal funcionamiento del servicio público se contrate personal. </t>
  </si>
  <si>
    <t>Presentar  el proyecto de modernización institucional, contando en primera instancia con el aval de la Alta Consejería para el Buen Gobierno y la Eficiencia Administrativa de la Presidencia</t>
  </si>
  <si>
    <t xml:space="preserve">1 (2013)
</t>
  </si>
  <si>
    <t>Falta de informes de evaluación y seguimiento  periódicos sobre indicadores de gestión que hacen parte del Plan de Acción.</t>
  </si>
  <si>
    <t xml:space="preserve">Redefinir indicadores de gestión en términos de eficacia, eficiencia, efectividad, economía y de impacto
</t>
  </si>
  <si>
    <t>2 (2013)</t>
  </si>
  <si>
    <t xml:space="preserve">Falta de un software que permita integrar la información que genera el Grupo de Investigaciones e Informes Únicos de Infracción con los Grupos de Notificaciones, Financiera y Cobro Coactivo.
</t>
  </si>
  <si>
    <t>3 (2013)</t>
  </si>
  <si>
    <t>Optimizar los niveles de coordinación entre la Delegada de Tránsito y Transporte, notificaciones y grupo de cobro coactivo y financiera</t>
  </si>
  <si>
    <t>Entrega de los  actos administrativos al grupo de notificaciones para que éste pueda realizar el proceso y evitar el fenómeno de la caducidad.</t>
  </si>
  <si>
    <t>Informe Semestral</t>
  </si>
  <si>
    <t>Clasificar la cartera de acuerdo con los conceptos que la originan y teniendo en cuenta los procedimientos actuales.</t>
  </si>
  <si>
    <t>Verificar cada una de las resoluciones y clasificarlas atendiendo los procedimientos previstos para tal fin.</t>
  </si>
  <si>
    <t xml:space="preserve">Actas de Reunión </t>
  </si>
  <si>
    <t>6 (2013)</t>
  </si>
  <si>
    <t>Presunto incumplimiento en el PGI en la función misional que se traduce en la disminución de la eficacia</t>
  </si>
  <si>
    <t xml:space="preserve">Informe de visita de inspección </t>
  </si>
  <si>
    <t>Capacitar y brindar herramientas a los supervisores para que este a su vez pueda ejercer supervisión y control sobre el cumplimiento de cada una de las obligaciones pactadas en el contrato o convenio
Es importante señalar, que conforme a lo establecido en el Decreto 1082 de 2015,  señala la No obligatoriedad de garantías. No obstante lo anterior, cuando la contratación lo amerite la entidad podrá solicitar la constitución de garantías.</t>
  </si>
  <si>
    <t>12 (2013)</t>
  </si>
  <si>
    <t xml:space="preserve">El sistema SIIF no permite generar los reportes necesarios </t>
  </si>
  <si>
    <t xml:space="preserve">Informe sobre depuración de la cuenta 1401 semestralmente </t>
  </si>
  <si>
    <t>Conciliación mensual entre contabilidad, cartera y coactivo.</t>
  </si>
  <si>
    <t xml:space="preserve">Adelantar Conciliación entre Cartera - Coactivo
 </t>
  </si>
  <si>
    <t>Porcentaje de conciliaciones realizadas</t>
  </si>
  <si>
    <t>1 (2015)</t>
  </si>
  <si>
    <t>1. Deficiencias en la definición del indicador, puesto que la base de cumplimiento anual es el universo de vigilados, ocasionando que la socialización de mas de una política que abarque el universo de vigilados, exceda al final el 100% de los vigilados
2. No todas las políticas aplican para todos los tipos de vigilados. La socialización de políticas no es consecuente con las prioridades de socialización que tiene cada Delegada ni con los vigilados que se quieren socializar con dicha política
3. Debilidad en el seguimiento al cumplimiento de las metas
4. Retraso en el cronograma
5. Inconsistencias en los tiempos de cumplimiento</t>
  </si>
  <si>
    <t>Redefinir el indicador</t>
  </si>
  <si>
    <t>Redefinir el indicador para que la base corresponda a los vigilados que se quiere socializar con cada política. Redefinir y publicar las ficha técnica del indicador en la cadena de valor</t>
  </si>
  <si>
    <t>Ficha Técnica del Indicador</t>
  </si>
  <si>
    <t>Realizar planeación mensual por Delegada</t>
  </si>
  <si>
    <t>Realizar planeación mensual por cada Delegada de las políticas que se requiere socializar y los vigilados que se van a cubrir con cada socialización.
En el Plan Estratégico Institucional debe quedar definida la planeación mes a mes</t>
  </si>
  <si>
    <t>PEI con planeación mensual por Delegada</t>
  </si>
  <si>
    <t>Socializar política sectorial utilizando medios electrónicos</t>
  </si>
  <si>
    <t>Socialización utilizando los siguientes medios: circulares (diario oficial), medios electrónicos, página web</t>
  </si>
  <si>
    <t>Circulares, Página web (diario oficial)</t>
  </si>
  <si>
    <t>Realizar seguimiento y consolidar los resultados de las actividades realizadas</t>
  </si>
  <si>
    <t>Elaboración de reportes de seguimiento y recomendaciones a la ejecución del PEI. Pueden ser mensual.</t>
  </si>
  <si>
    <t>Informe seguimiento mensual PEI</t>
  </si>
  <si>
    <t>2 (2015)</t>
  </si>
  <si>
    <t>1. Indicador enfocado a capacitación lo que dificulta el cumplimiento por restricciones presupuestales y logísticas.
2. Deficiencias en la definición del indicador de Fortalecer el conocimiento en normas vigentes, puesto que la base de cumplimiento anual es el universo de vigilados, ocasionando que la socialización de mas de una normatividad vigente que abarque el universo de vigilados, exceda al final el 100% de los vigilados
3. No toda la normatividad aplica para todos los tipos de vigilados. La socialización de normatividad vigente no es consecuente con las prioridades de socialización que tiene cada Delegada ni con los vigilados que se quieren socializar con dicha política.
4. La Entidad expide su plan de capacitación para cada año dentro del Plan Estratégico de Recursos Humanos, dentro del cual no se incluye a los contratistas por imposibilidad legal. Sin embargo, este indicador está orientado a medir todas las actividades orientadas a socializar a los servidores públicos que ejercen la supervisión. Por lo tanto, a los contratistas se les realiza la inducción (no se capacitan ni formal ni informalmente) en temas específicos a través de correos, de video conferencias, o con presencia de funcionarios de planta de Bogotá, siempre relacionados con vigilancia, inspección y control.
5. Indicador puede variar mes a mes dependiendo de las necesidades de capacitación que tengan los funcionarios que ejercen la supervisión.</t>
  </si>
  <si>
    <t>Redefinir los indicadores</t>
  </si>
  <si>
    <t>Orientar los indicadores a socialización y no a capacitación exclusivamente.
Para el indicador de Fortalecer el conocimiento en normas vigentes, la base debe corresponder a los vigilados que se quiere socializar con cada normatividad. 
Para el indicador de Fortalecer los conocimientos de los servidores públicos de la SPT que realizan la supervisión, la base debe corresponder a los funcionarios que se quiere socializar.
Documentar las fichas técnicas de los indicadores con los ajustes realizados</t>
  </si>
  <si>
    <t>Ficha Técnica de los Indicadores</t>
  </si>
  <si>
    <t>Incluir el plan de capacitación de las Delegadas en el Plan General de Capacitación de Talento Humano</t>
  </si>
  <si>
    <t>Asegurar que el plan de capacitación de las Delegadas haga parte del Plan General de Capacitación de Talento Humano</t>
  </si>
  <si>
    <t>3 (2015)</t>
  </si>
  <si>
    <t>a. Deficiencias en la definición de las fichas técnicas de los indicadores y desconocimiento de las mismas por parte de las Delegadas
b. Deficiencias en la actualización del seguimiento al PEI por parte de las Delegadas
c. No se definieron las fichas técnicas de los indicadores en seguridad a implementar, no existe claridad sobre los objetivos y forma de medición de los indicadores
d. Deficiencias en el seguimiento al cumplimiento de los indicadores por parte de las Delegadas
e. No existe claridad en la definición de los indicadores asociados a las acciones preventivas</t>
  </si>
  <si>
    <t>Documentar la ficha técnica del indicador con la definición del objetivo, forma de medición, metas establecidas para cada vigencia y demás información necesaria para garantizar el entendimiento del indicador</t>
  </si>
  <si>
    <t>Realizar planeación mensual por cada Delegada de las acciones preventivas que se requiere implementar</t>
  </si>
  <si>
    <t>Realizar planeación mensual por cada Delegada de las acciones preventivas que se requiere implementar. La planeación va a depender de las prioridades que cada Delegada tenga de acuerdo con su plan de supervisión, los hallazgos encontrados en las visitas de inspección y en general de las acciones que consideren relevantes implementar a sus vigilados.</t>
  </si>
  <si>
    <t>Definir las fichas técnicas de los indicadores implementados por cada Delegada</t>
  </si>
  <si>
    <t>Definir las fichas técnicas de los indicadores de gestión en seguridad y los indicadores en competitividad empresarial implementados por cada Delegada</t>
  </si>
  <si>
    <t>Fichas Técnicas Indicadores de Gestión en Seguridad e Indicadores en Competitividad Empresarial</t>
  </si>
  <si>
    <t>Socializar el resultado de la medición de los indicadores implementados.</t>
  </si>
  <si>
    <t>Socializar a los vigilados y en general a los interesados (Mintransporte) el seguimiento al cumplimiento de los indicadores de gestión en seguridad y los indicadores en competitividad empresarial implementados por cada una de las Delegadas</t>
  </si>
  <si>
    <t>4 (2015)</t>
  </si>
  <si>
    <t>Documentar la ficha técnica de los indicadores con la definición del objetivo, forma de medición, metas establecidas para cada vigencia y demás información necesaria para garantizar el entendimiento del indicador</t>
  </si>
  <si>
    <t>Seguimiento mensual al cumplimiento de los indicadores del PEI</t>
  </si>
  <si>
    <r>
      <t xml:space="preserve">Informe ejecutivo mensual al cumplimiento de los indicadores que contenga el resultado final para las estrategias del PEI: 
- Competitividad Estratégica e Infraestructura
- Buen Gobierno
</t>
    </r>
    <r>
      <rPr>
        <sz val="10"/>
        <color rgb="FFFF0000"/>
        <rFont val="Calibri"/>
        <family val="2"/>
        <scheme val="minor"/>
      </rPr>
      <t/>
    </r>
  </si>
  <si>
    <r>
      <t>Informe ejecutivo mensual</t>
    </r>
    <r>
      <rPr>
        <sz val="10"/>
        <color rgb="FF00B050"/>
        <rFont val="Calibri"/>
        <family val="2"/>
        <scheme val="minor"/>
      </rPr>
      <t/>
    </r>
  </si>
  <si>
    <t>5 (2015)</t>
  </si>
  <si>
    <t>Reorganización física del archivo de los IUIT por vigencias desde el 2014.</t>
  </si>
  <si>
    <t>Aperturar el 100% de las vigencias 2014 y  2015</t>
  </si>
  <si>
    <t>Realizar mesas de trabajo cada semestre con el DITRA sobre inconsistencias del diligenciamiento del Informe Único de Infracciones al Transporte.</t>
  </si>
  <si>
    <t>Efectuar actividades en coordinación con el DITRA que permitan retroalimentar las falenciencias encontradas en los IUIT.</t>
  </si>
  <si>
    <t>Depuración  de información</t>
  </si>
  <si>
    <t>Depuración de la información consignada.</t>
  </si>
  <si>
    <t>Base de datos unificada</t>
  </si>
  <si>
    <t>6 (2015)</t>
  </si>
  <si>
    <t>Inoportunidad en la verificación del cumplimiento de requisitos de ejecución contractual.</t>
  </si>
  <si>
    <t>Remitir con la debida oportunidad la comunicación de designación de supervisión, indicando en este documento la fecha de cumplimiento de los requisitos de ejecución, lo cual disminuye el riesgo de certificar ejecución de periodos no causados.</t>
  </si>
  <si>
    <t>Comunicaciones de designación</t>
  </si>
  <si>
    <t>7 (2015)</t>
  </si>
  <si>
    <t xml:space="preserve">Revisión de los documentos de estudios previos, no efectiva en su control. 
</t>
  </si>
  <si>
    <t xml:space="preserve">Actualizar y Socializar los lineamientos para la elaboración de los diferentes tipos de estudios previos y las respectivas solicitudes de información que enmarcan el proceso de adquisición de bienes y servicios.
</t>
  </si>
  <si>
    <t xml:space="preserve">EFECTUAR SOCIALIZACIONES EN MATERIA CONTRACTUAL 
La entidad realizara socializaciones dirigidas a los funcionarios que elaboran estudios previos, para que se cumpla con el propósito de orientar y dirigir los procesos establecidos conforme con lo previsto en el manual de contratación institucional.
</t>
  </si>
  <si>
    <t>8 (2015)</t>
  </si>
  <si>
    <t>Debilidades de tipo administrativo respecto al seguimiento por parte del supervisor sobre las modificaciones al contrato y su respectiva justificación en los documentos que así lo indican .</t>
  </si>
  <si>
    <t>Capacitar a los funcionarios supervisores en los aspectos atinentes a las responsabilidades de la supervisión, con el objeto de mejorar la oportunidad de las diferentes áreas, en la elaboración de documentación completa y suficiente de LAS ETAPAS PRECONTRACTUALES Y POSCONTRACTUALES de los procesos de adquisición de bienes y servicios a su cargo.</t>
  </si>
  <si>
    <t xml:space="preserve">Capacitaciones semestrales
</t>
  </si>
  <si>
    <t>9 (2015)</t>
  </si>
  <si>
    <t>Fallas en la planeación, se tomaron valores de los ítems, específicamente de los servidores muy por debajo de los precios del mercado para la época lo cual incidió para que no se pudieran adquirir los servidores requeridos por el área solicitante.</t>
  </si>
  <si>
    <t xml:space="preserve">Implementar un punto de control respecto de la elaboración de los estudios previos, en especial el componente de estudio de mercado, revisando que este se encuentre elaborado en el contexto de un estudio de mercado actualizado. 
</t>
  </si>
  <si>
    <t>Planeación exhaustiva, hacer cotizaciones precisas donde se configure correctamente la necesidad y tener con antelación las mimas.</t>
  </si>
  <si>
    <t>10 (2015)</t>
  </si>
  <si>
    <t>Inoportuno seguimiento por parte de  la supervisión del contrato para la efectiva atención de las solicitudes en miras a cumplir con las obligaciones a cargo del contratista.</t>
  </si>
  <si>
    <t xml:space="preserve">Documentar los requerimientos que se realicen por parte de los supervisores hacia los proveedores de bienes y servicios que presentan solicitudes a la supervisión en los diferentes aspectos inherentes a la ejecución del contrato así como definir y documentar específicamente qué parámetros se deben aplicar en el eventual caso de configuración de incumplimientos y cuáles son los criterios y/o instancias para su formalización. 
</t>
  </si>
  <si>
    <t>Establecer acciones efectivas de seguimiento y monitoreo con mayor frecuencia a fin de identificar oportunamente los posibles aspectos que podrían generar incumplimiento de las obligaciones , de igual manera, asegurar que los demás intervinientes suministren la información oportuna al equipo de Contratación y la supervisión .</t>
  </si>
  <si>
    <t>11 (2015)</t>
  </si>
  <si>
    <t>La Oficina Asesora Jurídica implementara y aplicara circular interna a todos los apoderados de defensa jurídica de la entidad, con la instrucción precisa sobre el procedimiento para el otorgamiento de poderes y su presentación ante los despachos judiciales, así como la obligación dentro de los procesos de contestar las demandas.</t>
  </si>
  <si>
    <t>12 (2015)</t>
  </si>
  <si>
    <t>Debilidades en el seguimiento, tramite y reporte de la información judicial, dentro de la plataforma EKOGUI.</t>
  </si>
  <si>
    <t>La oficina Asesora Jurídica, llevara a cabo 4 mesas de trabajo trimestrales, con los apoderados  externos de la entidad para la actualización de los procesos en el Sistema Ekogui y actualizar las actuaciones y procesos judiciales</t>
  </si>
  <si>
    <t>13 (2015)</t>
  </si>
  <si>
    <t>No contar con una política de prevención del daño antijurídico, lo anterior por las demoras en el trámite ante la ANDJE</t>
  </si>
  <si>
    <t>La oficina Asesora jurídica elaborara, implementará y hará seguimiento a la política de prevención del daño antijurídico que sea aprobada.</t>
  </si>
  <si>
    <t>Elaborar acto administrativo que contenga la política de prevención del daño antijurídico.</t>
  </si>
  <si>
    <t>Acto Administrativo</t>
  </si>
  <si>
    <t>aprobación por parte de la Agencia Nacional de Defensa de lo Jurídico y por el Comité de Defensa Judicial</t>
  </si>
  <si>
    <t>Oficio de la Agencia Nacional de Defensa jurídica y acta del comité de conciliación y defensa judicial aprobando la política de prevención del daño antijurídico.</t>
  </si>
  <si>
    <t>Seguimiento a la política de prevención del daño antijurídico.</t>
  </si>
  <si>
    <t>14 (2015)</t>
  </si>
  <si>
    <t>Se evidenció que la información disponible relacionada con la cantidad de vigilados, de deudores y monto total de la cartera, no es confiable.
Se Deben incluir 1136 vigilados y adelantarse todo el procedimiento para determinar el cobro de la multa por no reportar los ingresos.
1578 vigilados no reportaron ingresos entre 2012 y 2014,  equivalente a $20.900 millones.
Existen vigilados entre 2012 y 2014 que no habían pagado a 31 de julio de 2015 el valor correspondiente a $6.678 millones.
Se tiene una cantidad de vigilados que pagaron un valor inferior correspondiente a $14.300 millones.</t>
  </si>
  <si>
    <t>Metodología adoptada para la actualización de la base de datos de  vigilados.</t>
  </si>
  <si>
    <t xml:space="preserve">100% 
</t>
  </si>
  <si>
    <t>15 (2015)</t>
  </si>
  <si>
    <t>Debilidades en el desarrollo de los procesos de cobro coactivo. En cuanto a la información que se registra en la base de datos</t>
  </si>
  <si>
    <t>Informe depurado de estado actual de cartera</t>
  </si>
  <si>
    <t>Depuración de información y elaboración de informes semestrales</t>
  </si>
  <si>
    <t>Informes</t>
  </si>
  <si>
    <t>Inicio de actuación a todos los procesos de cobro coactivo priorizados</t>
  </si>
  <si>
    <t>Gestionar mandamiento de pago al 100% de los procesos cercano al tiempo de prescripción (5 meses)</t>
  </si>
  <si>
    <t>Porcentaje Autos de mandamientos de pago expedidos</t>
  </si>
  <si>
    <t>Formulación y medición del indicador de recuperación de cartera</t>
  </si>
  <si>
    <t>Informe Medición trimestral</t>
  </si>
  <si>
    <t>16 (2015)</t>
  </si>
  <si>
    <t>Reglamentar procedimiento, expedir política de cartera</t>
  </si>
  <si>
    <t>17 (2015)</t>
  </si>
  <si>
    <t>Debilidades en la aplicación de controles para el riesgo y reconocimiento individual y depuración de los derechos a favor de  la entidad por concepto de multas, intereses y contribución, lo que genera incertidumbre en el saldo de la cuenta 1401 deudores ingresos no  tributarios por $1,981,2 millones y afecta consecuentemente, la cuenta 4110 ingresos no tributarios, lo cual podría tener incidencia disciplinaria.</t>
  </si>
  <si>
    <t>18 (2015)</t>
  </si>
  <si>
    <t xml:space="preserve">Debilidad en la aplicación oportuna de los controles de verificación y depuración de los registros de la cartera.
</t>
  </si>
  <si>
    <t xml:space="preserve">Realizar la depuración correspondiente de la cuenta 140102  y la 147590. </t>
  </si>
  <si>
    <t>Revisión y depuración de NIT en la DIAN para las cuentas la cuenta 140102  y la 147590.</t>
  </si>
  <si>
    <t xml:space="preserve">Informe sobre depuración de la cuenta 140102  y la 147590.  semestralmente </t>
  </si>
  <si>
    <t>Conciliación mensual de la cuenta 140102  y la 147590 entre contabilidad, cartera y coactivo</t>
  </si>
  <si>
    <t>Conciliaciones mensuales entre Cartera - Coactivo</t>
  </si>
  <si>
    <t>Conciliaciones realizadas</t>
  </si>
  <si>
    <t>Incluir en el procedimiento contable la conciliación mensual.</t>
  </si>
  <si>
    <t xml:space="preserve">Revisar y actualizar los procedimientos del proceso gestión financiera, para incluir las actividades relacionadas con las conciliaciones contables
 </t>
  </si>
  <si>
    <t>Procedimiento actualizado</t>
  </si>
  <si>
    <t>19 (2015)</t>
  </si>
  <si>
    <t xml:space="preserve">La falta de control del flujo de información desde el área de notificaciones, así como de las delegadas de Tránsito, Puertos y Concesiones hacia el área contable, impidieron que se remitiera a tiempo la información correspondiente a las ejecutorias y que no se vieran reflejadas contablemente todas las obligaciones a favor de la entidad, derivando en una subestimación de las cuentas 140102 deudores multas y la 411002 ingresos multas. </t>
  </si>
  <si>
    <t>Elaborar un cuadro control del flujo MENSUAL  de la información con tiempos de entrega de las remisiones de la Coordinación de Notificaciones</t>
  </si>
  <si>
    <t>Reportes mensuales de remisiones</t>
  </si>
  <si>
    <t xml:space="preserve">Conciliación entre Cartera - Coactivo- Notificaciones
</t>
  </si>
  <si>
    <t>Porcentaje de conciliaciones realizadas frente a las programadas</t>
  </si>
  <si>
    <t>20 (2015)</t>
  </si>
  <si>
    <t>Debilidad en la aplicación oportuna de los controles de verificación y depuración de los registros de la cartera.</t>
  </si>
  <si>
    <t xml:space="preserve">Realizar la depuración correspondiente de la cuenta 140103 </t>
  </si>
  <si>
    <r>
      <t xml:space="preserve">Informe de depuración  entre Cartera - Coactivo </t>
    </r>
    <r>
      <rPr>
        <sz val="11"/>
        <color indexed="8"/>
        <rFont val="Arial"/>
        <family val="2"/>
      </rPr>
      <t/>
    </r>
  </si>
  <si>
    <t>Informe de depuración entre las aéreas</t>
  </si>
  <si>
    <t>Conciliación mensual de la cuenta 140103 entre contabilidad, cartera y coactivo</t>
  </si>
  <si>
    <t xml:space="preserve">Realizar las conciliaciones mensuales de la cuenta 140103
 </t>
  </si>
  <si>
    <t>21 (2015)</t>
  </si>
  <si>
    <t>Se da una subestimación de la cuenta 140160 Deudores contribuciones por $20,012  millones, afectando la cuenta 411061 Ingresos contribuciones, como consecuencia de la no generación a tiempo de los actos administrativos individuales a quienes no pagaron o pagaron un menor valor de  la tasa de vigilancia o contribución especial.</t>
  </si>
  <si>
    <t xml:space="preserve">Generar las resoluciones de cobro por no pago y las liquidaciones oficiales de revisión de la contribución especial durante los  primeros 180 días vencido el plazo para el  pago de la segunda cuota.  </t>
  </si>
  <si>
    <t xml:space="preserve">Generar las resoluciones para cobro de tasa de vigilancia,  una vez caducado los términos para presentación de ingresos  y pago de la Contribución especial se realizara reportes mensuales indicando el avance porcentual. 
</t>
  </si>
  <si>
    <t>22 (2015)</t>
  </si>
  <si>
    <t>Falta de oportunidad en la  generación del informe que genera el aplicativo del manejo de los bienes de la entidad, de manera mensual, para luego verificar, validar y registrar. Denotando  deficiencia en las conciliaciones y ajustes requeridos</t>
  </si>
  <si>
    <t xml:space="preserve">Realizar depuración de manera mensual correspondiente de la cuenta 163504.
</t>
  </si>
  <si>
    <t xml:space="preserve">Realizar depuración de la cuenta 163504 y presentar los informes correspondientes </t>
  </si>
  <si>
    <t>Informe de depuración  programadas frente a las realizadas</t>
  </si>
  <si>
    <t>Conciliación mensual de la cuenta 163504 entre Contabilidad y Almacén.</t>
  </si>
  <si>
    <t>Conciliar de manera mensual 163504</t>
  </si>
  <si>
    <t>23 (2015)</t>
  </si>
  <si>
    <t xml:space="preserve">Oportunidad en la  generación del informe que genera el aplicativo del manejo de los bienes de la entidad, de manera mensual, para luego verificar, validar y registrar. Denotando  deficiencia en las conciliaciones y ajustes requeridos  </t>
  </si>
  <si>
    <t xml:space="preserve">Realizar la depuración correspondiente de la cuenta 167002. </t>
  </si>
  <si>
    <t>Realizar la Depuración cuenta 167002   y presentar los informes correspondientes</t>
  </si>
  <si>
    <t xml:space="preserve">Informe de depuración  realizadas frente a las  programadas </t>
  </si>
  <si>
    <t>Conciliación mensual de la cuenta 167002 entre Contabilidad y Almacén</t>
  </si>
  <si>
    <t>Conciliar de manera mensual 167002</t>
  </si>
  <si>
    <t>24 (2015)</t>
  </si>
  <si>
    <t>Oportunidad en la  generación del informe que genera el aplicativo del manejo de los bienes de la entidad, de manera mensual, para luego verificar, validar y registrar. Denotando  deficiencia en las conciliaciones y ajustes requeridos</t>
  </si>
  <si>
    <t xml:space="preserve">Realizar la depuración de la cuenta correspondiente de la cuenta 197008.  </t>
  </si>
  <si>
    <t xml:space="preserve">Realizar la Depuración cuenta 197008 y presentar los informes correspondientes </t>
  </si>
  <si>
    <t>Conciliación mensual de la cuenta 197008 entre Contabilidad y Almacén.</t>
  </si>
  <si>
    <t xml:space="preserve">Conciliación de la cuenta 197008 entre inventarios y libro auxiliar contable.
</t>
  </si>
  <si>
    <t>25 (2015)</t>
  </si>
  <si>
    <t>Falta de oportunidad en la  generación de los reportes, que nos permita evidenciar la consistencia de los saldos de la cuenta 240101 y de esta manera realizar los ajustes a que halla lugar</t>
  </si>
  <si>
    <t>Realizar la depuración correspondiente de la cuenta 240101</t>
  </si>
  <si>
    <t xml:space="preserve">Realizar la Depuración cuenta 240101 y presentar los informes correspondientes </t>
  </si>
  <si>
    <t>Informe de depuraciones programadas frente a las realizadas</t>
  </si>
  <si>
    <t xml:space="preserve">Conciliación mensual de la cuenta 240101 entre el libro auxiliar contable  y tesorería. </t>
  </si>
  <si>
    <t xml:space="preserve">Conciliación de la cuenta 240101 entre  tesorería  y libro auxiliar contable.
</t>
  </si>
  <si>
    <t>Numero de conciliaciones realizadas frente a las programadas</t>
  </si>
  <si>
    <t>26 (2015)</t>
  </si>
  <si>
    <t>Falta de oportunidad en la  generación en la generación de los reportes, que nos permita evidenciar la consistencia de los saldos de la cuenta 240102 y de esta manera realizar los ajustes a que halla lugar</t>
  </si>
  <si>
    <t>Realizar la depuración correspondiente de la cuenta 240102</t>
  </si>
  <si>
    <t xml:space="preserve">Realizar la Depuración cuenta 240102 y presentar los informes correspondientes </t>
  </si>
  <si>
    <t>Conciliación mensual de la cuenta 240102</t>
  </si>
  <si>
    <t>Conciliación de la cuenta 240102 entre  tesorería  y libro auxiliar contable.</t>
  </si>
  <si>
    <t>27 (2015)</t>
  </si>
  <si>
    <t xml:space="preserve">La cuenta 242513, "saldos a favor de beneficiaros", presenta saldo de $1.332.5 millones, sin embargo, el libro auxiliar presenta registros a nombre de terceros genéricos $1.049.8 millones sin identificar el beneficiario de los mismos, lo que refleja debilidades en los controles para identificar oportunamente los pagos realizados por los vigilados por concepto de multas y tasas.
Esta situación denota debilidades en el proceso de verificación, depuración y ajustes de los pagos realizados por los vigilados, lo que afecta el saldo de la cuenta 2425 Acreedores Saldo a favor de Beneficiarios, Sobrestimando la en $1.332,5 millones y subestimando la cuenta 140160 Deudores Contribuciones.
 </t>
  </si>
  <si>
    <t>Depurar los registros hechos a nombre de terceros genéricos.</t>
  </si>
  <si>
    <t xml:space="preserve"> Informe de depuración de la cuenta 242513
</t>
  </si>
  <si>
    <t>Identificación de saldos a favor de terceros</t>
  </si>
  <si>
    <t>Informes de depuración de saldos de terceros</t>
  </si>
  <si>
    <t>Conciliar mensualmente los valores registrados en la cuenta 242513</t>
  </si>
  <si>
    <t>Conciliación de la cuenta 242513</t>
  </si>
  <si>
    <t>28 (2015)</t>
  </si>
  <si>
    <t xml:space="preserve">Deficiencia en la aplicación de controles para identificar oportunamente las obligaciones y conceptos de los recaudos realizados, subestimando la cuenta 411061 ingresos contribuciones y sobreestimando la 140160 Deudores Contribuciones </t>
  </si>
  <si>
    <r>
      <t xml:space="preserve">Cerrar el recaudo en línea de la cuenta de contribución del Banco Popular y del Banco de Occidente,  a nombre de la SPT. </t>
    </r>
    <r>
      <rPr>
        <sz val="11"/>
        <color indexed="10"/>
        <rFont val="Arial"/>
        <family val="2"/>
      </rPr>
      <t/>
    </r>
  </si>
  <si>
    <t>Realizar el trámite correspondiente para cerrar el recaudo en líneas de las cuentas de contribución especial que tiene la SPT en los bancos Popular y Occidente.</t>
  </si>
  <si>
    <t>Informes semestral  del cierre de recaudo en línea.</t>
  </si>
  <si>
    <t>Gestionar la publicación del instructivo para el diligenciamiento de los formatos de recaudo en línea por parte de los bancos</t>
  </si>
  <si>
    <t>Solicitar a los bancos publicar instructivo para el diligenciamiento de los formatos de recaudo en línea, así como la exigencia del debido diligenciamiento para el recibo del pago. Esto aplicará para los pagos que se realizan en la cuenta de otros conceptos, hasta tanto se implementen los cupones de código de barras para todos los conceptos de pago.</t>
  </si>
  <si>
    <t>Reporte de publicación del instructivo de los bancos  Popular y Occidente</t>
  </si>
  <si>
    <t xml:space="preserve">Generación de cupones con código de barras para el pago de multas, contribución y acuerdos de pago, 
</t>
  </si>
  <si>
    <t>Identificar los valores recaudados a través de generación de cupones con código de barras para el pago de multas, contribución y acuerdos de pago</t>
  </si>
  <si>
    <t>Realizar conciliaciones diarias de recaudo y consolidar informes semanales. Si quedaran saldos por identificar, se enviarán diariamente a SIS, para su identificación y clarificación</t>
  </si>
  <si>
    <t>29 (2015)</t>
  </si>
  <si>
    <t>La oficina Asesoría Jurídica y la coordinación financiera se adoptará una metodología de reconocimiento para el calculo de provisión contable de los procesos judiciales, conciliaciones extrajudiciales y trámites arbitrales en contra de la entidad.</t>
  </si>
  <si>
    <t xml:space="preserve">Medición y análisis del indicador </t>
  </si>
  <si>
    <t xml:space="preserve">Proyecto de acto administrativo </t>
  </si>
  <si>
    <t>Aprobación Acto administrativo definitivo</t>
  </si>
  <si>
    <t>Implementación</t>
  </si>
  <si>
    <t>Documento de Socialización a las áreas involucradas.</t>
  </si>
  <si>
    <t>30 (2015)</t>
  </si>
  <si>
    <t>Debilidad en los controles de análisis, verificación y ajustes, señalados en el numeral 1,2,1 del indicativo 03 de 2015 y numeral 3,4 de la resolución 357 de 2008 expedidas por la contaduría general de la nación , lo que genera que las cuentas 411061 ingresos contribuciones y 140160 deudores contribuciones presente incertidumbre en 8,700,6 millones.</t>
  </si>
  <si>
    <t xml:space="preserve">Realizar la Depuración cuenta 411061 y presentar los informes correspondientes </t>
  </si>
  <si>
    <t xml:space="preserve">Informe semestral de depuraciones programadas frente a las realizadas </t>
  </si>
  <si>
    <t xml:space="preserve">2
</t>
  </si>
  <si>
    <t xml:space="preserve">Realizar las conciliaciones de la cuenta 411061  entre recaudo y libro auxiliar contable 
</t>
  </si>
  <si>
    <t xml:space="preserve">Realizar las conciliaciones pertinentes.
</t>
  </si>
  <si>
    <t>Reporte mensual  de conciliación entre cartera y contabilidad</t>
  </si>
  <si>
    <t>31 (2015)</t>
  </si>
  <si>
    <t>Debilidad en los controles de análisis, verificación y ajustes, señalados en el numeral 1,2,1 del indicativo 03 de 2015 y numeral 3,4 de la resolución 357 de 2008 expedidas por la contaduría general de la nación , la cuenta 411003 ingresos intereses  presenta registros por $3.448,4 millones identificados a nombre de tercero genérico, sin identificar a quienes corresponde, lo que imposibilita la verificación  de los mismos.</t>
  </si>
  <si>
    <t xml:space="preserve">Realizar la depuración de la cuenta 411003  y reclasificaciones a las que hubiere lugar de manera oportuna 
</t>
  </si>
  <si>
    <t>Cuenta depurada al 90%, Dejando en tercero genérico los NIT  no validos en la DIAN</t>
  </si>
  <si>
    <t>32 (2015)</t>
  </si>
  <si>
    <t>De la muestra seleccionada, los documentos soportes del estado de cuenta de la tasa de contribuciones de 11 vigilados, no corresponde con los saldos registrados en el libro auxiliar por terceros. Lo anterior, denota debilidades en los controles para el registro de los derechos a cargo de la entidad, que permitan la adecuada confiabilidad y verificabilidad, señalados en el numeral 103 y 106 del Plan General de la Contabilidad Publica, lo cual afecta el saldo de la cuenta 140160 Deudores Contribuciones.</t>
  </si>
  <si>
    <t xml:space="preserve">Conciliaciones mensualmente los valores registrados en SIIF y cartera  </t>
  </si>
  <si>
    <t xml:space="preserve">Realizar conciliaciones mensuales que permitan comparar, identificar diferencias y depurar la información de deudores de la contribución especial entre los reportes del sistema SIIF y  cartera </t>
  </si>
  <si>
    <t>Creación de un expediente virtual en donde se archive el estado de cuenta del vigilado resaltando el valor registrado en el SIIF.</t>
  </si>
  <si>
    <t>Crear expediente virtual para los vigilados con novedades en cartera  durante 2017.</t>
  </si>
  <si>
    <t>33 (2015)</t>
  </si>
  <si>
    <t xml:space="preserve">Los documentos soportes de la muestra seleccionada de sanciones impuestas por la superintendencia de puertos y transportes a los vigilados no corresponde con los saldos de los libros auxiliares contables de sanciones.
 Lo anterior, denota diferencia en los controles que afecta a la contabilidad y verificabilidad de los registros señalados en los numerales 103 y 106 del plan general de contabilidad pública. Lo cual afecta el saldo de la cuenta 140102 deudores multas, </t>
  </si>
  <si>
    <t xml:space="preserve">Conciliaciones mensualmente los valores registrados en SIIF y cartera  en el sistema de cartera. </t>
  </si>
  <si>
    <t>34 (2015)</t>
  </si>
  <si>
    <t>Falta de oportunidad en la  generación  de los reportes, que nos permita evidenciar la consistencia de los saldos de las cuenta 240101 y de esta manera realizar los ajustes a que haya lugar</t>
  </si>
  <si>
    <t>Una vez se realicen los registro correspondientes de pagos, se generará el auxiliar del código contable 240101- Bienes y Servicios y realizar la respectiva conciliación de la cuenta.</t>
  </si>
  <si>
    <t xml:space="preserve">Realizar la Depuración cuenta 240102y presentar los informes correspondientes </t>
  </si>
  <si>
    <t xml:space="preserve">Realizar la depuración de la cuenta 240101 y las  reclasificaciones a las cuales hubiere lugar de manera oportuna. </t>
  </si>
  <si>
    <t>Conciliación de la cuenta 240101</t>
  </si>
  <si>
    <t>35 (2015)</t>
  </si>
  <si>
    <t>Debilidad en la revelación de las notas a los estados financieros contables ya que los anteriores hechos se consideran a materiales , teniendo en cuenta que representan la fuente principal de los ingresos y corresponde a la funciones misionales de la entidad, lo cual afecta la adecuada compresión de los estados financieros de la entidad-</t>
  </si>
  <si>
    <t>Realizar un análisis mas detallado a los estados financieros de la entidad logrando que los Estados Financieros de la Entidad, reflejen fielmente y de manera comprensible, la realidad económica, financiera y social del Ente.</t>
  </si>
  <si>
    <t>Revisión previa de las notas a los estados financiero por parte de la Coordinación Financiera y la Secretaría General</t>
  </si>
  <si>
    <t>Reporte de Notas a los Estados Contables</t>
  </si>
  <si>
    <t>36 (2015)</t>
  </si>
  <si>
    <t>Debilidad en la oportunidad de la comunicación de la información generada en las diferentes dependencia al área contable.</t>
  </si>
  <si>
    <t>Generar  cronograma de entrega de información de las áreas</t>
  </si>
  <si>
    <t>Realizar cronograma y seguimiento mensual al mismo, para la entrega de información por parte de las diferentes aéreas de la entidad que afecte las cifras contables.</t>
  </si>
  <si>
    <t>Mesas de trabajo para depuración de información de hechos económico</t>
  </si>
  <si>
    <t>Hacer mesas de trabajo con diferentes áreas  para aclaraciones  y consolidar información</t>
  </si>
  <si>
    <r>
      <t xml:space="preserve">Realizar las conciliaciones necesarias para el registro  la información contable solicitando a las diferentes áreas y dependencia la información requerida para el registro de los hechos económicos que afecte la contabilidad de la entidad.
</t>
    </r>
    <r>
      <rPr>
        <sz val="11"/>
        <color indexed="40"/>
        <rFont val="Arial"/>
        <family val="2"/>
      </rPr>
      <t/>
    </r>
  </si>
  <si>
    <t>Realizar conciliaciones con las diferentes áreas y dependencias que deben presentar información    para el registro de los hechos económicos que afecte la contabilidad de la entidad.</t>
  </si>
  <si>
    <t>37 (2015)</t>
  </si>
  <si>
    <t>Debilidad en los controles establecidos para dicha área, denotando inconsistencias en la información presupuestal, lo cual afecta la confiabilidad de la misma</t>
  </si>
  <si>
    <t xml:space="preserve">Verificar las cifras de la cuenta bancos, para que los valores registrados en los libros auxiliares contengan información fiel y razonable  de las operaciones realizadas por la entidad.  </t>
  </si>
  <si>
    <t>Cuentas identificadas/Cuentas identificadas+Saldos por identificar</t>
  </si>
  <si>
    <t xml:space="preserve">Hacer seguimiento para identificar saldos a través del  SIS </t>
  </si>
  <si>
    <t>Reportes de saldos por identificar y depuración de la información semanalmente</t>
  </si>
  <si>
    <t>Informe de reportes por concepto de saldos por identificar frente a las programadas durante el mes</t>
  </si>
  <si>
    <t>ADMINISTRATIVO CON PRESUNTA INCIDENCIA DISCIPLINARIA</t>
  </si>
  <si>
    <t>SECRETARIA GENERAL (CONTRATOS) Y EN CALIDAD DE SUPERVISOR</t>
  </si>
  <si>
    <t>SECRETARÍA GENERAL (CONTRATOS) - 
GRUPO INFORMÁTICA Y ESTADÍSTICAS (SUPERVISIÓN)</t>
  </si>
  <si>
    <t>OFICINA JURÍDICA</t>
  </si>
  <si>
    <t>OFICINA JURÍDICA 
(GRUPO COBRO COACTIVO) - 
SECRETARÍA GENERAL
(COORD. FINANCIERA)</t>
  </si>
  <si>
    <t>OFICINA JURÍDICA 
(GRUPO COBRO COACTIVO) -
 SECRETARÍA GENERAL 
(COORD. FINANCIERA)</t>
  </si>
  <si>
    <t>OFICINA JURÍDICA
 (GRUPO COBRO COACTIVO) -
 SECRETARÍA GENERAL 
(COORD. FINANCIERA)</t>
  </si>
  <si>
    <t>OFICINA JURÍDICA 
(GRUPO COBRO COACTIVO) - 
SECRETARÍA GENERAL 
(COORD. FINANCIERA)</t>
  </si>
  <si>
    <t>OFICINA DE PLANEACIÓN</t>
  </si>
  <si>
    <t>DELEGADAS</t>
  </si>
  <si>
    <t>SECRETARÍA GENERAL</t>
  </si>
  <si>
    <t xml:space="preserve">Realizar la depuración de la cuenta 411061  y reclasificaciones a las que hubiere lugar de manera oportuna </t>
  </si>
  <si>
    <t>Comunicación dirigida al Mintransporte solicitando expresamente sobre el estado actual  del proyecto Centro Inteligente de Control de Tránsito y Transporte –CICTT.</t>
  </si>
  <si>
    <t>14 (2012)</t>
  </si>
  <si>
    <t>15 (2012)</t>
  </si>
  <si>
    <t>Verificar cual es el estado del convenio Interadministrativo CM 017- 2011, entre la SPT y CISA, e  identificar la  pertinencia de tener un convenio suscrito y delimitación de su objeto.</t>
  </si>
  <si>
    <t>Realizar mesas de trabajo en conjunto con la Oficina Jurídica,  Oficina de Planeación, Secretaria  General para determinar la pertinencia.</t>
  </si>
  <si>
    <t>Etapa Precontractual: No se tuvo en cuenta el acuerdo de las disposiciones legales para la suscripción de convenios interadministrativos (causal de contratación directa). 
Etapa Contractual y liquidación del contrato: Deficiente  seguimiento por parte del Supervisor del contrato ( manual de contratación).</t>
  </si>
  <si>
    <t>10 (2013)</t>
  </si>
  <si>
    <t>Realizar la depuración correspondiente de la cuenta 1401  con el fin de realizar  la plena identificación de los saldos contenidos como tercero genérico , logrando claridad  en los saldos contenidos en la cuenta de cartera.</t>
  </si>
  <si>
    <t xml:space="preserve">Porcentaje de Avance Acciones de Mejora </t>
  </si>
  <si>
    <t>7 (2011)</t>
  </si>
  <si>
    <t>24 (2011)</t>
  </si>
  <si>
    <t>52 (2011)</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</si>
  <si>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</si>
  <si>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Integrar en un sistema de información las bases de datos del universo de IUIT y sus respectivas actuaciones.
Impulsar actuaciones administrativas</t>
  </si>
  <si>
    <t xml:space="preserve">Reorganización del EQUIPO DE TRABAJO Y ORGANIZACIÓN DE ROLES </t>
  </si>
  <si>
    <t>Fortalecer el conocimiento en normas vigentes
Fortalecer los conocimientos de los servidores públicos de la SPT</t>
  </si>
  <si>
    <t>Diseño de una metodología que permita identificar nuevos vigilados, el estado de los mismos y que será retroalimentada por todas las áreas. Quedará definido el procedimiento de actualización por parte de cada área involucrada en el proceso.</t>
  </si>
  <si>
    <t>Diseño e implementación  de una metodología única  que permita actualizar periódicamente el universo de vigilados.</t>
  </si>
  <si>
    <t>Seguimiento a las aperturas de investigación por no reporte por parte de las delegadas.</t>
  </si>
  <si>
    <t>Informar a los Superintendentes Delegados los vigilados que no han reportado ingresos de la vigencia 2012 a 2014 para que se aperturen las respectivas investigaciones.</t>
  </si>
  <si>
    <t xml:space="preserve">Elaboración y seguimiento de las resoluciones emitas por no pago o menor valor pagado, a cargo del área Financiera. </t>
  </si>
  <si>
    <t>Citaciones a mesa de trabajo</t>
  </si>
  <si>
    <t>Debilidades en los controles establecidos  genera limitaciones en el seguimiento al cumplimiento de las metas establecidas en los planes de acción e incertidumbre respecto al grado de cumplimiento de los compromisos adquiridos en el Plan de Acción.
No se evidencia la definición de metas, ni seguimiento efectivo al cumplimiento del Plan de Acción en todas las Áreas. Lo anterior genera limitaciones en el seguimiento al cumplimiento de las metas establecidas en los planes de acción e incertidumbre respecto al grado de cumplimiento de los compromisos adquiridos en el Plan de acción.</t>
  </si>
  <si>
    <t xml:space="preserve">Ausencia de inventarios que confrontaran física y documentalmente en bases de datos la gestión frente a IUIT de la Delegada
Ausencia de inventarios que confrontaran física y documentalmente en bases de datos la gestión frente a IUIT de la Delegada
Falta de coordinación  entre el área misional y las de apoyo vinculadas al proceso sancionatorio
Tanto el Grupo de Cobro persuasivo y Jurisdicción coactiva como el Grupo Financiera, no se contaba con la cartera clasificada por motivo de la sanción,
No se contempló en su momento en el escrito del Convenio Interadministrativo CM 017- 2011, ni en ninguno de sus tres otro sí es, suscritos entre la SPT y CISA.
</t>
  </si>
  <si>
    <t>Levantar inventarios conforme a la normatividad de gestión documental.
Elaborar matrices para establecer control y seguimiento de las actuaciones administrativas originadas en los IUIT en las vigencias 2011 a 2013</t>
  </si>
  <si>
    <t xml:space="preserve">Alto volumen de IUITs recibidos frente a la cantidad de personal. 
Manejo inadecuado de la organización física de los IUIT
Realización manual y duplicidad de las aperturas a un mismo IUIT.
Rezago en la realización de aperturas de las vigencias 2014 y 2015
Ausencia de control y seguimiento
Falta de capacitación al a los Agentes de Policía.
Existencia de múltiples bases de datos de información relacionada con los IUIT´s
</t>
  </si>
  <si>
    <t>Subestimación del pasivo contingente. El pasivo estimado fue muy superior al contabilizado por la entidad debido  a la metodología aplicada.</t>
  </si>
  <si>
    <t>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</si>
  <si>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t>Realizar supervisión subjetiva a los vigilados por medio de las Delegadas de la Supertransporte.</t>
  </si>
  <si>
    <t>Generar informes micro y macroeconómicos de cada vigencia  de los análisis financieros,  con base en la información reportada por los vigilados a través de los sistemas de análisis de la Superintendencia.</t>
  </si>
  <si>
    <t>Elaboración de ficha técnica del indicador.  
Medición y análisis del indicador</t>
  </si>
  <si>
    <t>Mesa de trabajo mes Marzo, junio, septiembre y diciembre</t>
  </si>
  <si>
    <t>Acta de reunión</t>
  </si>
  <si>
    <t xml:space="preserve">Mensualmente el área financiera y notificaciones realizarán conciliación de los fallos recibidos de las diferentes delegadas, las constancias de ejecutoria generadas y las obligaciones registradas en el sistema.  Si se presentan diferencias en las conciliaciones, estas serán cargadas en el sistema. </t>
  </si>
  <si>
    <t xml:space="preserve">
Remisiones desde la Coordinación de Notificaciones a la Coordinación Financiera, de las constancias de ejecutoria generadas, para que sean cargadas en el sistema de información previsto para tal fin.</t>
  </si>
  <si>
    <t xml:space="preserve">Conciliación diaria del recaudo </t>
  </si>
  <si>
    <t xml:space="preserve"> Crear un expediente virtual donde se archiven las resoluciones que allegan al departamento diariamente y el pantallazo del cargue de las mismas en el sistema de cartera (taux-vigia).</t>
  </si>
  <si>
    <t>OFICINA DE PLANEACIÓN - COORD. INFORMÁTICA</t>
  </si>
  <si>
    <t>SECRETARÍA GENERAL - COORD. FINANCIERA</t>
  </si>
  <si>
    <t>DELEGADA DE TRÁNSITO - COORD. IUIT</t>
  </si>
  <si>
    <t>SECRETARÍA GENERAL - COORD. ATENCIÓN AL CIUDADANO</t>
  </si>
  <si>
    <t>COORD. COACTIVO - 
COORD. FINANCIERA</t>
  </si>
  <si>
    <t>DELEGADA DE TRÁNSITO - COORD. IUIT -
COORD. COACTIVO</t>
  </si>
  <si>
    <t>DELEGADAS - OFICINA DE PLANEACIÓN</t>
  </si>
  <si>
    <t xml:space="preserve">SECRETARIA GENERAL (CONTRATOS) </t>
  </si>
  <si>
    <t>Socialización del documento modelo guía para la realización de estudios de mercado de los diferentes tipos de procesos, actualizado por la AGENCIA COLOMBIA COMPRA EFICIENTE .</t>
  </si>
  <si>
    <t>Reporte de socialización</t>
  </si>
  <si>
    <t xml:space="preserve">Informe de seguimiento a la presentación de estudios previos-documentado.
</t>
  </si>
  <si>
    <t xml:space="preserve">Reportes de socializaciones trimestral 
</t>
  </si>
  <si>
    <t>SECRETARÍA GENERAL - 
COORD. FINANCIERA Y 
COORD. ADMINISTRATIVA</t>
  </si>
  <si>
    <t>Informe de inventarios 
Matriz de control y seguimiento de IUIT 
Informes del modelo de tercerización IUIT</t>
  </si>
  <si>
    <t xml:space="preserve">Informe de inventarios 
Matriz de control y seguimiento de IUIT </t>
  </si>
  <si>
    <t>Capacitación y sensibilización en servicio ciudadano y trámite de PQR</t>
  </si>
  <si>
    <t>Diseño de cronograma y reporte por seguimiento  programadas / Diseño de cronograma y reporte por seguimiento realizadas</t>
  </si>
  <si>
    <t xml:space="preserve">Número de conciliaciones realizadas frente a las programadas </t>
  </si>
  <si>
    <t xml:space="preserve">Porcentaje de expedientes virtuales creados </t>
  </si>
  <si>
    <t>Porcentaje expedientes creados</t>
  </si>
  <si>
    <t>Identificar el 90% de los pagos recibidos en la vigencia 2017 con código de barras</t>
  </si>
  <si>
    <t>Porcentaje del valor  de saldos identificados y clarificados por SIS frente al total de saldos identificados por SIS</t>
  </si>
  <si>
    <t>Número  de depuraciones programadas frente a las realizadas o porcentaje de depuración de la cuenta</t>
  </si>
  <si>
    <t>Número de conciliaciones realizadas frente a las programadas</t>
  </si>
  <si>
    <t>Número  de conciliaciones realizadas frente a las programadas</t>
  </si>
  <si>
    <t xml:space="preserve">Número de conciliaciones realizada frente a las programadas </t>
  </si>
  <si>
    <t>(# de resoluciones emitidas por no pago de la vigencia + # de liquidaciones por menor valor pagado emitidas en la vigencia ) / (# de vigilados que no pagaron la contribución especial al momento de generar las resoluciones +# de vigilados que pagaron un menor valor de contribución especial al momento de generar las resoluciones)</t>
  </si>
  <si>
    <t>Número de  conciliaciones realizadas frente a las programadas</t>
  </si>
  <si>
    <t>Porcentaje de registros contables por novedades de cartera remisible / Reporte de Cartera remisible</t>
  </si>
  <si>
    <t xml:space="preserve">Porcentaje de resoluciones elaboradas
frente a resoluciones proyectadas  </t>
  </si>
  <si>
    <t xml:space="preserve">Número de reportes realizados </t>
  </si>
  <si>
    <t>Mesas de trabajo</t>
  </si>
  <si>
    <t xml:space="preserve">Informes Únicos de Infracciones al Transporte vigencia 2016 radicados en la entidad </t>
  </si>
  <si>
    <t xml:space="preserve">Organizar los IUIT por fecha de imposición por cada una de las vigencias, así como también conformación de las unidades documentales para tramitar el 70% de los Informes Únicos de Infracciones al Transporte vigencia 2016 radicados en la entidad </t>
  </si>
  <si>
    <t xml:space="preserve">Elaborar los proyectos de resolución de las aperturas de los IUITS impuestos en las vigencias 2014 y 2015 con el fin de tramitar el 70% de los Informes Únicos de Infracciones al Transporte vigencia 2016 radicados en la entidad </t>
  </si>
  <si>
    <t xml:space="preserve">Definición de roles de conformidad con las etapas procesales establecidas en la ley para Tramitar el 70% de los Informes Únicos de Infracciones al Transporte vigencia 2016 radicados en la entidad 
</t>
  </si>
  <si>
    <t>Socializaciones realizadas por Delegada</t>
  </si>
  <si>
    <t>Porcentaje de acciones de Capacitación Ejecutadas frente a las programadas</t>
  </si>
  <si>
    <t>Verificar que el todos los estudios previos contengan la justificación de la contratación directa.</t>
  </si>
  <si>
    <t>Estudios Previos verificados</t>
  </si>
  <si>
    <t>Reporte de operatividad del sistema</t>
  </si>
  <si>
    <t>Mayor socialización de los indicadores| con las dependencias y presentar informe  periódico.</t>
  </si>
  <si>
    <t xml:space="preserve">Documento de socialización </t>
  </si>
  <si>
    <t xml:space="preserve">Porcentaje de registros contables frente a  novedades de cartera remisible Aprobación </t>
  </si>
  <si>
    <t>Comunicación</t>
  </si>
  <si>
    <t>Informes de seguimiento y observaciones</t>
  </si>
  <si>
    <t xml:space="preserve">Informes de seguimiento y observaciones </t>
  </si>
  <si>
    <t>Documento metodológico</t>
  </si>
  <si>
    <t xml:space="preserve">Informe de supervisión </t>
  </si>
  <si>
    <t>Informe de registro de investigaciones administrativas</t>
  </si>
  <si>
    <t>Verificar y diagnosticar de herramientas tecnológicas en la Administración Pública.</t>
  </si>
  <si>
    <t>Formato implementado</t>
  </si>
  <si>
    <t>Informe de actividad</t>
  </si>
  <si>
    <t>Reporte de módulo</t>
  </si>
  <si>
    <t>Procedimiento implementado</t>
  </si>
  <si>
    <t>Informe de análisis financiero</t>
  </si>
  <si>
    <t>Reporte de seguimiento</t>
  </si>
  <si>
    <t>Documento de política y Procedimiento</t>
  </si>
  <si>
    <t>Documento proyecto de modernización institucional</t>
  </si>
  <si>
    <t xml:space="preserve">Informe  de  depuraciones programadas frente a las realizadas </t>
  </si>
  <si>
    <t xml:space="preserve">Informe  de depuraciones programadas frente a las realizadas </t>
  </si>
  <si>
    <t>Número de mesas proyectadas / numero de mesas de trabajo realizadas</t>
  </si>
  <si>
    <t>Número de conciliaciones realizadas/ numero de conciliaciones a realizar</t>
  </si>
  <si>
    <t>Alcides Espinosa
Edgar Lombo</t>
  </si>
  <si>
    <t>Lina Huari 
Carlos Álvarez</t>
  </si>
  <si>
    <t>Alcides Espinosa
Donaldo Negrette</t>
  </si>
  <si>
    <t>Ángel Flórez</t>
  </si>
  <si>
    <t>Alcides Espinosa</t>
  </si>
  <si>
    <t>DELEGADA DE TRÁNSITO -
 OFICINA JURÍDICA - COORD. INFORMÁTICA</t>
  </si>
  <si>
    <t xml:space="preserve">Reorganización del equipo de trabajo y organización de roles y reorganización física del archivo de los IUIT </t>
  </si>
  <si>
    <t>Alcides Espinosa
Juan Pablo Restrepo</t>
  </si>
  <si>
    <t>Juan Pablo Restrepo</t>
  </si>
  <si>
    <t>Juan Pablo Restrepo
Rebeca Mejía
Alcides Espinosa
Edgar Lombo</t>
  </si>
  <si>
    <t>FECHA SEGUIMIENTO</t>
  </si>
  <si>
    <t>Porcentaje de Avance Hallazgo</t>
  </si>
  <si>
    <t xml:space="preserve">DESCRIPCIÓN DEL REPORTE SEGUIMIENTO </t>
  </si>
  <si>
    <t>DESCRIPCIÓN DEL SEGUIMIENTO Y ANÁLISIS OCI</t>
  </si>
  <si>
    <t>Alcides Espinosa
Edgar Lombo
Sandra Liliana Ucrós</t>
  </si>
  <si>
    <t>Resolución 07652 del 22 de diciembre de 2016</t>
  </si>
  <si>
    <t>Se verifica acta del comité de conciliación 22 del 10 de noviembre de 2016. En el punto 3 del orden del día, el comité recomienda la aprobación del documento  Política de prevención del daño antijurídico para la Supertransporte.
Se verifica comunicación 20163000112081 del 22 de diciembre de 2016 de la Agencia Nacional de Defensa Jurídica del Estado</t>
  </si>
  <si>
    <t>Acta del comité de conciliación 22 del 10 de noviembre de 2016.
Comunicación 20163000112081 del 22 de diciembre de 2016 de la Agencia Nacional de Defensa Jurídica del Estado</t>
  </si>
  <si>
    <t>ABIERTO</t>
  </si>
  <si>
    <t>SECRETARÍA GENERAL - COORD. FINANCIERA
OFICINA JURÍDICA</t>
  </si>
  <si>
    <t>Alcides Espinosa
Edgar Lombo
Juan Pablo Restrepo</t>
  </si>
  <si>
    <t>Archivo Excel Plan de Trabajo Vigía con actividades, fechas de inico y finalización y estado de la actividad.
Se recomienda presentar reportes de implementación y  funcionalidad de los módulos finalizados y reprogramar fechas para las actividades con plazos vencidos.</t>
  </si>
  <si>
    <t>POA 2017 Versión marzo</t>
  </si>
  <si>
    <t>POA y PEI 2017 Versión marzo</t>
  </si>
  <si>
    <t>Lina Huari
Carlos Álvarez
Rebeca Mejía</t>
  </si>
  <si>
    <t>Álvaro Merchán
Lina Huari
Rodrigo Gómez</t>
  </si>
  <si>
    <t>Álvaro Merchán
Lina Huari
Rodrigo Gómez
Ángel Flórez</t>
  </si>
  <si>
    <t>La oficina de planeación, realiza seguimiento trimestral del POA y el PEI para la vigencia 2017, con base en el reporte de cada dependencia. A través de correo electrónico, la OAP solicitó a las áreas el reporte de avance del POA 2017.
Pendiente reporte de ejecución del primer trimestre de 2017</t>
  </si>
  <si>
    <t>Puesta en marcha en el sistema VIGÍA con el modulo de aperturas para la vigencia 2016.</t>
  </si>
  <si>
    <t xml:space="preserve">Realizar en el sistema VIGÍA la proyección del acto administrativo de las aperturas para la vigencia 2016 para tramitar el 70% de los Informes Únicos de Infracciones al Transporte vigencia 2016 radicados en la entidad </t>
  </si>
  <si>
    <t xml:space="preserve">OPORTUNIDAD EN LA REMISIÓN DE INFORMACIÓN PARA LA VERIFICACIÓN DE REQUISITOS DE EJECUCIÓN .
Se mejora la gestión con la oportuna remisión de información que le permita al supervisor identificar con claridad el cumplimiento de los requisitos de ejecución, a fin de determinar la incidencia de esta en la ordenación de pagos.
</t>
  </si>
  <si>
    <t>SECRETARIA GENERAL (CONTRATOS) - OFICINA JURÍDICA (SUPERVISIÓN)</t>
  </si>
  <si>
    <t xml:space="preserve">REALIZAR CAPACITACIONES EN MATERIA CONTRACTUAL 
Con estas capacitaciones se busca que el funcionario o contratista reciba un adecuado flujo de información respecto al alcance del Estatuto General de Contratación de la Administración Pública y del Decreto Único Reglamentario 1082 de 2015,(CAPITULO DE CONTRATACIÓN )  donde se presenten las herramientas para adoptar los criterios pertinentes en las decisiones que deben tomar según la competencia  que tengan como actores de la contratación pública en la entidad, además se haga énfasis en la importancia de la oportunidad y calidad en la presentación de documentación de soporte que den cuenta de las actividades inherentes y asociadas a la ejecución contractual. 
</t>
  </si>
  <si>
    <t>Alcides Espinosa
Urías Romero</t>
  </si>
  <si>
    <t>ADMINISTRATIVO CON POSIBLE INCIDENCIA DISCIPLINARIA</t>
  </si>
  <si>
    <t xml:space="preserve">SEGUIMIENTO DE EJECUCIÓN 
Programar al menos una reunión mensual de seguimiento con  los supervisores de los contratos que permita hacer seguimiento del cumplimiento de las obligaciones estipuladas en los contratos, se propongan acciones efectivas para superar las posibles causas imputables al contratista o a la Entidad, según el caso .
</t>
  </si>
  <si>
    <t>SEGUIMIENTO DE EJECUCIÓN 
Comunicaciones por parte de los supervisores dirigida a los contratistas - donde se enfatice el estricto seguimiento a las obligaciones de los proveedores de bienes y servicios en concordancia con los plazos previstos para su ejecución .</t>
  </si>
  <si>
    <t xml:space="preserve">Seguimiento y desarrollo exitoso de los procesos que cursan ante la jurisdicción debido a la desactualización de la información en el sistema EKOGUI. </t>
  </si>
  <si>
    <t>Falta de Remisibilidad de la cartera. Por inexistencia del procedimiento y falta de definición de las fichas y formatos de estudio.</t>
  </si>
  <si>
    <t>Realizar estudios y fichas de Remisibilidad</t>
  </si>
  <si>
    <t>Porcentaje de fichas para casos de Remisibilidad sustentados</t>
  </si>
  <si>
    <t>Adelantar comité de sostenibilidad financiera para evaluar los casos de Remisibilidad</t>
  </si>
  <si>
    <t>Crear expediente virtual en el Sistema de Gestión Documental, utilizado por la Supertransporte para los vigilados con novedades en cartera depurada  durante 2017.</t>
  </si>
  <si>
    <t>Ángel Flórez
Urías Romero</t>
  </si>
  <si>
    <t>Desarrollo del módulo de PQR a través del sistema de información VIGÍA, que permita centralizar y tener un mejor control de las PQRs que ingresen a la Entidad, vía web, correo electrónico,  presencial, telefónica y por oficio.)</t>
  </si>
  <si>
    <t>Poner en operación el  módulo de PQR  del sistema de información VIGÍA.</t>
  </si>
  <si>
    <t>Desarrollo de los módulos  de IUIT  y COBRO COACTIVO a través del sistema de información VIGÍA, que permita el registro, seguimiento y control del proceso de una manera segura y confiable.</t>
  </si>
  <si>
    <t xml:space="preserve">Lina Huari 
Juan Pablo Restrepo
Urías Romero
</t>
  </si>
  <si>
    <t xml:space="preserve">PUNTO DE CONTROL ESTABLECIDO 
Revisión del procedimiento Gestionar Contratos y Convenios, precisando en las actividades de la etapa precontractual que para una adecuada elaboración de los estudios previos es necesario considerar en los estudios de mercado las cotizaciones o documento que haga sus veces con vigencia detallada y especifica para evitar la eventual subestimación de los precios, así se evita la configuración de un riesgo.
 </t>
  </si>
  <si>
    <t>Correos de intercambio de información respecto de los todos y cada uno de los planes operativos y publicación de los planes PEI y POA en la página web de la entidad.</t>
  </si>
  <si>
    <t>Correo electrónico Marzo 30/2017</t>
  </si>
  <si>
    <t>La Oficina de Planeación mediante correo institucional del 30 de marzo de 2017 solicitó a las dependencias el Seguimiento del trimestre Enero Marzo del Plan Operativo Anual 2017. En el correo se evidencian indicaciones sobre la periodicidad del reporte y para el diligenciamiento del formato respectivo.
Se requiere informe analítico y de retroalimentaci´pn sobre el avance trimestral del Plan Operativo Anual 2017</t>
  </si>
  <si>
    <t>Formato de seguimiento Plan Operativo Anual</t>
  </si>
  <si>
    <t>En la página web institucional se evidencia la publicación del Seguimiento Plan Operativo Supertransporte 2016 . También se evidencia la publicación del Plan Estratégico institucional 2014 -2018.</t>
  </si>
  <si>
    <t>Link POA 2016
http://www.supertransporte.gov.co/index.php/planeacion-y-gestion/informes-de-gestion.html
Link PEI 2014 - 2018
http://www.supertransporte.gov.co/documentos/2016/Normativa/Plan_Estrategico_Institucional.pdf
Se recomienda publicar POA 2017 en la página web y la Intranet</t>
  </si>
  <si>
    <t xml:space="preserve">Sin evidencias </t>
  </si>
  <si>
    <t>Se requiere informe analítico y de retroalimentación sobre el avance trimestral del Plan Operativo Anual 2017</t>
  </si>
  <si>
    <t>Se revisa documento borrador del Plan Instituciopnal de Capacitación.  En éste se señala que para la identificación de necesidades de capacitación de  la Entidad, se remitió a todas las dependencias un formato de “necesidades de Capacitación” con el fin de obtener las necesidades tanto individuales como de grupo fortaleciendo las dimensiones del Saber, Saber Hacer y Ser,  que presentan los empleados.
Se requiere aprobación formal del Plan Institucional de Capacitación y el programa de capacitación por temáticas, para esta vigencia
Se requiere verificación de las capacitaciones realizadas en el Delegada de Puertos
No hay reporte de avance de las Delegadas de Tránsito y Concesiones</t>
  </si>
  <si>
    <t>Se requiere aprobación del proyecto de Resolución Por la cual se adopta la metodología para el cálculo de la provisión contable de los procesos judiciales, conciliaciones extrajudiciales y trámites arbitrales en contra de la Entidad.</t>
  </si>
  <si>
    <t xml:space="preserve">Publicación PEI página web 2016 vs. 2017
</t>
  </si>
  <si>
    <t>• Se anexa proyección, quedando pendiente revisión, aprobación, notificación, socialización e implementación.</t>
  </si>
  <si>
    <t>Proyección</t>
  </si>
  <si>
    <t>Documento en Word presentado por la Oficina Jurídica mediante correo electrónico el día 29/03/2017
Documento en Word (proyecto de resolución) presentado por la Oficina Jurídica mediante correo electrónico el día 29/03/2017 e impreso el 17abr2017.
• Circular Externa No. 09 de 17nov2016 expedida por Agencia Nacional de Jurídica del Estado.</t>
  </si>
  <si>
    <t>Se verifican los link de acceso, los cuales remiten al login d ela Consola Taux para Contribución Especial - login de Investigaciones y Control para procesos de investigación. Login para acceso a  estado de cuentas IUIT
Se realiza prueba de recorrido para verificar confiabilidad y funcionalidad de los aplicativos, en compañía con le coordinador de Informática.
Se requiere migración o interoperabilidad con VIGÍA
Por el actual manejo de bases de datos por medio de Excel, IUIT solicitó apoyo de la Coordinación de Informática y estadística de la entidad, con el fin de crear e implementar un apliocativo adecuado para el manejo de información. 
En el momento, Informática está en el proceso de creación e implementación de dicho aplicativo.</t>
  </si>
  <si>
    <t>Informe
(Se aporta la evidencia en un CD.)  INFORME DE CDP ENERO 17
INFORME DE CDP FEBRERO 17
INFORME DE CDP MARZO 17
INFORME DE RP ENERO 17
INFORME DE RP FEBRERO 17
INFORME DE RP MARZO 17
-Formato Excel</t>
  </si>
  <si>
    <t>Coordinación financiera remite matriz de control calculo contribución 2016</t>
  </si>
  <si>
    <t>De acuerdo a informe depuración tercero genérico con corte 28 de febrero de 2017, la depuración se encuentra realizada en un 90%, quedando por identificar cinco terceros genéricos</t>
  </si>
  <si>
    <t>Informe
(Se aporta la evidencia en un CD.)  Informe terceros genericos
 - Formato PDF</t>
  </si>
  <si>
    <t>La coordinación financiera proponen realizar una conciliación entre cartera - coactiva que a la fecha no se ha realizado</t>
  </si>
  <si>
    <t>Conciliacion
(Se aporta la evidencia en un CD.)  No aporto evidencia</t>
  </si>
  <si>
    <r>
      <rPr>
        <b/>
        <sz val="11"/>
        <rFont val="Arial Narrow"/>
        <family val="2"/>
      </rPr>
      <t>Hallazgo 10 (2010)</t>
    </r>
    <r>
      <rPr>
        <sz val="11"/>
        <rFont val="Arial Narrow"/>
        <family val="2"/>
      </rPr>
      <t xml:space="preserve"> Bienes en Bodega. A Diciembre 31 de 2010, existen elementos de consumo que vienen desde noviembre de 2009, por un valor de $3.6 millones   los cuales a la fecha no se han dado al servicio, lo que refleja deficiencias en los estudios técnicos que soportan las necesidades requeridas para la adquisición de elementos generando una gestión ineficiente. </t>
    </r>
  </si>
  <si>
    <r>
      <rPr>
        <b/>
        <sz val="11"/>
        <rFont val="Arial Narrow"/>
        <family val="2"/>
      </rPr>
      <t>Hallazgo 60 (2010)</t>
    </r>
    <r>
      <rPr>
        <sz val="11"/>
        <rFont val="Arial Narrow"/>
        <family val="2"/>
      </rPr>
      <t xml:space="preserve"> Implementación del Sistema VIGÍA.  De acuerdo con los pliegos de condiciones, 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r>
  </si>
  <si>
    <r>
      <t xml:space="preserve">Se formula nuevo cronograma de entrega de versiones.. El estado de ejecución de actividades programadas a 17 de abril de 2017, es el siguiente:
</t>
    </r>
    <r>
      <rPr>
        <b/>
        <sz val="11"/>
        <rFont val="Arial Narrow"/>
        <family val="2"/>
      </rPr>
      <t>Fase I  (Almacenamiento/Cargue de documentos):</t>
    </r>
    <r>
      <rPr>
        <sz val="11"/>
        <rFont val="Arial Narrow"/>
        <family val="2"/>
      </rPr>
      <t xml:space="preserve">
- NIIF: Finalizado
- SIGT: Pendiente
- SIPLAT: Finalizado
- Pruebas simultaneas de cague de masivo de archivos: NIIFG2, SIPLAFT y SIGT: Pendiente
- Entrega de V 4.4  y Fase I con Acta y DVD oficial a la SPT. Acompañamiento en despliegue de la V 4.4. Pruebas y aprobación a la SPT: Pendiente
</t>
    </r>
    <r>
      <rPr>
        <b/>
        <sz val="11"/>
        <rFont val="Arial Narrow"/>
        <family val="2"/>
      </rPr>
      <t>Fase II (Ajuste Radicación)</t>
    </r>
    <r>
      <rPr>
        <sz val="11"/>
        <rFont val="Arial Narrow"/>
        <family val="2"/>
      </rPr>
      <t xml:space="preserve">
- Implementar 7 canales de radicación simultaneas (Salida, Entrada, Memorando, Circulares, Resoluciones, Internos y Autos-Cobro Coactivo): Pendiente
Fase III: (Proceso transversal para PQRS, Inmovilizaciones, IUIT)
- Inmovilizaciones: ejecución de 2 actividades de 5 (40%)
- PQR: ejecución de 1 actividad de 5 (20%)
Se requieren informes o actas de seguimiento a la implementación o pruebas de los módulos entregados. 
Se recomienda reprogramar las actividades con plazos vencidos y que no se han ejecutado.
</t>
    </r>
  </si>
  <si>
    <r>
      <rPr>
        <b/>
        <sz val="11"/>
        <rFont val="Arial Narrow"/>
        <family val="2"/>
      </rPr>
      <t>Hallazgo 65 (2010)</t>
    </r>
    <r>
      <rPr>
        <sz val="11"/>
        <rFont val="Arial Narrow"/>
        <family val="2"/>
      </rPr>
      <t xml:space="preserve"> Cronograma del Proyecto.  Siendo el cronograma una herramienta fundamental en la ejecución y control de cualquier proyecto, se observa falta de claridad por parte de la Entidad en cuanto al cronograma oficial para la implementación del sistema de información Vigía; se remitió a la CGR varias versiones del mismo, no obstante en la revisión del expediente contractual sólo se encontró formalmente</t>
    </r>
  </si>
  <si>
    <r>
      <t xml:space="preserve">Se formula nuevo cronograma de entrega de versiones.. El estado de ejecución de actividades programadas a 17 de abril de 2017, es el siguiente:
</t>
    </r>
    <r>
      <rPr>
        <b/>
        <sz val="11"/>
        <rFont val="Arial Narrow"/>
        <family val="2"/>
      </rPr>
      <t>Fase I  (Almacenamiento/Cargue de documentos):</t>
    </r>
    <r>
      <rPr>
        <sz val="11"/>
        <rFont val="Arial Narrow"/>
        <family val="2"/>
      </rPr>
      <t xml:space="preserve">
- NIIF: Finalizado
- SIGT: Pendiente
- SIPLAT: Finalizado
- Pruebas simultaneas de cague de masivo de archivos: NIIFG2, SIPLAFT y SIGT: Pendiente
- Entrega de V 4.4  y Fase I con Acta y DVD oficial a la SPT. Acompañamiento en despliegue de la V 4.4. Pruebas y aprobación a la SPT: Pendiente
</t>
    </r>
    <r>
      <rPr>
        <b/>
        <sz val="11"/>
        <rFont val="Arial Narrow"/>
        <family val="2"/>
      </rPr>
      <t>Fase II (Ajuste Radicación)</t>
    </r>
    <r>
      <rPr>
        <sz val="11"/>
        <rFont val="Arial Narrow"/>
        <family val="2"/>
      </rPr>
      <t xml:space="preserve">
- Implementar 7 canales de radicación simultaneas (Salida, Entrada, Memorando, Circulares, Resoluciones, Internos y Autos-Cobro Coactivo): Pendiente
Fase III: (Proceso transversal para PQRS, Inmovilizaciones, IUIT)
- Inmovilizaciones: ejecución de 2 actividades de 5 (40%)
- PQR: ejecución de 1 actividad de 5 (20%)
Se requieren informes o actas de seguimiento a la implementación o pruebas de los módulos entregados. 
Se recomienda reprogramar las actividades con plazos vencidos y que no se han ejecutado.</t>
    </r>
  </si>
  <si>
    <r>
      <rPr>
        <b/>
        <sz val="11"/>
        <rFont val="Arial Narrow"/>
        <family val="2"/>
      </rPr>
      <t>Hallazgo 7 (2011)</t>
    </r>
    <r>
      <rPr>
        <sz val="11"/>
        <rFont val="Arial Narrow"/>
        <family val="2"/>
      </rPr>
      <t xml:space="preserve">   Pago Incentivo. La entidad no ha realizado el pago del incentivo por $2.000.000, a los cuatro funcionarios ganadores como mejor equipo de trabajo,  por la presentación del Plan Institucional  de Gestión Ambiental – PGA- , durante la vigencia 2011,  debido a  que no  se tramitó el registro presupuestal por carencia de acto administrativo del otorgamiento del incentivo, lo que generó incumplimiento en el Plan establecido para tal fin y podría afectar el clima laboral institucional.</t>
    </r>
  </si>
  <si>
    <r>
      <rPr>
        <b/>
        <sz val="11"/>
        <rFont val="Arial Narrow"/>
        <family val="2"/>
      </rPr>
      <t xml:space="preserve">Hallazgo  24 (2011) </t>
    </r>
    <r>
      <rPr>
        <sz val="11"/>
        <rFont val="Arial Narrow"/>
        <family val="2"/>
      </rPr>
      <t xml:space="preserve">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a la prestación del servicio público de transporte terrestre y sus actividades conexas, en particular los IUIT, ocasionando una acumulación excesiva de los mismos y con el transcurrir de los días, permitiendo entrar en operación las figuras procesales de caducidad y prescripción, que redundan en la imposibilidad de la administración para imponer las respectivas sanciones y para intentar la acción de cobro, respectivamente.</t>
    </r>
  </si>
  <si>
    <r>
      <rPr>
        <b/>
        <sz val="11"/>
        <rFont val="Arial Narrow"/>
        <family val="2"/>
      </rPr>
      <t>Hallazgo 52 (2011)</t>
    </r>
    <r>
      <rPr>
        <sz val="11"/>
        <rFont val="Arial Narrow"/>
        <family val="2"/>
      </rPr>
      <t xml:space="preserve"> (F) (D) Prescripción-  Expediente 031-06-01-11-078, Empresa AEROENVIOS S.A. Se evidenció inactividad procesal dentro de las Actuaciones Administrativas que concluyeron con la prescripción del expediente 031-06-01-11-078, contra la empresa AEROENVIOS S.A, referente al IUIT N° 220586, atribuibles a la ausencia de gestión de la Superintendencia, toda vez que entre la Notificación de la Resolución de Sanción, N° 2721 del 16 de junio de 2006, que dejo en firme el acto y la expedición del Mandamiento de pago, N° 031-249-2011 de fecha 1° de junio de 2011, por valor de $1.3 millones transcurrieron cuatro años y once meses, con lo cual la entidad solo dispuso de un mes para hacer efectivo dicho mandamiento. Además el oficio de Registro N°20113100176081 de Notificación del Mandamiento de Pago se hizo a través de Correo Certificado con fecha 12 de septiembre de 2011, cuando ya los términos para hacer efectiva la sanción habían vencido, incumpliéndose con lo dispuesto en el artículo 817 del Estatuto Tributario, configurándose un presunto detrimento al patrimonio público, con incidencia disciplinaria. La anterior observación evidencia deficiencias en la programación de las metas y en el planteamiento de las estrategias para dar cumplimiento a los Objetivos del Plan Estratégico 2010 – 2014, en particular lo que respecta a “Adelantar con celeridad las investigaciones e imposición de sanciones ante los indicios de ocurrencia de violaciones a las normas sobre tránsito y transporte por parte de personas o empresas”, lo cual ocasiona la caducidad de los comparendos IUIT y la prescripción de los derechos económicos que se derivan del reducido número de investigaciones que llegan a feliz término, influyendo deficitariamente en los ingresos del Patrimonio Público.</t>
    </r>
  </si>
  <si>
    <r>
      <rPr>
        <b/>
        <sz val="11"/>
        <rFont val="Arial Narrow"/>
        <family val="2"/>
      </rPr>
      <t>Hallazgo 53 (2011)</t>
    </r>
    <r>
      <rPr>
        <sz val="11"/>
        <rFont val="Arial Narrow"/>
        <family val="2"/>
      </rPr>
      <t xml:space="preserve"> (A) Caducidad Sociedad AUTOBOY S.A. Mediante oficio No. 20113000247241 del 21 de noviembre de 2011, el Superintendente de Puertos y Transporte, en cumplimiento a lo ordenado por la Sala de Consulta y Servicio Civil del Consejo de Estado a través de providencia del 8 de junio de 2006, remitió a la Contralora General de la República las resoluciones por medio de las cuales se declaraba la caducidad de unas multas impuestas a la sociedad Autoboy S.A. Del análisis de los casos anteriores, se tiene que en cada uno de los procesos se declaró la caducidad de la acción de la Superintendencia de Puertos y Transporte para imponer sanciones pecuniarias a la sociedad Autoboy S.A., donde las sanciones ascienden a la suma de $251 millones  De la misma forma, la Entidad ha proferido 2285 caducidades en el trámite de imposición de multas a los informes únicos de infracción a las normas de tránsito (comparendos) impuestas por las autoridades de tránsito y transporte correspondientes a los años 2006, 2007 y 2008. Sin embargo se aclara que en estos casos la Entidad no expidió sanción pecuniaria alguna.</t>
    </r>
  </si>
  <si>
    <r>
      <rPr>
        <b/>
        <sz val="11"/>
        <rFont val="Arial Narrow"/>
        <family val="2"/>
      </rPr>
      <t xml:space="preserve">Hallazgo 54 (2011) </t>
    </r>
    <r>
      <rPr>
        <sz val="11"/>
        <rFont val="Arial Narrow"/>
        <family val="2"/>
      </rPr>
      <t xml:space="preserve">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 representado en el menoscabo, disminución, detrimento o deterioro de los recursos públicos, o a los intereses patrimoniales del Estado, producida por una gestión fiscal ineficaz, ineficiente e inoportuna.</t>
    </r>
  </si>
  <si>
    <r>
      <rPr>
        <b/>
        <sz val="11"/>
        <rFont val="Arial Narrow"/>
        <family val="2"/>
      </rPr>
      <t>Hallazgo 7(2012)</t>
    </r>
    <r>
      <rPr>
        <sz val="11"/>
        <rFont val="Arial Narrow"/>
        <family val="2"/>
      </rPr>
      <t xml:space="preserve">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r>
  </si>
  <si>
    <r>
      <rPr>
        <b/>
        <sz val="11"/>
        <rFont val="Arial Narrow"/>
        <family val="2"/>
      </rPr>
      <t>Hallazgo 9 (2012)</t>
    </r>
    <r>
      <rPr>
        <sz val="11"/>
        <rFont val="Arial Narrow"/>
        <family val="2"/>
      </rPr>
      <t xml:space="preserve">  Evaluados los Planes de Acción de las diferentes áreas se determinaron las siguientes debilidades - Los planes de acción incluyen dos ítems: presupuesto asignado y fuente de financiación (funcionamiento o inversión); sin embargo, la Superintendencia se limita a incluir en estos ítems la leyenda “condicionado a lo establecido por la Oficina de Planeación, Despacho, Secretaria General y Financiera”, sin cuantificar esta información en las celdas del formato establecido, incumpliendo lo establecido en el Literal l, artículo tercero de la Ley 152 de 1994. </t>
    </r>
  </si>
  <si>
    <r>
      <rPr>
        <b/>
        <sz val="11"/>
        <rFont val="Arial Narrow"/>
        <family val="2"/>
      </rPr>
      <t xml:space="preserve">Hallazgo 14 (2012) </t>
    </r>
    <r>
      <rPr>
        <sz val="11"/>
        <rFont val="Arial Narrow"/>
        <family val="2"/>
      </rPr>
      <t>Centro Inteligente de Control de Tránsito y Transporte - En su Artículo 85 el PDN, Centro Inteligente de Control de Tránsito y Transporte –CICTT, establece que la estructuración y puesta en funcionamiento del CICTT, recae sobre el  Ministerio de Transporte y sus entidades adscritas.  Sin embargo, a la fecha no es una realidad, ya que se encuentra en etapa de Diseño y Dimensionamiento. Frente a las acciones adelantadas a la fecha por el Ministerio de Transporte no se evidencia la articulación con la Superintendencia de Puertos y Transporte, entidad que de acuerdo con la ley tiene como función la coordinación del CICTT.</t>
    </r>
  </si>
  <si>
    <r>
      <rPr>
        <b/>
        <sz val="11"/>
        <rFont val="Arial Narrow"/>
        <family val="2"/>
      </rPr>
      <t>Hallazgo 15 (2012)</t>
    </r>
    <r>
      <rPr>
        <sz val="11"/>
        <rFont val="Arial Narrow"/>
        <family val="2"/>
      </rPr>
      <t xml:space="preserve"> Ampliación de la Tasa de Vigilancia - Con respecto al Artículo 89 de la Ley 1450 de 2011, PND que establece la AMPLIACIÓN DE LA TASA A TODOS LOS VIGILADOS, si bien la entidad proyectó la Resolución 10225 de 23 de octubre de 2012 y emitió Resoluciones para  fijar los plazos, formas de pago, procedimientos y otras disposiciones, en el momento se presentan dos situaciones que no contempla la norma. Primero,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r>
  </si>
  <si>
    <r>
      <rPr>
        <b/>
        <sz val="11"/>
        <rFont val="Arial Narrow"/>
        <family val="2"/>
      </rPr>
      <t xml:space="preserve">Hallazgo 18 (2012)  </t>
    </r>
    <r>
      <rPr>
        <sz val="11"/>
        <rFont val="Arial Narrow"/>
        <family val="2"/>
      </rPr>
      <t xml:space="preserve">Deudores Sobrestimación en la cuenta 1401 - Prescripciones - La cuenta 1401 Deudores- Ingresos no tributarios- contiene obligaciones por un valor de $3.703.1 millones, las cuales teniendo en cuenta su fecha de vencimiento se establecieron </t>
    </r>
    <r>
      <rPr>
        <b/>
        <sz val="11"/>
        <rFont val="Arial Narrow"/>
        <family val="2"/>
      </rPr>
      <t xml:space="preserve">prescripciones </t>
    </r>
    <r>
      <rPr>
        <sz val="11"/>
        <rFont val="Arial Narrow"/>
        <family val="2"/>
      </rPr>
      <t xml:space="preserve">por valor de $1.410.8 millones, lo que denota que no se efectuó una debida gestión de cobro, afectando la razonabilidad de dicho saldo al sobrestimar los derechos de la entidad y configurándose un presunto detrimento patrimonial en esa cifra.  </t>
    </r>
  </si>
  <si>
    <r>
      <rPr>
        <b/>
        <sz val="11"/>
        <rFont val="Arial Narrow"/>
        <family val="2"/>
      </rPr>
      <t>Hallazgo  22 (2012)</t>
    </r>
    <r>
      <rPr>
        <sz val="11"/>
        <rFont val="Arial Narrow"/>
        <family val="2"/>
      </rPr>
      <t xml:space="preserve"> Póliza calidad del servicio  - Los contratos de prestación de servicios profesionales no tienen la póliza de calidad del servicio, lo cual coloca a la entidad en riesgo por los perjuicios imputables al contratista garantizado que surjan con posterioridad a la terminación del contrato y que se deriven de la mala calidad del servicio prestado.</t>
    </r>
  </si>
  <si>
    <r>
      <rPr>
        <b/>
        <sz val="11"/>
        <rFont val="Arial Narrow"/>
        <family val="2"/>
      </rPr>
      <t>Hallazgo 24 (2012)</t>
    </r>
    <r>
      <rPr>
        <sz val="11"/>
        <rFont val="Arial Narrow"/>
        <family val="2"/>
      </rPr>
      <t xml:space="preserve"> Nómina Paralela - Se observa que para las vigencias 2011 y 2012,  la tendencia en el número de personas de planta (libre nombramiento y remoción, funcionarios de carrera administrativa y funcionarios de nombramiento provisional) se mantuvo, y aunque  el número de contratos  de prestación de servicio de una vigencia a otra  se redujo en 4 contratos, el valor pagado aumentó en un 44% pues pasó de $2,833,904,406  a $4,079,123,367.</t>
    </r>
  </si>
  <si>
    <r>
      <rPr>
        <b/>
        <sz val="11"/>
        <rFont val="Arial Narrow"/>
        <family val="2"/>
      </rPr>
      <t>Hallazgo  1 (2013):</t>
    </r>
    <r>
      <rPr>
        <sz val="11"/>
        <rFont val="Arial Narrow"/>
        <family val="2"/>
      </rPr>
      <t xml:space="preserve">  Indicadores - a) Dentro de las funciones de la Supertransporte, No existe informes de evaluación y seguimiento  periódicos sobre indicadores de gestión que hacen parte del Plan de Acción 
El Plan de Acción muestra en su mayoría la no aplicación de indicadores de gestión en términos de eficacia, eficiencia, efectividad, economía y de impacto</t>
    </r>
  </si>
  <si>
    <r>
      <rPr>
        <b/>
        <sz val="11"/>
        <rFont val="Arial Narrow"/>
        <family val="2"/>
      </rPr>
      <t xml:space="preserve">Hallazgo 2 (2013) </t>
    </r>
    <r>
      <rPr>
        <sz val="11"/>
        <rFont val="Arial Narrow"/>
        <family val="2"/>
      </rPr>
      <t>Base de datos IUIT Procesos Judiciales y Cobro Coactivo. La información relativa a los IUIT, Procesos Judiciales y Cobro Coactivo es registrada y controlada en Excel y en forma independiente, situación que hace vulnerable con alto riesgo en cuanto a la seguridad y consistencia de la misma</t>
    </r>
  </si>
  <si>
    <r>
      <rPr>
        <b/>
        <sz val="11"/>
        <rFont val="Arial Narrow"/>
        <family val="2"/>
      </rPr>
      <t xml:space="preserve">Hallazgo 3 (2013) </t>
    </r>
    <r>
      <rPr>
        <sz val="11"/>
        <rFont val="Arial Narrow"/>
        <family val="2"/>
      </rPr>
      <t>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t>
    </r>
  </si>
  <si>
    <r>
      <rPr>
        <b/>
        <sz val="11"/>
        <rFont val="Arial Narrow"/>
        <family val="2"/>
      </rPr>
      <t>Hallazgo 6 (2013</t>
    </r>
    <r>
      <rPr>
        <sz val="11"/>
        <rFont val="Arial Narrow"/>
        <family val="2"/>
      </rPr>
      <t>)Programa General de Inspecciones. Incumplimiento en el PGI - Se evidencia deficiencias en el cumplimiento de la funciones misionales a cargo de la entidad, que se traducen en la disminución de la eficacia en las labores de inspección. De acuerdo con la información suministrada por la Delegada de Concesiones, para la vigencia 2013 se programaron 172 visitas de inspección de las cuales se realizaron 156 y las 16 restantes no se efectuaron, principalmente porqué el vigilado fue visitado previamente por Mintransporte y el INVIAS. Ante esta situación, es pertinente resaltar que las visitas realizadas por los entes mencionados, no constituyen una justificación válida para haber limitado el alcance previsto en PGI.</t>
    </r>
  </si>
  <si>
    <r>
      <rPr>
        <b/>
        <sz val="11"/>
        <rFont val="Arial Narrow"/>
        <family val="2"/>
      </rPr>
      <t xml:space="preserve">Hallazgo 10 (2013) </t>
    </r>
    <r>
      <rPr>
        <sz val="11"/>
        <rFont val="Arial Narrow"/>
        <family val="2"/>
      </rPr>
      <t xml:space="preserve"> ejecución del convenio 330 de 2013 - Universidad del Tolima. Etapa Precontractual - No se encontró documento que soporte que la Universidad del Tolima, dentro de su objeto, tenga las investigaciones administrativas y cobro de sanciones o multas, el cual es el objeto del convenio.
Etapa Contractual - La entidad no ejerció controles efectivos, respecto del incumplimiento por parte de la Universidad del Tolima en la ejecución del convenio 330/13, no tomó las medidas sancionatorias respectivas. 
La Supertransporte pacto un pago del 35%, correspondiente a $1.043.875.000, supeditado a la presentación del cronograma de actividades, sin establecer la constitución de la garantía que amparará el anticipo con lo cual se colocó en riesgo  el recurso entregado.
- En el momento de suscripción de la acta de liquidación  por mutuo acuerdo del convenio, no se tuvo en cuenta el perjuicio que se causó a la Supertransporte por la no ejecución del objeto contractual, en razón de que no se efectúo actuación administrativa alguna sobre los 22000 IUIT, objeto del convenio.</t>
    </r>
  </si>
  <si>
    <r>
      <rPr>
        <b/>
        <sz val="11"/>
        <rFont val="Arial Narrow"/>
        <family val="2"/>
      </rPr>
      <t xml:space="preserve">Hallazgo 12 (2013) </t>
    </r>
    <r>
      <rPr>
        <sz val="11"/>
        <rFont val="Arial Narrow"/>
        <family val="2"/>
      </rPr>
      <t xml:space="preserve"> Terceros Genéricos en la Cuenta Deudores. Para  el caso en estudio de los Deudores (cartera cobrable e incobrable), la entidad soporta la contabilidad del SIIF en hojas de cálculo (Excel), sin registrar los movimientos en su totalidad, a nivel de detalle en el SIIF. Esta situación comporta riesgos, de una parte, por la falta de trazabilidad y seguridad de la información manejadas en hojas de cálculo y de otra parte por la falta de registro en detalle en el sistema; afectando con ello la calidad y detalle de la información generada a partir de los registros contables.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con base en la clasificación ordenada, flexible y pormenorizada de las cuentas, incumpliendo lo dispuesto en el Régimen de contabilidad Pública, Resolución 356 de 2007. Lo anterior genera dificultades para el recaudo de este valor, en los derechos reales de cobro que tiene la SPT debido a la inexistencia de un auxiliar detallado o pormenorizado de cada deudor en los registros de contabilidad.</t>
    </r>
  </si>
  <si>
    <r>
      <t>Cuenta 1401 depurada al 90%, Dejando en tercero genérico los NIT  no validos en la DIAN</t>
    </r>
    <r>
      <rPr>
        <strike/>
        <sz val="11"/>
        <rFont val="Arial Narrow"/>
        <family val="2"/>
      </rPr>
      <t xml:space="preserve">
</t>
    </r>
    <r>
      <rPr>
        <sz val="11"/>
        <rFont val="Arial Narrow"/>
        <family val="2"/>
      </rPr>
      <t xml:space="preserve">
 </t>
    </r>
  </si>
  <si>
    <r>
      <rPr>
        <b/>
        <sz val="11"/>
        <rFont val="Arial Narrow"/>
        <family val="2"/>
      </rPr>
      <t>Hallazgo 1 (2015)</t>
    </r>
    <r>
      <rPr>
        <sz val="11"/>
        <rFont val="Arial Narrow"/>
        <family val="2"/>
      </rPr>
      <t xml:space="preserve"> Socializar e Impulsar la política sectorial. Delegada de Tránsito no cumplió con la Meta cubriendo el 37% de los vigilados. Delegada de Puertos superó la meta en 68%. Desbalance en los esfuerzos institucionales por difundir sus políticas y la normatividad del sector e inconsistencias en la gestión de la información de la Entidad</t>
    </r>
  </si>
  <si>
    <r>
      <rPr>
        <b/>
        <sz val="11"/>
        <rFont val="Arial Narrow"/>
        <family val="2"/>
      </rPr>
      <t>Oficina de Planeación:</t>
    </r>
    <r>
      <rPr>
        <sz val="11"/>
        <rFont val="Arial Narrow"/>
        <family val="2"/>
      </rPr>
      <t xml:space="preserve">
Se esta socializaciando a través de circulares, pagina web y capacitaciones.'</t>
    </r>
    <r>
      <rPr>
        <b/>
        <sz val="11"/>
        <rFont val="Arial Narrow"/>
        <family val="2"/>
      </rPr>
      <t xml:space="preserve">
Delegada de Puertos:</t>
    </r>
    <r>
      <rPr>
        <sz val="11"/>
        <rFont val="Arial Narrow"/>
        <family val="2"/>
      </rPr>
      <t xml:space="preserve">
La Socialización en la Delegada de Puertos se realiza a través de correos electrónicos en las direcciones reportadas por los sujetos de vigilancia
</t>
    </r>
    <r>
      <rPr>
        <b/>
        <sz val="11"/>
        <rFont val="Arial Narrow"/>
        <family val="2"/>
      </rPr>
      <t xml:space="preserve">Delegada de concesiones:
</t>
    </r>
    <r>
      <rPr>
        <sz val="11"/>
        <rFont val="Arial Narrow"/>
        <family val="2"/>
      </rPr>
      <t>Se hace seguimiento mensual.</t>
    </r>
    <r>
      <rPr>
        <b/>
        <sz val="11"/>
        <rFont val="Arial Narrow"/>
        <family val="2"/>
      </rPr>
      <t xml:space="preserve">
</t>
    </r>
  </si>
  <si>
    <r>
      <rPr>
        <b/>
        <sz val="11"/>
        <rFont val="Arial Narrow"/>
        <family val="2"/>
      </rPr>
      <t>Oficina de Planeación</t>
    </r>
    <r>
      <rPr>
        <sz val="11"/>
        <rFont val="Arial Narrow"/>
        <family val="2"/>
      </rPr>
      <t xml:space="preserve">
Por efectos de control se efectúa un seguimiento interno mensual,pero el oficial publicado en página se efectúa de manera trimestral</t>
    </r>
    <r>
      <rPr>
        <b/>
        <sz val="11"/>
        <rFont val="Arial Narrow"/>
        <family val="2"/>
      </rPr>
      <t xml:space="preserve">
Delegada de Puertos</t>
    </r>
    <r>
      <rPr>
        <sz val="11"/>
        <rFont val="Arial Narrow"/>
        <family val="2"/>
      </rPr>
      <t xml:space="preserve">
Los reportes de seguimiento se efectúan con la periodicidad solicitada por la Oficina Asesora de Planeación. La unidad de medida no puede ser 12, en el año 2017 se hacen reportes trimestrales y no mensuales.
</t>
    </r>
    <r>
      <rPr>
        <b/>
        <sz val="11"/>
        <rFont val="Arial Narrow"/>
        <family val="2"/>
      </rPr>
      <t xml:space="preserve">Delegada de Concesiones:
</t>
    </r>
    <r>
      <rPr>
        <sz val="11"/>
        <rFont val="Arial Narrow"/>
        <family val="2"/>
      </rPr>
      <t>Se presenta mensualmente a la oficina de planeación la evaluación al cumplimiento del PEI</t>
    </r>
    <r>
      <rPr>
        <b/>
        <sz val="11"/>
        <rFont val="Arial Narrow"/>
        <family val="2"/>
      </rPr>
      <t xml:space="preserve">
</t>
    </r>
  </si>
  <si>
    <r>
      <rPr>
        <b/>
        <sz val="11"/>
        <rFont val="Arial Narrow"/>
        <family val="2"/>
      </rPr>
      <t>Hallazgo 2 (2015)</t>
    </r>
    <r>
      <rPr>
        <sz val="11"/>
        <rFont val="Arial Narrow"/>
        <family val="2"/>
      </rPr>
      <t xml:space="preserve"> Socializar e Impulsar la política de supervisión para la formalización del sector. 
1. Fortalecer el conocimiento en normas vigentes. 
Cumplimiento de la meta del 13.2%. Delegada de Tránsito capacitó al 1.41% de sus supervisados. Delegada de Concesiones supera el número de vigilados. Desbalance en los esfuerzos institucionales por capacitar a las empresas que vigila.
2. Fortalecer los conocimientos de los servidores públicos de la SPT que realizan la supervisión.
La meta no se cumplió puesto que se esperaba fortalecer los conocimientos de todos los funcionarios. Concesiones no realizó capacitaciones. Tránsito realizó jornadas de inducción y capacitación relacionadas con las funciones de la dependencia.</t>
    </r>
  </si>
  <si>
    <r>
      <rPr>
        <b/>
        <sz val="11"/>
        <rFont val="Arial Narrow"/>
        <family val="2"/>
      </rPr>
      <t>Hallazgo 3 (2015)</t>
    </r>
    <r>
      <rPr>
        <sz val="11"/>
        <rFont val="Arial Narrow"/>
        <family val="2"/>
      </rPr>
      <t xml:space="preserve"> Desarrollar e Implementar acciones preventivas y correctivas que minimicen las condiciones de riesgo en seguridad, por tipo de vigilado.
1. Acciones para mitigación de riesgo que afectan la operación, calidad y seguridad en el servicio de los vigilados: La SPT no cumplió con las metas trazadas. Delegada de Tránsito cumplió en un 36.15% (7 de 19). Delegada de Concesiones implementó 17 de 2 acciones programadas (2798%)
2. Indicadores de gestión en seguridad: Delegad de Tránsito cumplió con 41%. Las otras Delegadas sobrepasaron las metas. Falta de claridad de la meta y su alcance, deficiencias en los cálculos del porcentaje de cumplimiento
3. Implementar 10 modelos de buenas prácticas empresariales para los supervisados: Delegada de Tránsito no cumplió. Delegada de concesiones no tenia planeado implementar modelo. Desbalance en la gestión de la Entidad. Deficiencias en los cálculos del porcentaje de cumplimiento.
4. Implementar 22 indicadores en competitividad empresarial: No se cumplió la meta </t>
    </r>
  </si>
  <si>
    <r>
      <rPr>
        <b/>
        <sz val="11"/>
        <rFont val="Arial Narrow"/>
        <family val="2"/>
      </rPr>
      <t xml:space="preserve">Hallazgo 4 (2015) </t>
    </r>
    <r>
      <rPr>
        <sz val="11"/>
        <rFont val="Arial Narrow"/>
        <family val="2"/>
      </rPr>
      <t xml:space="preserve">Cumplimiento de Metas Plan Estratégico Institucional </t>
    </r>
  </si>
  <si>
    <r>
      <rPr>
        <b/>
        <sz val="11"/>
        <rFont val="Arial Narrow"/>
        <family val="2"/>
      </rPr>
      <t>Competitividad estratégica e Infraestructura</t>
    </r>
    <r>
      <rPr>
        <sz val="11"/>
        <rFont val="Arial Narrow"/>
        <family val="2"/>
      </rPr>
      <t xml:space="preserve">
a. Deficiencias en la definición de los indicadores asociados a las siguientes estrategias: Socializar e impulsar la política sectorial, Desarrollar e implementar acciones preventivas y correctivas que minimicen las condiciones de riesgo en seguridad, por tipo de vigilado e Identificar y registrar los operadores portuarios
</t>
    </r>
    <r>
      <rPr>
        <b/>
        <sz val="11"/>
        <rFont val="Arial Narrow"/>
        <family val="2"/>
      </rPr>
      <t>Buen Gobierno</t>
    </r>
    <r>
      <rPr>
        <sz val="11"/>
        <rFont val="Arial Narrow"/>
        <family val="2"/>
      </rPr>
      <t xml:space="preserve">
a. Deficiencias en la definición del alcance del indicador de la estrategia de Plan rediseño de gestión Institucional (procesos, procedimientos, redistribución de planta, tecnología)
b. Deficiencias en la definición del alcance del indicador de la estrategia de Desarrollar e implementar las tecnologías necesarias y existentes de acuerdo a las políticas de gobierno en línea. Realizar las interfaces con las demás entidades del sector.</t>
    </r>
  </si>
  <si>
    <r>
      <rPr>
        <b/>
        <sz val="11"/>
        <rFont val="Arial Narrow"/>
        <family val="2"/>
      </rPr>
      <t xml:space="preserve">Hallazgo 5 (2015) </t>
    </r>
    <r>
      <rPr>
        <sz val="11"/>
        <rFont val="Arial Narrow"/>
        <family val="2"/>
      </rPr>
      <t xml:space="preserve"> Durante el periodo 2010 a 2015 la SPT recibió 97716 UIIT, aperturando en la misma vigencia que recibió 2.071 (2.12%) mientras que 46.909 aperturas de investigación se realizaron sobre IUIT recibidos e vigencias anteriores. Dicho de otra manera 95.645 IUIT (97.88%), no fueron objeto de actuación dentro del respectivo periodo.
En lo atinente a la caducidad de la acción sancionatoria, la cual opera a los tres (3) años de haberse generado el respectivo informe, se tiene que para los IUIT impuesto entre 2010 y 2012, la caducidad se dio entre los año 2013 y 2015. En este sentido para los 50.056 y IUIT recibidos (2010 a 2012) caducaron alrededor de 37.849, toda vez que aparturaron 12.207 procesos en esas vigencia, lo que indica que opero la caducidad sobre el 75.61% de los IUIT recibidos en las vigencia 2010 a 2012.
En relación con las caducidades decretadas se tiene que mediante resolución 20341 de 2015 declaro la caducidad de  78.902 IUIT expedidos desde 2000 a 2005 así mismo, con resolución 13918 de 2016, se decretó caducidad de 31.925 IUIT expedidos entre los año 2010 (junio) y 2013 (abril), lo cual indica que se decretaron caducidades sobre mas del 60% de los IUIT recibidos por la entidad
Para el periodo 2010 a 2015 se recibieron 97.716 IUIT. En ese mismo periodo se generaron 17.926 fallos (18.34%) de los cuales 2.678 (2.74%) corresponden a fallo con sanción. Lo anterior, además de la baja efectividad en materia sancionatoria también refleja la falta de retroalimentación con los agentes generadores de IUIT, toda vez que los fallos con sanción representa sólo el 14.94 % del total de fallos generados.
De igual manera, presenta diferencias sustanciales en relación con la información remitida el 24-03-2015 por parte de la SPT a la Contraloría Delegada para Infraestructura, mediante oficio 2015000213171, en cumplimiento de la Acción Popular 1100133310442008-000290000, con sentencia del año 2012, en la cual requirió a la entidad realizar las acciones necesarias para gestionar con eficiencia los procesos sancionatorios al interior de la entidad y estableció que se deben remitir los respectivos informes de avance al comité de verificación. </t>
    </r>
  </si>
  <si>
    <r>
      <rPr>
        <b/>
        <sz val="11"/>
        <rFont val="Arial Narrow"/>
        <family val="2"/>
      </rPr>
      <t>Hallazgo 6 (2015)</t>
    </r>
    <r>
      <rPr>
        <sz val="11"/>
        <rFont val="Arial Narrow"/>
        <family val="2"/>
      </rPr>
      <t xml:space="preserve"> Consistencia Información Contrato 120 de 2015. En los documentos de ejecución contractual que reposan en la carpeta del Contrato 120 de 2015, se evidencian algunas debilidades en cuanto al seguimiento de dicho contrato, como es el caso de que el contratista adjunté para el primer pago un certificado con fechas de la ejecución que no corresponde, ya que inicialmente indicó como período a pagarse el correspondiente del 3 de febrero al 2 de marzo de 2015; dicha certificación fue firmada por la Supervisora del contrato, corrigiéndose dicha fecha posteriormente por el mismo contratista, del 5 de lebrero al 4 de marzo de 2015, es decir la fecha del pago de la Aseguradora de Riesgos Laborales ARL), la cual determinaba la fecha en que empezaba la ejecución. Sin embargo, el informe de supervisión figura del 2 de febrero al 28 de febrero de 2015.
Lo cual demuestra que la supervisora desconoce la fecha en que se dio inició a la ejecución contractual, lo cual pone en riesgo a la Entidad de que se certifiquen o autoricen pagos correspondientes a periodos no causados.
</t>
    </r>
  </si>
  <si>
    <r>
      <rPr>
        <b/>
        <sz val="11"/>
        <rFont val="Arial Narrow"/>
        <family val="2"/>
      </rPr>
      <t xml:space="preserve">Hallazgo 7 (2015) </t>
    </r>
    <r>
      <rPr>
        <sz val="11"/>
        <rFont val="Arial Narrow"/>
        <family val="2"/>
      </rPr>
      <t>Estudios previos Contrato 136 de 2015 En los estudios previas del Contrato 136 de 2015 se observó un error respecto del numera’ 4 de los estudios previos- Análisis que soporta el valor estimado del contrato, respecto al valor establecido allí, toda vez que se consigna como monto del contrato $7.5 millones sin aclararse si éste correspondía a un valor mensual o a un valor total, y en el contrato se estableció una suma total de $799 millones, y $7.2 millones como valor mensual. Lo cual hizo necesaria una modificación posterior al contrato respecto del valor.
De otra parte, se consignó en el contrato un plazo de 10 meses y 20 días, y en los estudios previos se señalaron 11 meses.
Lo anterior, obedece a falta de controles en la revisión de los documentos contractuales, lo que genera incertidumbre trente a lo que se suscribe y a las estipulaciones que realmente desea contratar la Entidad.</t>
    </r>
  </si>
  <si>
    <r>
      <rPr>
        <b/>
        <sz val="11"/>
        <rFont val="Arial Narrow"/>
        <family val="2"/>
      </rPr>
      <t xml:space="preserve">Hallazgo 8 (2015) </t>
    </r>
    <r>
      <rPr>
        <sz val="11"/>
        <rFont val="Arial Narrow"/>
        <family val="2"/>
      </rPr>
      <t xml:space="preserve">Supervisión del Contrato 433 de 2015 El Contrato 433 de 2015 fue suscrito por un término de ejecución de cinco (5) meses y un valor de $244.4 millones incluido IVA, pactándose en el contrato como forma de pago en cinco (5) cuentas mensuales
El anterior valor se fijó teniendo en cuenta el estudio de mercado y la oferta económica presentada por el contratista en el formulario 2 de su propuesta, en el cual describió el servicio y el valor total mensual con Impuesto al Valor Agregado (IVA), que correspondió a un valor mensual de $48.9 millones.
Mediante modificación 1, del 31 de diciembre de 2015, se adicionó el plazo en 1 mes por $50.7 millones, incluido IVA; lo anterior, teniendo en cuenta el cambio de vigencia y los respectivos ajustes al índice de Precios al Consumidor (IPC). Sin embargo en el documento solicitud de adición y/o modificación y en los considerandos de la respectiva minuta de adición no se da claridad al respecto.
Es pertinente indicar que la actividad contractual especialmente tratándose de modificaciones a las estipulaciones iníciales deben contar con las justificaciones necesarias para evitar una falta de claridad en su contenido, estipulaciones y obligaciones por parte de los contratantes.
Lo anterior, por débiles controles en la revisión de los documentos contractuales.
</t>
    </r>
  </si>
  <si>
    <r>
      <rPr>
        <b/>
        <sz val="11"/>
        <rFont val="Arial Narrow"/>
        <family val="2"/>
      </rPr>
      <t xml:space="preserve">Hallazgo 9 (2015) Diferencia entre los </t>
    </r>
    <r>
      <rPr>
        <sz val="11"/>
        <rFont val="Arial Narrow"/>
        <family val="2"/>
      </rPr>
      <t xml:space="preserve">Estudios previos del contrato de compraventa No. 644 de 2015. Durante el año 2015 se celebró este contrato, cuyo objeto fue la Adquisición de Servidores, Tarjetas de Red y Enclosure por $674. 1 millones, para lo cual se realizaron estudios y documentos previos, en donde se estableció la necesidad que la Entidad pretendía satisfacer con dicha contratación. Se determinó, según el análisis realizado por el área solicitante, un presupuesto inicial de $610.1 millones para adquirir: cinco (5) Servidores, tres (3) Tarjetas de Red de 10GB y un (1) Enclosure; en este mismo estudio se estableció de acuerdo con las cotizaciones recibidas de las dos (2) firmas, un valor promedio unitario por referencia para los servidores de $68.4 millones, lo cual daba un valor total promedio para los cinco (5) servidores de $342.4 millones. Sin embargo, en el Alcance a los Estudios y Documentos Previos, se procedió a cotizar con dos (2) firmas, obteniendo que el precio de referencia promedio para cada servidor era de $153.2 millones el costo total de los mismos era de $766.1 millones, que incluía además otros 2 ítems, por lo que se concluía que el presupuesto asignado sólo alcanzaba para dos (2) servidores. Por esta razón, en diciembre se realizó la Adenda 2 para modificar el Presupuesto, el cual quedó finalmente en $574.1 millones, para la adquisición de dos (2) Servidores y no de cinco (5), como se había establecido inicialmente en los Estudios Previos y en el pliego de condiciones, de acuerdo a la necesidad del área solicitante. Por lo anterior se evidencia que hubo debilidades y fallas en la planeación, dado que presuntamente se incumple lo establecido en el Decreto 1082 del 26 de mayo de 2015. La Supertransporte debe tener una estrategia de planeación y articulación de los procesos administrativos y misionales con respecto a las tecnologías disponibles con el fin de crear nuevos proyectos de informática que mejore los procesos  laborales y que contribuya a la construcción de un Estado abierto, más eficiente y/ más participativo (...)
</t>
    </r>
  </si>
  <si>
    <r>
      <rPr>
        <b/>
        <sz val="11"/>
        <rFont val="Arial Narrow"/>
        <family val="2"/>
      </rPr>
      <t xml:space="preserve">Hallazgo 10 (2015) </t>
    </r>
    <r>
      <rPr>
        <sz val="11"/>
        <rFont val="Arial Narrow"/>
        <family val="2"/>
      </rPr>
      <t xml:space="preserve">Instalación y configuración Equipos de Cómputo – Contrato 336 de 2015 El Contrato 336 de 2014 suscrito el 17 de octubre de 2014, cuyo objeto es la ‘Compra Instalación, configuración y soporte pos-venta de un (1) Firewall, tres (3) Switches de borde y un equipo de aln,acenan,Lento, que permita una Conexión segura y una protección de la información y los datos con los que cuenta la Superintendencia, PC $599.5 millones! tuvo un plazo de ejecución inicial de 45 días, a partir de la fecha de suscripción del acta de inicio! En efecto, después de la entrega dolos equipos el 19 de noviembre de 2014! el 26 del mismo mes se firma el Acta de Recibido a Satisfacción Equipos de Redes y Almacenamiento.
Posteriormente, mediante oficio de 9 de diciembre de 2014, dirigido al Superintendente de Puertos y Transporte, el Representante Legal de la firma contratista solicita una prórroga por 15 días. "(...) teniendo en cuenta que los equipos objeto del contrato fueron entregados por nosotros desde el 19 de noviembre del presente año y a  fecha no se nos ha permitido comenzar el proceso de instalación de los mismos."
En virtud de la falta de respuesta por parte de la Superintendencia, el 22 de diciembre de 2014 el contratista presenta un Derecho de Petición a la entidad mediante el cual solicita, entre otros aspectos, "se nos informe una fecha cierta para iniciar el proceso de instalación de los equipos objeto del contrato”
Así mismo, en oficios dirigidos al Supertransporte por la firma contratista, le manifiestan el incumplimiento por parte de la Superintendencia, de la cláusula 2a, obligaciones de la Superintendencia que reza: a Vigilar el cumplimiento del contrato a ejecutarse prestando colaboración que requiera el contratista en efecto la Entidad no brindó mayor colaboración! dado que se presentaron cambios continuos de ingenieros se tuvieron 3 de la entidad en sólo 70 días, lo cual pudo haber incidido en la demora por parte de la Entidad.
El 20 de mayo de 2015, seis (6) meses después de la entrega de los equipos, se realiza a instalación configuración de los mismos; de acuerdo con lo registrado en el SIIF, el pago se realizó el 17 de junio de 2015, por un valor neto por $581.3 millones, es decir casi siete (7) meses posteriores a la entrega.
Esta situación se debió a que la entidad no fue diligente incumpliendo con lo estipulado en la cláusula 2, de citado contrato, obligaciones de la Superintendencia, dado que ésta no brindó mayor colaboración, por cuanto se presentaron cambios continuos de los ingenieros de la entidad encargados de Supervisión, trayendo como consecuencia! que la red de computadores y servidores de la entidad estuvieran expuestos o sin la protección debida y adecuada por intrusiones de redes de terceros, por la no instalación oportuna de dichos equipos.
Lo anterior, presuntamente contraviene con lo señalado en el articulo 23 de la Ley 80, y los artículos 1602 y 1603 del Código Civil, y demás artículos concordantes.
</t>
    </r>
  </si>
  <si>
    <r>
      <rPr>
        <b/>
        <sz val="11"/>
        <rFont val="Arial Narrow"/>
        <family val="2"/>
      </rPr>
      <t xml:space="preserve">Hallazgo 11 (2015) </t>
    </r>
    <r>
      <rPr>
        <sz val="11"/>
        <rFont val="Arial Narrow"/>
        <family val="2"/>
      </rPr>
      <t xml:space="preserve">Seguimiento a la Adecuada Defensa Jurídica. Revisadas las actuaciones judiciales desplegadas por la Entidad en lo concerniente a los procesos contractuales, objeto de la muestra, se evidenció que: a) En el proceso 08001233100020010266703 (acción contractual), la Superintendencia se notificó por conducta concluyente y contestó la demanda fuera de término, argumentando respecto de su demora, que: Al decidirse la admisión de la demanda mediante auto de fecha 24 de abrU de 2002, se ordenó notificar personalmente tal auto al señor Superintendente General de Puertos (sic) a través del Superintendente Delegado en la ciudad de Barranquilla...”, pero que ‘la Superintendencia de Puertos y Transporte no tiene ni tenía para el año 2002 un Superintendente Delegado en la ciudad de Barranquilla, ni funcionario alguno que la represente, toda vez, que dicho ente no tiene oficinas en a mencionada ciudad. En consecuencia ninguna persona o funcionario de a Superintendencia de Puertos y Transporte pudo en nombre de esta entidad notificarse válidamente del auto admisorio de la demanda en el presente proceso... “. A pesar de que el Apoderado señaló ‘una ausencia válida de notificación”, no interpuso una nulidad por indebida notificación, sino que se notificó por conducta concluyente y contestó la demanda extemporáneamente, perdiendo la oportunidad más valiosa para controvertir la demanda, solicitar y aportar pruebas. Es de aclarar, que el proceso fue desfavorable en primera instancia para la Superintendencia y, aunque ésta interpuso recurso en contra del fallo! el riesgo identificado es alto, de acuerdo ón a información suministrada en la respuesta al oficio 002. b) Asimismo, se observa en el referido proceso 08001233100020010266703, que el Consejo de Estado tuvo que hacer dos requerimientos para que la Superintendencia designara apoderado en el proceso que se adelantab&amp;9, y se defendieran los intereses de la Superintendencia.
Lo anterior, afecta desfavorablemente el seguimiento y desarrollo exitoso de los procesos que cursan ante la jurisdicción, pudiéndose generar eventuales traumatismos en su proceso de defensa.
</t>
    </r>
  </si>
  <si>
    <r>
      <rPr>
        <b/>
        <sz val="11"/>
        <rFont val="Arial Narrow"/>
        <family val="2"/>
      </rPr>
      <t>Hallazgo 14 (2015) R</t>
    </r>
    <r>
      <rPr>
        <sz val="11"/>
        <rFont val="Arial Narrow"/>
        <family val="2"/>
      </rPr>
      <t xml:space="preserve">ecaudo Cartera – Producción de Información Confiable
</t>
    </r>
  </si>
  <si>
    <r>
      <rPr>
        <b/>
        <sz val="11"/>
        <rFont val="Arial Narrow"/>
        <family val="2"/>
      </rPr>
      <t xml:space="preserve">Hallazgo 15 (2015) </t>
    </r>
    <r>
      <rPr>
        <sz val="11"/>
        <rFont val="Arial Narrow"/>
        <family val="2"/>
      </rPr>
      <t>Gestión Acción de Cobro Coactivo. De acuerdo con la información reportada por la Entidad, en la vigencia 2015 figuraban 5712 procesos en cobro coactivo, de los cuales 2501 (43.79%) no cuentan con mandamiento de pago y 2501 (43.79%) no cuentan con información al respecto (casilla en blanco), y solamente figuran 710 (12.42%) con mandamiento de pago.
Lo anterior refleja debilidades de gestión en el desarrollo de los procesos coactivos da la Superintendencia de Puertos y Transporte y limita la efectividad de la Entidad en la recuperación de sumas a favor y en el cumplimiento de sus funciones de control. Lo que presuntamente transgrede lo consignado en el artículo 209 de la Constitución Política, y artículo 5 de la Ley 1066 de 2006.</t>
    </r>
  </si>
  <si>
    <r>
      <t xml:space="preserve">Oficina Jurídica: </t>
    </r>
    <r>
      <rPr>
        <sz val="11"/>
        <rFont val="Arial Narrow"/>
        <family val="2"/>
      </rPr>
      <t xml:space="preserve">No aplica para el periodo del informe.
</t>
    </r>
    <r>
      <rPr>
        <b/>
        <sz val="11"/>
        <rFont val="Arial Narrow"/>
        <family val="2"/>
      </rPr>
      <t xml:space="preserve">Financiera: </t>
    </r>
    <r>
      <rPr>
        <sz val="11"/>
        <rFont val="Arial Narrow"/>
        <family val="2"/>
      </rPr>
      <t>Durante el primer trimestre de 2017 no se evidencia avance alguno</t>
    </r>
  </si>
  <si>
    <r>
      <rPr>
        <b/>
        <sz val="11"/>
        <rFont val="Arial Narrow"/>
        <family val="2"/>
      </rPr>
      <t>Hallazgo 16 (2015)</t>
    </r>
    <r>
      <rPr>
        <sz val="11"/>
        <rFont val="Arial Narrow"/>
        <family val="2"/>
      </rPr>
      <t xml:space="preserve"> Cobro Coactivo - Remisibilidad. La Superintendencia de puertos y Transportes reportó un número de expedientes con posible Remisibilidad, caducidad y/o posible pérdida de fuerza ejecutoria, que limitaron a  Entidad iniciar o culminar la acción de cobro de los actos administrativos, tal como se muestra a continuación:
• De las vigencias 2001 a 2010, se encuentran 1554 procesos con posible Remisibilidad que no ha sido declarada, por $9.935.6 millones.
• 610 procesos en la vigencia 2011 con posible Remisibilidad a decretar en 2016 por el paso de los 5 años, por valor de $18.910.3 millones.
• 167 procesos en las vigencias 2007 a 2010, por tasa de vigilancia, con posible Remisibilidad que no ha sido declarada, por $127.6 millones.
• 19 procesos en la vigencia 2011! por tasa de vigilancia, con posible Remisibilidad en 2016 por el paso de los cinco (5) años desde su radicación, por $14.432.millones
De otra parte, la Entidad en el anexo 3 de referido oficio 20161000912551 de 14 de septiembre de 2016, relación los anteriores datos de Remisibilidad por la posible caducidad.
Las situaciones anteriores, demuestran deficiencias en la gestión do cobro de la SPT y la falta de oportunidad relacionada con la mencionada gestión, que generan de una parte que la SPT no haya adelantado las acciones de cobro basta finalizar los procesos y de otra, que no se cobren o recauden las sanciones o multas a favor.
De otra parte, cabe mencionar lo señalado en la Doctrina, respecto de que la remisión o condonación es la renuncia que hace el acreedor de su derecho a exigir en todo o en parte el pago de una deuda23 Asimismo, la ley ha establecido que las entidades públicas pueden aplicar la figura de la remisión de obligaciones y declarar La extinción del proceso do cobro coactivo, mediante La aplicación de los incisos 1 y 2 del art(culo 820 del Estatuto Tributario20
Con respecto a la aplicación de esta figura en los procesos de cobro coactivo, la Sala Civil del Consejo do Estado ha señalados que: La norma franscdta permite a la Sala afirmar que el legislador faculta expresamente a los representantes legales de las entidades públicas a aplicarla figura de la remisión de obligaciones y declarar la extinción del proceso de cobro coactivo, cuando se presenten los supuestos de hecho previstos por el legislador para ese efecto. No sobra mencionar que esta figura, a diferencia de la pérdida de fuei,a ejecutoria (articulo 66 numeral 3° del C.C-A.) y de a prescripción del derecho que castigan la inactividad del acreedor del derecho, lo que hace es reconocer la precariedad en que se encuentran ciertas obligaciones que imposibilita su cobro . A la luz do las nom,as comentadas, es claro que los representantes de las entidades públicas a cuyo cargo está la función de cobrar, en su calidad de acreedoras, son los titulares de la facultad para decf arar! de oficio, no sólo la prescripción extintiva del derecho, la remisión de una obligación, sino la pérdida de fue,a ejecutoria y, con ello, declarar la extinción del proceso de cobro coactivo Sin embargo, para la CGR, no se observa que la Entidad haya realizado el estudio necesario para establecer que debe declararse la Remisibilidad por los hechos establecidos en la Ley lo cual genera incertidumbre respecto de las gestiones efectivas que la Entidad reahzó tendientes a cobrar las sumas adeudas.
Lo anterior, presuntamente contraviene los principios de responsabilidad, Economía, Eficiencia y Eficacia señalados en el artículo 209 de la Constitución Política. y lo establecido en a Ley 1066 de 2006 y demás normas concordantes.</t>
    </r>
  </si>
  <si>
    <r>
      <rPr>
        <b/>
        <sz val="11"/>
        <rFont val="Arial Narrow"/>
        <family val="2"/>
      </rPr>
      <t xml:space="preserve">Oficina Jurídica y Cobro coactivo:
</t>
    </r>
    <r>
      <rPr>
        <sz val="11"/>
        <rFont val="Arial Narrow"/>
        <family val="2"/>
      </rPr>
      <t xml:space="preserve">No se pretende reglamentar los procedimientos, toda vez que los mismos ya existen.
</t>
    </r>
    <r>
      <rPr>
        <b/>
        <sz val="11"/>
        <rFont val="Arial Narrow"/>
        <family val="2"/>
      </rPr>
      <t xml:space="preserve">Financiera:
</t>
    </r>
    <r>
      <rPr>
        <sz val="11"/>
        <rFont val="Arial Narrow"/>
        <family val="2"/>
      </rPr>
      <t>Se esta adelantando  mesas de trabajo, con las areas involucradas, 
con el fin de revisar la reglamentacion existente del procedimiento de cartera  según Resolucion 1405 de 2007 y la Resolucion 6052 de 2007, con el fin de realizar  las respectivas actualizaciones</t>
    </r>
  </si>
  <si>
    <r>
      <rPr>
        <b/>
        <sz val="11"/>
        <rFont val="Arial Narrow"/>
        <family val="2"/>
      </rPr>
      <t xml:space="preserve">Oficina Jurídica: </t>
    </r>
    <r>
      <rPr>
        <sz val="11"/>
        <rFont val="Arial Narrow"/>
        <family val="2"/>
      </rPr>
      <t xml:space="preserve">No se evidencia la publicación de la política de cartera, ni el procedimiento en la cadena de valor proceso Gestión Juridica de cobro coactivo no ha sido asegurado.
</t>
    </r>
    <r>
      <rPr>
        <b/>
        <sz val="11"/>
        <rFont val="Arial Narrow"/>
        <family val="2"/>
      </rPr>
      <t>Financiera:</t>
    </r>
    <r>
      <rPr>
        <sz val="11"/>
        <rFont val="Arial Narrow"/>
        <family val="2"/>
      </rPr>
      <t xml:space="preserve"> La coordinación financiera manifiesta que se están adelantando mesas de trabajo en las áreas involucradas con el fin de revisar la reglamentación existente del procedimiento de cartera según resolución 1405 de 2007 y Resolución 6052 de 2007</t>
    </r>
  </si>
  <si>
    <r>
      <rPr>
        <b/>
        <sz val="11"/>
        <rFont val="Arial Narrow"/>
        <family val="2"/>
      </rPr>
      <t xml:space="preserve">Hallazgo 17 (2015) </t>
    </r>
    <r>
      <rPr>
        <sz val="11"/>
        <rFont val="Arial Narrow"/>
        <family val="2"/>
      </rPr>
      <t xml:space="preserve">Deudores – saldo de Terceros sin individualizar.
</t>
    </r>
  </si>
  <si>
    <r>
      <rPr>
        <b/>
        <sz val="11"/>
        <rFont val="Arial Narrow"/>
        <family val="2"/>
      </rPr>
      <t xml:space="preserve">Hallazgo 18 </t>
    </r>
    <r>
      <rPr>
        <sz val="11"/>
        <rFont val="Arial Narrow"/>
        <family val="2"/>
      </rPr>
      <t xml:space="preserve">(2015) Deudores Multas. </t>
    </r>
  </si>
  <si>
    <r>
      <rPr>
        <b/>
        <sz val="11"/>
        <rFont val="Arial Narrow"/>
        <family val="2"/>
      </rPr>
      <t xml:space="preserve">Hallazgo 19 (2015) </t>
    </r>
    <r>
      <rPr>
        <sz val="11"/>
        <rFont val="Arial Narrow"/>
        <family val="2"/>
      </rPr>
      <t xml:space="preserve">Multas sin Contabilizar Oportunamente y Gestión de Cobro.
</t>
    </r>
  </si>
  <si>
    <r>
      <rPr>
        <b/>
        <sz val="11"/>
        <rFont val="Arial Narrow"/>
        <family val="2"/>
      </rPr>
      <t>Hallazgo 20 (2015)</t>
    </r>
    <r>
      <rPr>
        <sz val="11"/>
        <rFont val="Arial Narrow"/>
        <family val="2"/>
      </rPr>
      <t xml:space="preserve"> Deudores Intereses. 
</t>
    </r>
  </si>
  <si>
    <r>
      <rPr>
        <b/>
        <sz val="11"/>
        <rFont val="Arial Narrow"/>
        <family val="2"/>
      </rPr>
      <t>Hallazgo 21 (2015</t>
    </r>
    <r>
      <rPr>
        <sz val="11"/>
        <rFont val="Arial Narrow"/>
        <family val="2"/>
      </rPr>
      <t xml:space="preserve">) Deudores Contribuciones. 
</t>
    </r>
  </si>
  <si>
    <r>
      <rPr>
        <b/>
        <sz val="11"/>
        <rFont val="Arial Narrow"/>
        <family val="2"/>
      </rPr>
      <t>Hallazgo 22 (2015)</t>
    </r>
    <r>
      <rPr>
        <sz val="11"/>
        <rFont val="Arial Narrow"/>
        <family val="2"/>
      </rPr>
      <t xml:space="preserve"> Bienes en bodega Equipo de Comunicaciones y Computaciones 
</t>
    </r>
  </si>
  <si>
    <r>
      <rPr>
        <b/>
        <sz val="11"/>
        <rFont val="Arial Narrow"/>
        <family val="2"/>
      </rPr>
      <t xml:space="preserve">Hallazgo 23 (2015) </t>
    </r>
    <r>
      <rPr>
        <sz val="11"/>
        <rFont val="Arial Narrow"/>
        <family val="2"/>
      </rPr>
      <t xml:space="preserve">Equipo de Computación
</t>
    </r>
  </si>
  <si>
    <r>
      <rPr>
        <b/>
        <sz val="11"/>
        <rFont val="Arial Narrow"/>
        <family val="2"/>
      </rPr>
      <t xml:space="preserve">Hallazgo 24 (2015) </t>
    </r>
    <r>
      <rPr>
        <sz val="11"/>
        <rFont val="Arial Narrow"/>
        <family val="2"/>
      </rPr>
      <t xml:space="preserve">Otros activos
</t>
    </r>
  </si>
  <si>
    <r>
      <rPr>
        <b/>
        <sz val="11"/>
        <rFont val="Arial Narrow"/>
        <family val="2"/>
      </rPr>
      <t xml:space="preserve">Hallazgo 25 (2015) </t>
    </r>
    <r>
      <rPr>
        <sz val="11"/>
        <rFont val="Arial Narrow"/>
        <family val="2"/>
      </rPr>
      <t xml:space="preserve">Adquisición de Bienes y Servicios.
</t>
    </r>
  </si>
  <si>
    <r>
      <rPr>
        <b/>
        <sz val="11"/>
        <rFont val="Arial Narrow"/>
        <family val="2"/>
      </rPr>
      <t>Hallazgo 26 (2015) C</t>
    </r>
    <r>
      <rPr>
        <sz val="11"/>
        <rFont val="Arial Narrow"/>
        <family val="2"/>
      </rPr>
      <t xml:space="preserve">uentas por Pagar
</t>
    </r>
  </si>
  <si>
    <r>
      <rPr>
        <b/>
        <sz val="11"/>
        <rFont val="Arial Narrow"/>
        <family val="2"/>
      </rPr>
      <t xml:space="preserve">Hallazgo 27 (2015) </t>
    </r>
    <r>
      <rPr>
        <sz val="11"/>
        <rFont val="Arial Narrow"/>
        <family val="2"/>
      </rPr>
      <t xml:space="preserve">Acreedores-Saldo a favor de Beneficiarios 
</t>
    </r>
  </si>
  <si>
    <r>
      <rPr>
        <b/>
        <sz val="11"/>
        <rFont val="Arial Narrow"/>
        <family val="2"/>
      </rPr>
      <t xml:space="preserve">Hallazgo 28 (2015) </t>
    </r>
    <r>
      <rPr>
        <sz val="11"/>
        <rFont val="Arial Narrow"/>
        <family val="2"/>
      </rPr>
      <t xml:space="preserve">Recaudos por clasificar
</t>
    </r>
  </si>
  <si>
    <r>
      <t xml:space="preserve">Se recibe vía correo electrónico el documento que presenta la Oficina Jurídica sobre el proyecto de Resolución Por la cual se adopta la metodología para el cálculo de la provisión contable de los procesos judiciales, conciliaciones extrajudiciales y trámites arbitrales en contra de la Entidad.
</t>
    </r>
    <r>
      <rPr>
        <b/>
        <sz val="11"/>
        <rFont val="Arial Narrow"/>
        <family val="2"/>
      </rPr>
      <t xml:space="preserve">Oficina Jurídica:
</t>
    </r>
    <r>
      <rPr>
        <sz val="11"/>
        <rFont val="Arial Narrow"/>
        <family val="2"/>
      </rPr>
      <t xml:space="preserve">• La Oficina Jurídica presenta el proyecto de Resolución por la cual se adopta la metodología para el cálculo de la provisión contable de los procesos judiciales, conciliaciones extrajudiciales y trámites arbitrales en contra de la Entidad el 17 abr2017 (documento impreso). No obstante, esta pendiente la aprobación del proyecto de resolución, notificación, publicación y puesta en marcha de la misma.
• Circular Externa No. 09 de 17nov2016 expedida por Agencia Nacional de Jurídica del Estado, por la cual se revoca la Circular No. 23 de 11dic2015 y se pone a disposición de las entidades públicas del orden nacional la metodología de reconocido valor técnico para el cálculo de la provisión contable que adopto dicha Agencia.
</t>
    </r>
  </si>
  <si>
    <r>
      <rPr>
        <b/>
        <sz val="11"/>
        <rFont val="Arial Narrow"/>
        <family val="2"/>
      </rPr>
      <t>Hallazgo 30 (2015)</t>
    </r>
    <r>
      <rPr>
        <sz val="11"/>
        <rFont val="Arial Narrow"/>
        <family val="2"/>
      </rPr>
      <t xml:space="preserve"> Ingresos Contribuciones
</t>
    </r>
  </si>
  <si>
    <r>
      <rPr>
        <b/>
        <sz val="11"/>
        <rFont val="Arial Narrow"/>
        <family val="2"/>
      </rPr>
      <t>Hallazgo 31 (2015)</t>
    </r>
    <r>
      <rPr>
        <sz val="11"/>
        <rFont val="Arial Narrow"/>
        <family val="2"/>
      </rPr>
      <t xml:space="preserve"> Ingresos intereses
</t>
    </r>
  </si>
  <si>
    <r>
      <rPr>
        <b/>
        <sz val="11"/>
        <rFont val="Arial Narrow"/>
        <family val="2"/>
      </rPr>
      <t xml:space="preserve">Hallazgo 32 (2015) </t>
    </r>
    <r>
      <rPr>
        <sz val="11"/>
        <rFont val="Arial Narrow"/>
        <family val="2"/>
      </rPr>
      <t xml:space="preserve">Documentos soporte Deudores contribuciones
</t>
    </r>
  </si>
  <si>
    <r>
      <rPr>
        <b/>
        <sz val="11"/>
        <rFont val="Arial Narrow"/>
        <family val="2"/>
      </rPr>
      <t>Hallazgo 33 (2015)</t>
    </r>
    <r>
      <rPr>
        <sz val="11"/>
        <rFont val="Arial Narrow"/>
        <family val="2"/>
      </rPr>
      <t xml:space="preserve"> Documentos soporte Deudores Multas
</t>
    </r>
  </si>
  <si>
    <r>
      <rPr>
        <b/>
        <sz val="11"/>
        <rFont val="Arial Narrow"/>
        <family val="2"/>
      </rPr>
      <t>Hallazgo 34 (2015)</t>
    </r>
    <r>
      <rPr>
        <sz val="11"/>
        <rFont val="Arial Narrow"/>
        <family val="2"/>
      </rPr>
      <t xml:space="preserve"> Soportes cuentas por pagar
</t>
    </r>
  </si>
  <si>
    <r>
      <rPr>
        <b/>
        <sz val="11"/>
        <rFont val="Arial Narrow"/>
        <family val="2"/>
      </rPr>
      <t>Hallazgo 35 (2015)</t>
    </r>
    <r>
      <rPr>
        <sz val="11"/>
        <rFont val="Arial Narrow"/>
        <family val="2"/>
      </rPr>
      <t xml:space="preserve"> Notas a los estados contables
</t>
    </r>
  </si>
  <si>
    <r>
      <rPr>
        <b/>
        <sz val="11"/>
        <rFont val="Arial Narrow"/>
        <family val="2"/>
      </rPr>
      <t>Hallazgo 36 (2015)</t>
    </r>
    <r>
      <rPr>
        <sz val="11"/>
        <rFont val="Arial Narrow"/>
        <family val="2"/>
      </rPr>
      <t xml:space="preserve"> Evaluación control interno contable
</t>
    </r>
  </si>
  <si>
    <r>
      <rPr>
        <b/>
        <sz val="11"/>
        <rFont val="Arial Narrow"/>
        <family val="2"/>
      </rPr>
      <t>Hallazgo 37 (2015</t>
    </r>
    <r>
      <rPr>
        <sz val="11"/>
        <rFont val="Arial Narrow"/>
        <family val="2"/>
      </rPr>
      <t xml:space="preserve">) Ingresos vigencia 2015
</t>
    </r>
  </si>
  <si>
    <r>
      <rPr>
        <b/>
        <sz val="11"/>
        <rFont val="Arial Narrow"/>
        <family val="2"/>
      </rPr>
      <t>Oficina Jurídica y Cobro coactivo:</t>
    </r>
    <r>
      <rPr>
        <sz val="11"/>
        <rFont val="Arial Narrow"/>
        <family val="2"/>
      </rPr>
      <t xml:space="preserve">
Los estudios de remisibilidad y fichas tecnicas ya se encuentran aprobadas y fueron allegadas por el Grupo de Financiera
</t>
    </r>
    <r>
      <rPr>
        <b/>
        <sz val="11"/>
        <rFont val="Arial Narrow"/>
        <family val="2"/>
      </rPr>
      <t xml:space="preserve">Financiera: </t>
    </r>
    <r>
      <rPr>
        <sz val="11"/>
        <rFont val="Arial Narrow"/>
        <family val="2"/>
      </rPr>
      <t>Se esta adelantando  mesas de trabajo, con las areas involucradas, 
con el fin de revisar la reglamentacion existente del procedimiento de cartera  según Resolucion 1405 de 2007 y la Resolucion 6052 de 2007, con el fin de realizar  las respectivas actualizaciones.</t>
    </r>
  </si>
  <si>
    <r>
      <t xml:space="preserve">Acta No. 05 de 26dic2016 del Comité Remisibilidad firmado. 
Acta No. 06 de 30dic2016 del Comité Remisibilidad pendiente de firma. Anexos Estudios Tecnicos y Ficha de Movilizar S.A. y Serviturismo. 
</t>
    </r>
    <r>
      <rPr>
        <b/>
        <sz val="11"/>
        <rFont val="Arial Narrow"/>
        <family val="2"/>
      </rPr>
      <t xml:space="preserve">Financiera: </t>
    </r>
    <r>
      <rPr>
        <sz val="11"/>
        <rFont val="Arial Narrow"/>
        <family val="2"/>
      </rPr>
      <t>Estudio
(Se aporta la evidencia en un CD.)  Formato de estudio de remisibilidad-movilizar</t>
    </r>
  </si>
  <si>
    <t xml:space="preserve">  No se adjunta evidencia</t>
  </si>
  <si>
    <r>
      <rPr>
        <b/>
        <sz val="11"/>
        <rFont val="Arial Narrow"/>
        <family val="2"/>
      </rPr>
      <t>Oficina Jurídica y Cobro coactivo:</t>
    </r>
    <r>
      <rPr>
        <sz val="11"/>
        <rFont val="Arial Narrow"/>
        <family val="2"/>
      </rPr>
      <t xml:space="preserve">
Las reuniones del Comité se han llevado a cabo desde el año 2016 e incluso fue aprobado el cronograma de reuniones del Comité para el año 2017, llevandose a cabo de manera mensual.
</t>
    </r>
    <r>
      <rPr>
        <b/>
        <sz val="11"/>
        <rFont val="Arial Narrow"/>
        <family val="2"/>
      </rPr>
      <t xml:space="preserve">Financiera: </t>
    </r>
    <r>
      <rPr>
        <sz val="11"/>
        <rFont val="Arial Narrow"/>
        <family val="2"/>
      </rPr>
      <t>La coordinación adjunta ficha técnica  actuaciones administrativas</t>
    </r>
  </si>
  <si>
    <r>
      <rPr>
        <b/>
        <sz val="11"/>
        <rFont val="Arial Narrow"/>
        <family val="2"/>
      </rPr>
      <t xml:space="preserve">Oficina Jurídica y Cobro coactivo:
</t>
    </r>
    <r>
      <rPr>
        <sz val="11"/>
        <rFont val="Arial Narrow"/>
        <family val="2"/>
      </rPr>
      <t xml:space="preserve">El registro se efectuará una vez quede ejecutoriado el acto administrativo respectivo.
</t>
    </r>
    <r>
      <rPr>
        <b/>
        <sz val="11"/>
        <rFont val="Arial Narrow"/>
        <family val="2"/>
      </rPr>
      <t>Financiera: -</t>
    </r>
  </si>
  <si>
    <t>Informe
(Se aporta la evidencia en un CD.)  CONCILIACION TERCEROS GENERICOS
Informe terceros genericos
- Formato PDF</t>
  </si>
  <si>
    <t>Listado terceros genericos
(Se aporta la evidencia en un CD.)  No aporto evidencia</t>
  </si>
  <si>
    <t>Informe
(Se aporta la evidencia en un CD.)  
Informe terceros genericos
- Formato PDF</t>
  </si>
  <si>
    <t>Adjunto conciliacion
(Se aporta la evidencia en un CD.)  No aporto evidencia</t>
  </si>
  <si>
    <t xml:space="preserve">  No aporto evidencia</t>
  </si>
  <si>
    <t>Informe de resoluciones allegadas por notificaciones por concepto de cobro multas administrativas, tasa y contribucion.
(Se aporta la evidencia en un CD.)  Resol 2017
- Formato Excel</t>
  </si>
  <si>
    <t xml:space="preserve">  No hay evidencia</t>
  </si>
  <si>
    <r>
      <rPr>
        <b/>
        <sz val="11"/>
        <rFont val="Arial Narrow"/>
        <family val="2"/>
      </rPr>
      <t>Oficina Jurídica y Cobro coactivo</t>
    </r>
    <r>
      <rPr>
        <sz val="11"/>
        <rFont val="Arial Narrow"/>
        <family val="2"/>
      </rPr>
      <t xml:space="preserve">:
Tener en cuenta lo expuesto por el Grupo de Financiera
</t>
    </r>
    <r>
      <rPr>
        <b/>
        <sz val="11"/>
        <rFont val="Arial Narrow"/>
        <family val="2"/>
      </rPr>
      <t xml:space="preserve">Financiera: </t>
    </r>
    <r>
      <rPr>
        <sz val="11"/>
        <rFont val="Arial Narrow"/>
        <family val="2"/>
      </rPr>
      <t>Se allega base de coactivo al area financiera y se encuentra en validadion por parte del grupo de cartera con el fin de consolidar esta informacion, permitiendo asi generar informe de la cartera de la entidad.</t>
    </r>
  </si>
  <si>
    <r>
      <rPr>
        <b/>
        <sz val="11"/>
        <rFont val="Arial Narrow"/>
        <family val="2"/>
      </rPr>
      <t>Oficina Jurídica y Cobro coactivo:</t>
    </r>
    <r>
      <rPr>
        <sz val="11"/>
        <rFont val="Arial Narrow"/>
        <family val="2"/>
      </rPr>
      <t xml:space="preserve">
Es competencia del Grupo de Financiera.
</t>
    </r>
    <r>
      <rPr>
        <b/>
        <sz val="11"/>
        <rFont val="Arial Narrow"/>
        <family val="2"/>
      </rPr>
      <t>Financiera: -</t>
    </r>
    <r>
      <rPr>
        <sz val="11"/>
        <rFont val="Arial Narrow"/>
        <family val="2"/>
      </rPr>
      <t xml:space="preserve">
</t>
    </r>
  </si>
  <si>
    <t>Conciliacion
(Se aporta la evidencia en un CD.)  Conciliacion almacen
- Formato PDF</t>
  </si>
  <si>
    <t>Conciliacion
(Se aporta la evidencia en un CD.)  Conciliacion cuentas por pagar
- Formato PDF</t>
  </si>
  <si>
    <t xml:space="preserve">  </t>
  </si>
  <si>
    <r>
      <rPr>
        <b/>
        <sz val="11"/>
        <rFont val="Arial Narrow"/>
        <family val="2"/>
      </rPr>
      <t>Oficina jurídica:</t>
    </r>
    <r>
      <rPr>
        <sz val="11"/>
        <rFont val="Arial Narrow"/>
        <family val="2"/>
      </rPr>
      <t xml:space="preserve">
La Oficina Jurídica presenta el proyecto de Resolución Por la cual se adopta la metodología para el cálculo de la provisión contable de los procesos judiciales, conciliaciones extrajudiciales y trámites arbitrales en contra de la Entidad.
</t>
    </r>
    <r>
      <rPr>
        <b/>
        <sz val="11"/>
        <rFont val="Arial Narrow"/>
        <family val="2"/>
      </rPr>
      <t xml:space="preserve">Financiera: - </t>
    </r>
  </si>
  <si>
    <r>
      <rPr>
        <b/>
        <sz val="11"/>
        <rFont val="Arial Narrow"/>
        <family val="2"/>
      </rPr>
      <t>Oficina Jurídica:</t>
    </r>
    <r>
      <rPr>
        <sz val="11"/>
        <rFont val="Arial Narrow"/>
        <family val="2"/>
      </rPr>
      <t xml:space="preserve">
Proyecto de Resolución Por la cual se adopta la metodología para el cálculo de la provisión contable de los procesos judiciales, conciliaciones extrajudiciales y trámites arbitrales en contra de la Entidad.</t>
    </r>
    <r>
      <rPr>
        <b/>
        <sz val="11"/>
        <rFont val="Arial Narrow"/>
        <family val="2"/>
      </rPr>
      <t xml:space="preserve">
Financiera: - </t>
    </r>
  </si>
  <si>
    <t>17 de abril de 2017</t>
  </si>
  <si>
    <t>Archivo PDF Solicitud Información Sistemas</t>
  </si>
  <si>
    <r>
      <rPr>
        <b/>
        <sz val="11"/>
        <rFont val="Arial Narrow"/>
        <family val="2"/>
      </rPr>
      <t>Administrativa:</t>
    </r>
    <r>
      <rPr>
        <sz val="11"/>
        <rFont val="Arial Narrow"/>
        <family val="2"/>
      </rPr>
      <t>Comunicación a la coordinacion de Informatica y Estadistica , solicitando la verificacion tecnica para determinar la procedencia de utilizacion de unos equipos que se encuentran en almacen(dispositivos de almacenamiento de informacion .</t>
    </r>
  </si>
  <si>
    <t xml:space="preserve">Se evidencia cumplimiento en aquellos contratos en que por disposición de la ley existe obligatoriedad de la constitución de garantías, documento este, que por demás es requisito indispensable para la ejecución del contrato.     </t>
  </si>
  <si>
    <t>Estudio previo (7 folios)
Contrato de prestación de servicios profesionales No. 257 de 2017 (6 folios).
Registro Presupuestal No. 26617 de fecha 11 de enero de 2017. (1 folio).</t>
  </si>
  <si>
    <r>
      <rPr>
        <b/>
        <sz val="11"/>
        <rFont val="Arial Narrow"/>
        <family val="2"/>
      </rPr>
      <t xml:space="preserve">Informática: </t>
    </r>
    <r>
      <rPr>
        <sz val="11"/>
        <rFont val="Arial Narrow"/>
        <family val="2"/>
      </rPr>
      <t xml:space="preserve">Existe una aplicación de control de los procesos contractuales que se esta implementando, donde se controlara el proceso, se tiene la posibilidad de capacitación y medición de tiempos, en la actual mesa de servicio.Q70:V70Q70:Y70S70Q70:T70Q70:X70
</t>
    </r>
    <r>
      <rPr>
        <b/>
        <sz val="11"/>
        <rFont val="Arial Narrow"/>
        <family val="2"/>
      </rPr>
      <t xml:space="preserve">Administrativa: </t>
    </r>
    <r>
      <rPr>
        <sz val="11"/>
        <rFont val="Arial Narrow"/>
        <family val="2"/>
      </rPr>
      <t>Mediante el Contrato interadministrativo N° 385 de 2017 celebrado con la Universidad de CUNDINAMARCA Cuyo objeto es: Prestar capacitación a sus servidores públicos, a través de programas de formación bajo diversas modalidades, en cumplimiento de lo dispuesto en el Plan Institucional de Capacitación-PIC- para la vigencia 2017, transversalizando la sensibilización de los participantes hacia el desarrollo del proyecto de gestión del conocimiento , se tiene previsto las siguientes acciones de capacitaciones en materia contractual:
• Capacitación a supervisores de contratos.
• Actualización normatividad en Contratación Estatal 
• Alcances del Decreto 1082 de 2015.
• Responsabilidades de los ordenadores del gasto, gerentes de proyecto.
• Supervisores, interventores.
• Normativa sobre cooperación internacional.
• Convenios interadministrativos.
La ejecución del componente en materia Contractual se desarrollara conforme al cronograma que para los efectos se ha establecido , en todo caso inicia en el segundo trimestre de 2017.</t>
    </r>
  </si>
  <si>
    <r>
      <rPr>
        <b/>
        <sz val="11"/>
        <rFont val="Arial Narrow"/>
        <family val="2"/>
      </rPr>
      <t xml:space="preserve">Informática: </t>
    </r>
    <r>
      <rPr>
        <sz val="11"/>
        <rFont val="Arial Narrow"/>
        <family val="2"/>
      </rPr>
      <t xml:space="preserve">Se requiere prueba de recorrido en el link de mesa de ayuda para constatar el control efectivo sobre procesos contractuales y los temas de capacitación.
Para las capacitaciones internas del grupo de contratos de la Secretaría General, se requieren actas de sesiones.
Se recomienda actualizar los lineamientos de supervisión de contratos y socializar a través de reuniones, talleres o circular interna.
</t>
    </r>
    <r>
      <rPr>
        <b/>
        <sz val="11"/>
        <rFont val="Arial Narrow"/>
        <family val="2"/>
      </rPr>
      <t xml:space="preserve">Administrativa: </t>
    </r>
    <r>
      <rPr>
        <sz val="11"/>
        <rFont val="Arial Narrow"/>
        <family val="2"/>
      </rPr>
      <t>Se evidencia Contrato interadministrativo No. 385 de 2017, sin embargo, de acuerdo al objeto contractual no se aportó el documento del Plan Institucional de Capacitación PIC Vigencia 2017 que permita verificar las acciones de capacitación en materia contractual, asi como tambien el cronograma definido con el supervisor del contrato.</t>
    </r>
  </si>
  <si>
    <r>
      <rPr>
        <b/>
        <sz val="11"/>
        <rFont val="Arial Narrow"/>
        <family val="2"/>
      </rPr>
      <t xml:space="preserve">Informática: </t>
    </r>
    <r>
      <rPr>
        <sz val="11"/>
        <rFont val="Arial Narrow"/>
        <family val="2"/>
      </rPr>
      <t xml:space="preserve">Link de mesa de ayudas: http://mesadeservicio.supertransporte.gov.co/front/contract.php
</t>
    </r>
    <r>
      <rPr>
        <b/>
        <sz val="11"/>
        <rFont val="Arial Narrow"/>
        <family val="2"/>
      </rPr>
      <t xml:space="preserve">Administrativa </t>
    </r>
    <r>
      <rPr>
        <sz val="11"/>
        <rFont val="Arial Narrow"/>
        <family val="2"/>
      </rPr>
      <t>:archivo PDF Contrato 385 de 2017 (10 FOLIOS)</t>
    </r>
  </si>
  <si>
    <r>
      <rPr>
        <b/>
        <sz val="11"/>
        <rFont val="Arial Narrow"/>
        <family val="2"/>
      </rPr>
      <t xml:space="preserve">Informática: </t>
    </r>
    <r>
      <rPr>
        <sz val="11"/>
        <rFont val="Arial Narrow"/>
        <family val="2"/>
      </rPr>
      <t xml:space="preserve">Existe una aplicación de control de los procesos contractuales que se esta implementando, donde se controlara el proceso, se tiene la posibilidad de capacitación y medición de tiempos, en la actual mesa de servicio.
Las capacitaciones son a diario con las instrucciones del Dr Kevis Diaz, para solventar las brechas de conocimiento en la materia
</t>
    </r>
    <r>
      <rPr>
        <b/>
        <sz val="11"/>
        <rFont val="Arial Narrow"/>
        <family val="2"/>
      </rPr>
      <t xml:space="preserve">Administrativa: </t>
    </r>
    <r>
      <rPr>
        <sz val="11"/>
        <rFont val="Arial Narrow"/>
        <family val="2"/>
      </rPr>
      <t>En la realización de las actividades previstas dentro de la etapa precontractual se encuentra incorporado como un punto de control la verificación de estudios previos, esta actividad se realiza conforme la normatividad aplicable en materia de contratación con el fin de garantizar que los procesos de subasta, licitación o la modalidad que aplique, se realicen cumpliendo todos los requisitos.</t>
    </r>
  </si>
  <si>
    <r>
      <rPr>
        <b/>
        <sz val="11"/>
        <rFont val="Arial Narrow"/>
        <family val="2"/>
      </rPr>
      <t xml:space="preserve">Informática: </t>
    </r>
    <r>
      <rPr>
        <sz val="11"/>
        <rFont val="Arial Narrow"/>
        <family val="2"/>
      </rPr>
      <t xml:space="preserve">Se requiere prueba de recorrido en el link de mesa de ayuda para constatar el control efectivo sobre procesos contractuales y los temas de capacitación.
Para las capacitaciones internas del grupo de contratos de la Secretaría General, se requieren actas de sesiones.
Se recomienda actualizar los lineamientos de supervisión de contratos y socializar a través de reuniones, talleres o circular interna.
</t>
    </r>
    <r>
      <rPr>
        <b/>
        <sz val="11"/>
        <rFont val="Arial Narrow"/>
        <family val="2"/>
      </rPr>
      <t xml:space="preserve">Administrativa:
</t>
    </r>
    <r>
      <rPr>
        <sz val="11"/>
        <rFont val="Arial Narrow"/>
        <family val="2"/>
      </rPr>
      <t>Se verfico el cumplimiento de esta actividad a través de la cadena de valor, caracterización del proceso de Gestión Administrativa en su modulo Gestionar Contratos y Convenios, en el cual se encuentra establecida las diferentes etapas de planificación, precontractual, contractual y post contractual; herramientas que permiten llevar a cabo el proceso contractual de acuerdo a lo establecido en la Ley.</t>
    </r>
  </si>
  <si>
    <r>
      <rPr>
        <b/>
        <sz val="11"/>
        <rFont val="Arial Narrow"/>
        <family val="2"/>
      </rPr>
      <t xml:space="preserve">Informática: </t>
    </r>
    <r>
      <rPr>
        <sz val="11"/>
        <rFont val="Arial Narrow"/>
        <family val="2"/>
      </rPr>
      <t xml:space="preserve">Link de mesa de ayudas: http://mesadeservicio.supertransporte.gov.co/front/contract.php
</t>
    </r>
    <r>
      <rPr>
        <b/>
        <sz val="11"/>
        <rFont val="Arial Narrow"/>
        <family val="2"/>
      </rPr>
      <t xml:space="preserve">
Administrativa: </t>
    </r>
    <r>
      <rPr>
        <sz val="11"/>
        <rFont val="Arial Narrow"/>
        <family val="2"/>
      </rPr>
      <t>Punto de control Contratos Archivo PDF</t>
    </r>
  </si>
  <si>
    <r>
      <t xml:space="preserve">Administrativa: </t>
    </r>
    <r>
      <rPr>
        <sz val="11"/>
        <rFont val="Arial Narrow"/>
        <family val="2"/>
      </rPr>
      <t>Socializacion efectuada con el equipo de contratación de la coordinacion administrativa y personal adcrito a la Coordinacion del Grupo de Administrativa .</t>
    </r>
  </si>
  <si>
    <r>
      <t xml:space="preserve"> </t>
    </r>
    <r>
      <rPr>
        <b/>
        <sz val="11"/>
        <rFont val="Arial Narrow"/>
        <family val="2"/>
      </rPr>
      <t xml:space="preserve">Informática: </t>
    </r>
    <r>
      <rPr>
        <sz val="11"/>
        <rFont val="Arial Narrow"/>
        <family val="2"/>
      </rPr>
      <t xml:space="preserve">No se evidencia socialización de documento modelo guía para la realización de estudios de mercado de los diferentes tipos de procesos
</t>
    </r>
    <r>
      <rPr>
        <b/>
        <sz val="11"/>
        <rFont val="Arial Narrow"/>
        <family val="2"/>
      </rPr>
      <t xml:space="preserve">Administrativa: </t>
    </r>
    <r>
      <rPr>
        <sz val="11"/>
        <rFont val="Arial Narrow"/>
        <family val="2"/>
      </rPr>
      <t>Se evidencia un documento Guía para la elaboración de Estudios del Sector, sin embargo no se aporta el acta de la socialización realizada con el equipo de contratación.</t>
    </r>
  </si>
  <si>
    <r>
      <rPr>
        <b/>
        <sz val="11"/>
        <rFont val="Arial Narrow"/>
        <family val="2"/>
      </rPr>
      <t xml:space="preserve">Administrativa: </t>
    </r>
    <r>
      <rPr>
        <sz val="11"/>
        <rFont val="Arial Narrow"/>
        <family val="2"/>
      </rPr>
      <t xml:space="preserve">Archivo PDF documento Guía para la elaboración de Estudios del Sector - Colombia Compra Eficiente.
</t>
    </r>
  </si>
  <si>
    <r>
      <rPr>
        <b/>
        <sz val="11"/>
        <rFont val="Arial Narrow"/>
        <family val="2"/>
      </rPr>
      <t xml:space="preserve">Informática: </t>
    </r>
    <r>
      <rPr>
        <sz val="11"/>
        <rFont val="Arial Narrow"/>
        <family val="2"/>
      </rPr>
      <t xml:space="preserve">Existe una aplicación de control de los procesos contractuales que se esta implementando, donde se controlara el proceso, se tiene la posibilidad de capacitación y medición de tiempos, en la actual mesa de servicio.
Las capacitaciones son a diario con las instrucciones del Dr Kevis Diaz, para solventar las brechas de conocimiento en la materia
</t>
    </r>
    <r>
      <rPr>
        <b/>
        <sz val="11"/>
        <rFont val="Arial Narrow"/>
        <family val="2"/>
      </rPr>
      <t xml:space="preserve">Administrativa: </t>
    </r>
    <r>
      <rPr>
        <sz val="11"/>
        <rFont val="Arial Narrow"/>
        <family val="2"/>
      </rPr>
      <t>Se presenta informe de Reunión de seguimiento de ejecución contractual- Secretaria General durante el periodo correspondiente al primer trimestre de 2017,  este informe , hace referencia en primer lugar al PAA,  las orientaciones en materia de supervisión contractual el seguimiento y ejecución contractual que incluye relacion de  los requerimientos que se realizan por parte de los supervisores hacia los proveedores de bienes y servicios en los diferentes aspectos inherentes a la ejecución del contrato, y finalmente  el concepto de configuración de incumplimientos.</t>
    </r>
  </si>
  <si>
    <r>
      <rPr>
        <b/>
        <sz val="11"/>
        <rFont val="Arial Narrow"/>
        <family val="2"/>
      </rPr>
      <t xml:space="preserve">Informática: </t>
    </r>
    <r>
      <rPr>
        <sz val="11"/>
        <rFont val="Arial Narrow"/>
        <family val="2"/>
      </rPr>
      <t xml:space="preserve">Link de mesa de ayudas: http://mesadeservicio.supertransporte.gov.co/front/contract.php
</t>
    </r>
    <r>
      <rPr>
        <b/>
        <sz val="11"/>
        <rFont val="Arial Narrow"/>
        <family val="2"/>
      </rPr>
      <t xml:space="preserve">Administrativa: </t>
    </r>
    <r>
      <rPr>
        <sz val="11"/>
        <rFont val="Arial Narrow"/>
        <family val="2"/>
      </rPr>
      <t>Acta de reunión de fecha 28 de marzo de 2017 (Primer Informe) Tema: Plan de Adquisiciones, Contratación y seguimiento contractual. (6 folios)</t>
    </r>
  </si>
  <si>
    <r>
      <t xml:space="preserve">Administrativa: </t>
    </r>
    <r>
      <rPr>
        <sz val="11"/>
        <rFont val="Arial Narrow"/>
        <family val="2"/>
      </rPr>
      <t xml:space="preserve">Se presenta informe de Reunión de seguimiento de ejecución contractual- Secretaria General durante el periodo correspondiente al primer trimestre de 2017,  este informe , hace referencia en primer lugar al PAA,  las orientaciones en materia de supervisión contractual el seguimiento y ejecución contractual que incluye relacion de  los requerimientos que se realizan por parte de los supervisores hacia los proveedores de bienes y servicios en los diferentes aspectos inherentes a la ejecución del contrato, y finalmente  el concepto de configuración de incumplimientos.
</t>
    </r>
  </si>
  <si>
    <r>
      <rPr>
        <b/>
        <sz val="11"/>
        <rFont val="Arial Narrow"/>
        <family val="2"/>
      </rPr>
      <t xml:space="preserve">Informática: </t>
    </r>
    <r>
      <rPr>
        <sz val="11"/>
        <rFont val="Arial Narrow"/>
        <family val="2"/>
      </rPr>
      <t xml:space="preserve">Sin soporte
</t>
    </r>
    <r>
      <rPr>
        <b/>
        <sz val="11"/>
        <rFont val="Arial Narrow"/>
        <family val="2"/>
      </rPr>
      <t xml:space="preserve">
Administrativa: </t>
    </r>
    <r>
      <rPr>
        <sz val="11"/>
        <rFont val="Arial Narrow"/>
        <family val="2"/>
      </rPr>
      <t>Acta de reunión de fecha 28 de marzo de 2017 (Primer Informe) Tema: Plan de Adquisiciones, Contratación y seguimiento contractual. (6 folios)</t>
    </r>
  </si>
  <si>
    <t>Informe
(Se aporta la evidencia en un CD.)  PUERTOS 20170209
-Formato Excel</t>
  </si>
  <si>
    <t>Informe
(Se aporta la evidencia en un CD.)  SEGUIMIENTO RECAUDO DE RESOLUCIONES DE COBRO V8 31032017 (1) CONTABILIDAD
-Formato Excel</t>
  </si>
  <si>
    <r>
      <rPr>
        <b/>
        <sz val="11"/>
        <rFont val="Arial Narrow"/>
        <family val="2"/>
      </rPr>
      <t xml:space="preserve">Jurídica: </t>
    </r>
    <r>
      <rPr>
        <sz val="11"/>
        <rFont val="Arial Narrow"/>
        <family val="2"/>
      </rPr>
      <t>Se formula la política de prevención del daño antijurídico para la Supertransporte.
El Comité de Conciliación, mediante acta 22 del 10 de noviembre de 2016, recomienda la aprobación del documento  Política de prevención del daño antijurídico para la Supertransporte.
La Política es aprobada mediante Resolución 07652 del 22 de diciembre de 2016.</t>
    </r>
  </si>
  <si>
    <r>
      <rPr>
        <b/>
        <sz val="11"/>
        <rFont val="Arial Narrow"/>
        <family val="2"/>
      </rPr>
      <t xml:space="preserve">Jurídica: </t>
    </r>
    <r>
      <rPr>
        <sz val="11"/>
        <rFont val="Arial Narrow"/>
        <family val="2"/>
      </rPr>
      <t>El Comité de Conciliación, mediante acta 22 del 10 de noviembre de 2016, recomienda la aprobación del documento  Política de prevención del daño antijurídico para la Supertransporte.
La Agencia Nacional de Defensa Jurídica del estado, mediante comunicación 20163000112081 del 22 de diciembre de 2016, da contestación a la solicitud de revisión de la política de prevención del daño antijurídico de la Supertransporte, señalando que ésta es acorde con los lineamientos señalados por esta entidad y reconoce el esfuerzo de la Supertransporte en esta actividad.</t>
    </r>
  </si>
  <si>
    <r>
      <rPr>
        <b/>
        <sz val="11"/>
        <rFont val="Arial Narrow"/>
        <family val="2"/>
      </rPr>
      <t xml:space="preserve">Jurídica: </t>
    </r>
    <r>
      <rPr>
        <sz val="11"/>
        <rFont val="Arial Narrow"/>
        <family val="2"/>
      </rPr>
      <t>La Oficina Jurídica remite listados de asistencia a capacitaciones realizadas en septiembre y octubre de 2016</t>
    </r>
  </si>
  <si>
    <r>
      <rPr>
        <b/>
        <sz val="11"/>
        <rFont val="Arial Narrow"/>
        <family val="2"/>
      </rPr>
      <t xml:space="preserve">Informática: </t>
    </r>
    <r>
      <rPr>
        <sz val="11"/>
        <rFont val="Arial Narrow"/>
        <family val="2"/>
      </rPr>
      <t>Se formula nuevo cronograma de entrega de versiones.</t>
    </r>
  </si>
  <si>
    <r>
      <rPr>
        <b/>
        <sz val="11"/>
        <rFont val="Arial Narrow"/>
        <family val="2"/>
      </rPr>
      <t>Informática:</t>
    </r>
    <r>
      <rPr>
        <sz val="11"/>
        <rFont val="Arial Narrow"/>
        <family val="2"/>
      </rPr>
      <t>Se adjunto informe seguimiento de CDP y RP, correspondiente a los mes de enero, febrero  y marzo de 2017</t>
    </r>
  </si>
  <si>
    <r>
      <rPr>
        <b/>
        <sz val="11"/>
        <rFont val="Arial Narrow"/>
        <family val="2"/>
      </rPr>
      <t xml:space="preserve">Planeación: </t>
    </r>
    <r>
      <rPr>
        <sz val="11"/>
        <rFont val="Arial Narrow"/>
        <family val="2"/>
      </rPr>
      <t xml:space="preserve">Se rediseñó el registro de Plan Operativo anual - POA, haciendolo mas corto y concreto, lo que permite el completo diligenciamiento de todas sus columnas por parte de todos los usuarios, con los cuales se desarrollaron mesas e trabajo, de las cuales se generó el nuevo POA para la vigencia 2017. </t>
    </r>
  </si>
  <si>
    <r>
      <rPr>
        <b/>
        <sz val="11"/>
        <rFont val="Arial Narrow"/>
        <family val="2"/>
      </rPr>
      <t>Planeación:</t>
    </r>
    <r>
      <rPr>
        <sz val="11"/>
        <rFont val="Arial Narrow"/>
        <family val="2"/>
      </rPr>
      <t>A partir del 2015, los avances trimestrales del plan operativo se realizaron al final de cada trimestre con fecha de corte a marzo, junio, septiembre y diciembre.</t>
    </r>
  </si>
  <si>
    <r>
      <rPr>
        <b/>
        <sz val="11"/>
        <rFont val="Arial Narrow"/>
        <family val="2"/>
      </rPr>
      <t>Planeación:</t>
    </r>
    <r>
      <rPr>
        <sz val="11"/>
        <rFont val="Arial Narrow"/>
        <family val="2"/>
      </rPr>
      <t>En la 5ta columna de todas y cada una de las actividades del numeral 7 sobre el desarrollo del procedimiento, se establecieron los puntos de control necesarios para su efectivo desarrollo. En particular la actividad 15 sobre Efectuar seguimiento, como punto de control establece la necesidad de emitir recomendaciones o  controles para dar estricto cumplimiento de las metas establecidas en el Plan Operativo, semestralmente.</t>
    </r>
  </si>
  <si>
    <r>
      <rPr>
        <b/>
        <sz val="11"/>
        <color theme="1"/>
        <rFont val="Arial Narrow"/>
        <family val="2"/>
      </rPr>
      <t>Planeación:</t>
    </r>
    <r>
      <rPr>
        <sz val="11"/>
        <color theme="1"/>
        <rFont val="Arial Narrow"/>
        <family val="2"/>
      </rPr>
      <t xml:space="preserve">Las delegadas en el desarrollo de su gestión ejercen una supervisión integral, es decir, consideran el componente objetivo y subjetivo </t>
    </r>
  </si>
  <si>
    <r>
      <rPr>
        <b/>
        <sz val="11"/>
        <rFont val="Arial Narrow"/>
        <family val="2"/>
      </rPr>
      <t xml:space="preserve">Planeación: </t>
    </r>
    <r>
      <rPr>
        <sz val="11"/>
        <rFont val="Arial Narrow"/>
        <family val="2"/>
      </rPr>
      <t>Desde el 2011, en virtud de la 1474 las publicaciones del Plan estrategico en la página web se hacen máximo el 31 de enero de cada año</t>
    </r>
  </si>
  <si>
    <r>
      <rPr>
        <b/>
        <sz val="11"/>
        <rFont val="Arial Narrow"/>
        <family val="2"/>
      </rPr>
      <t xml:space="preserve">Planeación: </t>
    </r>
    <r>
      <rPr>
        <sz val="11"/>
        <rFont val="Arial Narrow"/>
        <family val="2"/>
      </rPr>
      <t>Los seguimientos se adelantan con una periodicidad trimestral y una vez aprobados por el Comité Institucional de Desarrollo Administrativo, son publicados en la página web de la entidad.</t>
    </r>
  </si>
  <si>
    <r>
      <rPr>
        <b/>
        <sz val="11"/>
        <rFont val="Arial Narrow"/>
        <family val="2"/>
      </rPr>
      <t>Planeación:</t>
    </r>
    <r>
      <rPr>
        <sz val="11"/>
        <rFont val="Arial Narrow"/>
        <family val="2"/>
      </rPr>
      <t>Comunicación enviada en Abril de 2017</t>
    </r>
  </si>
  <si>
    <r>
      <rPr>
        <b/>
        <sz val="11"/>
        <rFont val="Arial Narrow"/>
        <family val="2"/>
      </rPr>
      <t xml:space="preserve">Financiera: </t>
    </r>
    <r>
      <rPr>
        <sz val="11"/>
        <rFont val="Arial Narrow"/>
        <family val="2"/>
      </rPr>
      <t>Informe determinacion tarifa el cual contiene de manera detallada la informacion  de los vigilados con sus ingresos de acuerdo a la vigilancia  integral, objetiva y subjetica par la determinacion del calcualo de la contribucion.</t>
    </r>
  </si>
  <si>
    <r>
      <rPr>
        <b/>
        <sz val="11"/>
        <rFont val="Arial Narrow"/>
        <family val="2"/>
      </rPr>
      <t xml:space="preserve">Planeación: </t>
    </r>
    <r>
      <rPr>
        <sz val="11"/>
        <rFont val="Arial Narrow"/>
        <family val="2"/>
      </rPr>
      <t>En la columna 12 del nuevo registro de Plan Operativo Anual, se establecio la formula del indicador que de cuenta efectiva de cada una de los ítmes a medir. En esta actividad se involucro a distintos actores de las áreas para que tuviesen la oportunidad de conocer los indicadores desde su reformulación. Facilitando así la actividad de socialización y apropiación de los indicadores.
, en las mesas de trabajo que se desarrollaron con las areas. Los indicadores del PEI pasado fueron replanteados.</t>
    </r>
  </si>
  <si>
    <r>
      <rPr>
        <b/>
        <sz val="11"/>
        <rFont val="Arial Narrow"/>
        <family val="2"/>
      </rPr>
      <t xml:space="preserve"> </t>
    </r>
    <r>
      <rPr>
        <sz val="11"/>
        <rFont val="Arial Narrow"/>
        <family val="2"/>
      </rPr>
      <t>Se verifica la definición de 176 indicadores para la medición del mismo número de metas que componen el Plan Operativo Anual de la vigencia 2017. Cada Indicador se alinea ocn un objetivo estratégico y cuenta con una fórmula de medición. En el formato del POA se establecieron columnas para la medición cuantitativa y cualitativa, análisis y retroalimentación.</t>
    </r>
  </si>
  <si>
    <t>La Superintendencia de Puertos y Transporte ha celebrado en los ultimos años  2016 257-suscrito con SERVICIOS POSTALES NACIONALES Organización documental  y 375-2017 suscrito con SERVICIOS POSTALES NACIONALES Organización documental.
La información que se encuentra consolidada en ACCES administrada por la Oficina de Sistemas permite identificar el orden cronológico de las prioridades  y proceder a la proyección del acto administrativo  que evite la ocurrencia del fenomeno jurídico de la caducidad.
La SPT  contrató los servicios de la compañía XM con el objetivo de consolidar la información del Grupo de Investigación a los Infomes Únicos de Infracciones al Transporte entre otras, posteriormente a esta tarea apoyar en la realización de aperturas de investigación</t>
  </si>
  <si>
    <t>imagenes del antes y después de la intervención.
FUID
Data consolidada de IUIT
Aperturas realizadas en las vigencias 2015, 2016, 2017</t>
  </si>
  <si>
    <r>
      <rPr>
        <b/>
        <sz val="11"/>
        <rFont val="Arial Narrow"/>
        <family val="2"/>
      </rPr>
      <t xml:space="preserve">Delegada de Tránsito: </t>
    </r>
    <r>
      <rPr>
        <sz val="11"/>
        <rFont val="Arial Narrow"/>
        <family val="2"/>
      </rPr>
      <t>La Superintendencia de Puertos y Transporte ha celebrado en los ultimos años  2016 257-suscrito con SERVICIOS POSTALES NACIONALES Organización documental  y 375-2017 suscrito con SERVICIOS POSTALES NACIONALES Organización documental.
La información que se encuentra consolidada en ACCES administrada por la Oficina de Sistemas permite identificar el orden cronológico de las prioridades  y proceder a la proyección del acto administrativo  que evite la ocurrencia del fenomeno jurídico de la caducidad.
La SPT  contrató los servicios de la compañía XM con el objetivo de consolidar la información del Grupo de Investigación a los Infomes Únicos de Infracciones al Transporte entre otras, posteriormente a esta tarea apoyar en la realización de aperturas de investigación.
La SPT  contrató los servicios de la compañía XM con el objetivo de consolidar la información del Grupo de Investigación a los Infomes Únicos de Infracciones al Transporte entre otras, posteriormente a esta tarea apoyar en la realización de aperturas de investigación</t>
    </r>
  </si>
  <si>
    <r>
      <t xml:space="preserve">Delegada de tránsito:  </t>
    </r>
    <r>
      <rPr>
        <sz val="11"/>
        <rFont val="Arial Narrow"/>
        <family val="2"/>
      </rPr>
      <t xml:space="preserve">La Superintendencia de Puertos y Transporte ha celebrado en los ultimos años  2016 257-suscrito con SERVICIOS POSTALES NACIONALES Organización documental  y 375-2017 suscrito con SERVICIOS POSTALES NACIONALES Organización documental.
La información que se encuentra consolidada en ACCES administrada por la Oficina de Sistemas permite identificar el orden cronológico de las prioridades  y proceder a la proyección del acto administrativo  que evite la ocurrencia del fenomeno jurídico de la caducidad.
La SPT  contrató los servicios de la compañía XM con el objetivo de consolidar la información del Grupo de Investigación a los Infomes Únicos de Infracciones al Transporte entre otras, posteriormente a esta tarea apoyar en la realización de aperturas de investigación
</t>
    </r>
  </si>
  <si>
    <r>
      <t xml:space="preserve">Base de datos en link http://aplicaciones.supertransporte.gov.co/Investigaciones/app_Login/
</t>
    </r>
    <r>
      <rPr>
        <b/>
        <sz val="11"/>
        <rFont val="Arial Narrow"/>
        <family val="2"/>
      </rPr>
      <t xml:space="preserve">Delegada de Concesiones:
</t>
    </r>
    <r>
      <rPr>
        <sz val="11"/>
        <rFont val="Arial Narrow"/>
        <family val="2"/>
      </rPr>
      <t xml:space="preserve">No hay soportes
</t>
    </r>
    <r>
      <rPr>
        <b/>
        <sz val="11"/>
        <rFont val="Arial Narrow"/>
        <family val="2"/>
      </rPr>
      <t xml:space="preserve">Delegada de Tránsito:
</t>
    </r>
    <r>
      <rPr>
        <sz val="11"/>
        <rFont val="Arial Narrow"/>
        <family val="2"/>
      </rPr>
      <t>Base de datos Grupo Investigaciones y Control</t>
    </r>
  </si>
  <si>
    <t>http://aplicaciones.supertransporte.gov.co/contribucionespecial2016/app_Login/
Para cobro de Contribución Especial
http://aplicaciones.supertransporte.gov.co/Investigaciones/app_Login/
Para Procesos de Investigación
http://www.supertransporte.gov.co/EstadoCuentaVehiculos/OpcionesCertificado/
Para estados de Cuenta IUIT
Manual de usuario Matriz de Investigaciones y Control
Se requieren pruebas de interoperatividad entre los aplicativos
Acta VIGIA</t>
  </si>
  <si>
    <t>La información que se encuentra consolidada en ACCES administrada por la Oficina de Sistemas permite identificar el orden cronológico de las prioridades  y proceder a la proyección del acto administrativo  que evite la ocurrencia del fenomeno jurídico de la caducidad.</t>
  </si>
  <si>
    <t>Data consolidada de IUIT</t>
  </si>
  <si>
    <t>La información consolidada de notificaciones esta alojada en un repositorio. la cual  cuenta con niveles de seguridad autorizados  por la oficina de sistemas.</t>
  </si>
  <si>
    <t xml:space="preserve">No se anexan evidencias
</t>
  </si>
  <si>
    <r>
      <rPr>
        <b/>
        <sz val="11"/>
        <rFont val="Arial Narrow"/>
        <family val="2"/>
      </rPr>
      <t xml:space="preserve">Oficina de Planeación
</t>
    </r>
    <r>
      <rPr>
        <sz val="11"/>
        <rFont val="Arial Narrow"/>
        <family val="2"/>
      </rPr>
      <t>Los indicadores del PEI de esta vigencia fueron redefinidos en relación con la vigencia anterior, en consonancía con las metas.</t>
    </r>
    <r>
      <rPr>
        <b/>
        <sz val="11"/>
        <rFont val="Arial Narrow"/>
        <family val="2"/>
      </rPr>
      <t xml:space="preserve">
Delegada de Puertos:</t>
    </r>
    <r>
      <rPr>
        <sz val="11"/>
        <rFont val="Arial Narrow"/>
        <family val="2"/>
      </rPr>
      <t xml:space="preserve">
La socialización de la política sectorial no se puede tomar por total de sujetos de vigilados a los cuales se les efectúa la socialización porque siempre va a ser un numero superior a los vigilados. La única forma en que no supere el numero de vigilados es efectuando una sola socialización por tipo de vigilado. Y el propósito de la meta no era ese, sino que a los vigilados se les socializara sobre diferentes temas de política de acuerdo a lo pertinente a cada tipo.  Es conveniente precisar como se evaluara el indicador.
</t>
    </r>
    <r>
      <rPr>
        <b/>
        <sz val="11"/>
        <rFont val="Arial Narrow"/>
        <family val="2"/>
      </rPr>
      <t>Delegada de Concesiones:</t>
    </r>
    <r>
      <rPr>
        <sz val="11"/>
        <rFont val="Arial Narrow"/>
        <family val="2"/>
      </rPr>
      <t xml:space="preserve">
El indicador corresponde al objetivo de la estrategia, no obstante se definirán los criterios para la cuantificación de los vigilados socializados para que no se cuantifique mas del 100%
</t>
    </r>
    <r>
      <rPr>
        <b/>
        <sz val="11"/>
        <rFont val="Arial Narrow"/>
        <family val="2"/>
      </rPr>
      <t xml:space="preserve">Delegada de Tránsito: </t>
    </r>
    <r>
      <rPr>
        <sz val="11"/>
        <rFont val="Arial Narrow"/>
        <family val="2"/>
      </rPr>
      <t>Se realizó planeación mensual de la meta, se envió a la Oficina Asesora de Planeación.</t>
    </r>
  </si>
  <si>
    <t>POA 2017 Versión marzo
Correo electrónico</t>
  </si>
  <si>
    <r>
      <rPr>
        <b/>
        <sz val="11"/>
        <rFont val="Arial Narrow"/>
        <family val="2"/>
      </rPr>
      <t xml:space="preserve">Oficina de Planeación
</t>
    </r>
    <r>
      <rPr>
        <sz val="11"/>
        <rFont val="Arial Narrow"/>
        <family val="2"/>
      </rPr>
      <t>Las metas de la vigencia fueron mensualizadas por cada una de las delegadas</t>
    </r>
    <r>
      <rPr>
        <b/>
        <sz val="11"/>
        <rFont val="Arial Narrow"/>
        <family val="2"/>
      </rPr>
      <t xml:space="preserve">
Delegada de Puertos:</t>
    </r>
    <r>
      <rPr>
        <sz val="11"/>
        <rFont val="Arial Narrow"/>
        <family val="2"/>
      </rPr>
      <t xml:space="preserve">
La Delegada de Puertos tiene en su programación los temas que se van a socializar, a cuales vigilados va dirigido y en que meses se van a remitir. 
</t>
    </r>
    <r>
      <rPr>
        <b/>
        <sz val="11"/>
        <rFont val="Arial Narrow"/>
        <family val="2"/>
      </rPr>
      <t xml:space="preserve">Delegada de Concesiones:
</t>
    </r>
    <r>
      <rPr>
        <sz val="11"/>
        <rFont val="Arial Narrow"/>
        <family val="2"/>
      </rPr>
      <t xml:space="preserve">Se estructuró PEI para la vigencia 2017
</t>
    </r>
    <r>
      <rPr>
        <b/>
        <sz val="11"/>
        <rFont val="Arial Narrow"/>
        <family val="2"/>
      </rPr>
      <t xml:space="preserve">Delegada de Tránsito: </t>
    </r>
    <r>
      <rPr>
        <sz val="11"/>
        <rFont val="Arial Narrow"/>
        <family val="2"/>
      </rPr>
      <t>Se realizaron 3 actividades de socialización, con las cuales se lograron socializar a 2010 vigilados:
1. Se realizó capacitación sobre política de supervisión en temas de transporte de carga específicamente SIPLAFT en 10 ciudades durante los meses de febrero y marzo de 2017, logrando capacitar a 944 personas y  542 empresas.
2. Se realizó capacitación sobre política de supervisión específicamente a los Organismos de Tránsito, los días 1 de marzo y 4 de abril del presente año, se logró capacitar a 14 vigilados y a un total de 54 personas. 
3. Se expidió circular N° 10 del 10 de febrero de 2017, dirigida a los Centros de Diagnostico Automotor, Concesión RUNT, Organismos de apoyo al Tránsito, operadores homologados para proveer el sistema de control y vigilancia para los CDA’s, sobre el cargue de la información para la expedición del certificado de revisión tecnicomecanica.</t>
    </r>
    <r>
      <rPr>
        <b/>
        <sz val="11"/>
        <rFont val="Arial Narrow"/>
        <family val="2"/>
      </rPr>
      <t xml:space="preserve">
</t>
    </r>
    <r>
      <rPr>
        <sz val="11"/>
        <rFont val="Arial Narrow"/>
        <family val="2"/>
      </rPr>
      <t xml:space="preserve">
</t>
    </r>
  </si>
  <si>
    <r>
      <rPr>
        <b/>
        <sz val="11"/>
        <rFont val="Arial Narrow"/>
        <family val="2"/>
      </rPr>
      <t xml:space="preserve">Oficina de Planeación
</t>
    </r>
    <r>
      <rPr>
        <sz val="11"/>
        <rFont val="Arial Narrow"/>
        <family val="2"/>
      </rPr>
      <t>Los indicadores del PEI de esta vigencia fueron redefinidos en relación con la vigencia anterior, en consonancía con las metas.</t>
    </r>
    <r>
      <rPr>
        <b/>
        <sz val="11"/>
        <rFont val="Arial Narrow"/>
        <family val="2"/>
      </rPr>
      <t xml:space="preserve">
Delegada de Puertos</t>
    </r>
    <r>
      <rPr>
        <sz val="11"/>
        <rFont val="Arial Narrow"/>
        <family val="2"/>
      </rPr>
      <t xml:space="preserve">
No se ha realizado la ficha técnica del indicador. 
</t>
    </r>
    <r>
      <rPr>
        <b/>
        <sz val="11"/>
        <rFont val="Arial Narrow"/>
        <family val="2"/>
      </rPr>
      <t xml:space="preserve">Delegada de Concesiones:
</t>
    </r>
    <r>
      <rPr>
        <sz val="11"/>
        <rFont val="Arial Narrow"/>
        <family val="2"/>
      </rPr>
      <t xml:space="preserve">El indicador corresponde al objetivo de la estrategia, que es la medición de los servidores que hallan recibido inducción para ejercicio de la vigilancia, inspección y control, no obstante para la ficha técnica se definirán los criterios para la cuantificación de los servidores a los que se les realiza inducción para que no se cuantifique mas del 100%
</t>
    </r>
    <r>
      <rPr>
        <b/>
        <sz val="11"/>
        <rFont val="Arial Narrow"/>
        <family val="2"/>
      </rPr>
      <t xml:space="preserve">Delegada de Tránsito: 
</t>
    </r>
    <r>
      <rPr>
        <sz val="11"/>
        <rFont val="Arial Narrow"/>
        <family val="2"/>
      </rPr>
      <t>Se redifinió el indicador en conjunto con las tres Delegadas, no se vió la necesidad de elaborar las fichas, debido a que el indicador por sí solo es bastante claro.</t>
    </r>
  </si>
  <si>
    <t xml:space="preserve">POA 2017 Versión marzo
Mesas de trabajo
</t>
  </si>
  <si>
    <r>
      <rPr>
        <b/>
        <sz val="11"/>
        <rFont val="Arial Narrow"/>
        <family val="2"/>
      </rPr>
      <t xml:space="preserve">Oficina de Planeación
</t>
    </r>
    <r>
      <rPr>
        <sz val="11"/>
        <rFont val="Arial Narrow"/>
        <family val="2"/>
      </rPr>
      <t>Las metas de la vigencia fueron mensualizadas por cada una de las delegadas</t>
    </r>
    <r>
      <rPr>
        <b/>
        <sz val="11"/>
        <rFont val="Arial Narrow"/>
        <family val="2"/>
      </rPr>
      <t xml:space="preserve">
Delegada de Puertos</t>
    </r>
    <r>
      <rPr>
        <sz val="11"/>
        <rFont val="Arial Narrow"/>
        <family val="2"/>
      </rPr>
      <t xml:space="preserve">
La planeación esta definida en el PEI y en el POA.
La divulgación a los funcionarios es solo a los de la Delegada de Puertos no a los de la entidad. 
</t>
    </r>
    <r>
      <rPr>
        <b/>
        <sz val="11"/>
        <rFont val="Arial Narrow"/>
        <family val="2"/>
      </rPr>
      <t xml:space="preserve">Deelgada de Concesiones:
</t>
    </r>
    <r>
      <rPr>
        <sz val="11"/>
        <rFont val="Arial Narrow"/>
        <family val="2"/>
      </rPr>
      <t xml:space="preserve">En el año 2015 la Delegada de Concesiones realizó inducción a 38 servidores, cantidad acorde al 100% de los servidores asignados al área.
En el año 2016 la Delegada de Concesiones realizó inducción a 70 servidores, cantidad superior a los 61 programados, toda vez que los servidores asignados fue superior a lo programado.
</t>
    </r>
    <r>
      <rPr>
        <b/>
        <sz val="11"/>
        <rFont val="Arial Narrow"/>
        <family val="2"/>
      </rPr>
      <t xml:space="preserve">Delegada de tránsito: </t>
    </r>
    <r>
      <rPr>
        <sz val="11"/>
        <rFont val="Arial Narrow"/>
        <family val="2"/>
      </rPr>
      <t xml:space="preserve">Se realizó planeación mensual de la meta, se envió a la Oficina Asesora de Planeación.
</t>
    </r>
  </si>
  <si>
    <r>
      <rPr>
        <b/>
        <sz val="11"/>
        <rFont val="Arial Narrow"/>
        <family val="2"/>
      </rPr>
      <t xml:space="preserve">Oficina de Planeación
</t>
    </r>
    <r>
      <rPr>
        <sz val="11"/>
        <rFont val="Arial Narrow"/>
        <family val="2"/>
      </rPr>
      <t xml:space="preserve">El plan General de las delegadas fue incluido en el plan de Capacitación de Talento Humano; toda vez que fue un insumo de este en su elaboración.
</t>
    </r>
    <r>
      <rPr>
        <b/>
        <sz val="11"/>
        <rFont val="Arial Narrow"/>
        <family val="2"/>
      </rPr>
      <t>Delegada de Puertos</t>
    </r>
    <r>
      <rPr>
        <sz val="11"/>
        <rFont val="Arial Narrow"/>
        <family val="2"/>
      </rPr>
      <t xml:space="preserve">
En enero no se efectuó capacitación. 
En Febrero se remitió documento pertinente a Infraestructura Portuaria a 25 funcionarios de la Delegada de Puertos en Bogotá, y a 60 contratistas regionales que habían al corte del 28 de Febrero. 
En Marzo se preparó el documento pero no se ha remitido a los funcionarios. 
</t>
    </r>
    <r>
      <rPr>
        <b/>
        <sz val="11"/>
        <rFont val="Arial Narrow"/>
        <family val="2"/>
      </rPr>
      <t xml:space="preserve">Delegada de Concesiones:
</t>
    </r>
    <r>
      <rPr>
        <sz val="11"/>
        <rFont val="Arial Narrow"/>
        <family val="2"/>
      </rPr>
      <t xml:space="preserve">Para el año 2017 el plan de capacitación de la Delegada de concesiones se envión a la oficina de Talento humano con radicado Nro. 20177000026963 del 10/02/2017.
</t>
    </r>
    <r>
      <rPr>
        <b/>
        <sz val="11"/>
        <rFont val="Arial Narrow"/>
        <family val="2"/>
      </rPr>
      <t xml:space="preserve">Delegada de Tránsito: </t>
    </r>
    <r>
      <rPr>
        <sz val="11"/>
        <rFont val="Arial Narrow"/>
        <family val="2"/>
      </rPr>
      <t xml:space="preserve">Se realizaron 4 actividades de socialización con las que se logró socializar a 1955 vigilados:
1. Se realizó capacitación sobre normatividad vigente en temas de transporte terrestre automotor de carga en el país específicamente en sistema VIGIA de la SPT en 10 ciudades durante los meses de febrero y marzo de 2017, logrando capacitar a 870 personas y 542 empresas.
2. Se expidió circular N° 8 del 10 de febrero de 2017, dirigida a las autoridades de tránsito, gobernadores, alcaldes municipales, secretarias de tránsito y transporte municipal, gestores de transporte masivo, integrado y estratégico sobre los indicadores de las acciones para el control de la informalidad e ilegalidad.
3. Se expidió circular N° 13 del 22 de marzo de 2017, dirigida a los Centros de Reconocimiento de Conductores, empresas homologadas para la operación del sistema de control y vigilancia, sobre el recaudo por concepto del valor del servicio.
4. Se expidió circular 11 del 22 de febrero de 2017 dirigida a 819 supervisados de la Delegada de Tránsito y Transporte Terrestre Automotor, realizándoles requerimiento perentorio porque aun no se encuentran en el Sistema VIGIA. 
</t>
    </r>
    <r>
      <rPr>
        <b/>
        <sz val="11"/>
        <rFont val="Arial Narrow"/>
        <family val="2"/>
      </rPr>
      <t xml:space="preserve">
</t>
    </r>
  </si>
  <si>
    <t>Documento borrador del Plan Instituciopnal de Capacitación 2017
*Listas de asistencia a formación en normatividad vigitente - Vigia y  SIPLAFT 2017 que se encuentra en carpeta compartida siplaft
*Pagina Web de la entidad</t>
  </si>
  <si>
    <r>
      <rPr>
        <b/>
        <sz val="11"/>
        <rFont val="Arial Narrow"/>
        <family val="2"/>
      </rPr>
      <t xml:space="preserve">Oficina de Planeación
</t>
    </r>
    <r>
      <rPr>
        <sz val="11"/>
        <rFont val="Arial Narrow"/>
        <family val="2"/>
      </rPr>
      <t>Por efectos de control se efectúa un seguimiento interno mensual,pero el oficial publicado en página se efectúa de manera trimestral</t>
    </r>
    <r>
      <rPr>
        <b/>
        <sz val="11"/>
        <rFont val="Arial Narrow"/>
        <family val="2"/>
      </rPr>
      <t xml:space="preserve">
Delegada de Puertos</t>
    </r>
    <r>
      <rPr>
        <sz val="11"/>
        <rFont val="Arial Narrow"/>
        <family val="2"/>
      </rPr>
      <t xml:space="preserve">
Los reportes de seguimiento se efectúan con la periodicidad solicitada por la Oficina Asesora de Planeación.
</t>
    </r>
    <r>
      <rPr>
        <b/>
        <sz val="11"/>
        <rFont val="Arial Narrow"/>
        <family val="2"/>
      </rPr>
      <t xml:space="preserve">Delegada de Concesiones:
</t>
    </r>
    <r>
      <rPr>
        <sz val="11"/>
        <rFont val="Arial Narrow"/>
        <family val="2"/>
      </rPr>
      <t xml:space="preserve"> Se presenta mensualmente a la oficina de planeación la evaluación al cumplimiento del PEI
</t>
    </r>
    <r>
      <rPr>
        <b/>
        <sz val="11"/>
        <rFont val="Arial Narrow"/>
        <family val="2"/>
      </rPr>
      <t xml:space="preserve">Delegada de tránsito: </t>
    </r>
    <r>
      <rPr>
        <sz val="11"/>
        <rFont val="Arial Narrow"/>
        <family val="2"/>
      </rPr>
      <t xml:space="preserve"> Se envió a la Oficina Asesora de Planeación, avance del primer trimestre del año 2017 de las actividades correspondientes a la Delegada de Tránsito</t>
    </r>
  </si>
  <si>
    <r>
      <rPr>
        <b/>
        <sz val="11"/>
        <rFont val="Arial Narrow"/>
        <family val="2"/>
      </rPr>
      <t xml:space="preserve">Oficina de Planeación
</t>
    </r>
    <r>
      <rPr>
        <sz val="11"/>
        <rFont val="Arial Narrow"/>
        <family val="2"/>
      </rPr>
      <t>Se efectúo capacitación sobre indicadores, indicandose la existencia de las fichas técnicas y su diligenciamiento en el establecimiento de indicadores</t>
    </r>
    <r>
      <rPr>
        <b/>
        <sz val="11"/>
        <rFont val="Arial Narrow"/>
        <family val="2"/>
      </rPr>
      <t xml:space="preserve">
Delegada de Puertos</t>
    </r>
    <r>
      <rPr>
        <sz val="11"/>
        <rFont val="Arial Narrow"/>
        <family val="2"/>
      </rPr>
      <t xml:space="preserve">
No se ha realizado la ficha técnica del indicador. 
</t>
    </r>
    <r>
      <rPr>
        <b/>
        <sz val="11"/>
        <rFont val="Arial Narrow"/>
        <family val="2"/>
      </rPr>
      <t xml:space="preserve">Delegada de Concesiones:
</t>
    </r>
    <r>
      <rPr>
        <sz val="11"/>
        <rFont val="Arial Narrow"/>
        <family val="2"/>
      </rPr>
      <t xml:space="preserve">1. Indicador enfocado a capacitación lo que dificulta el cumplimiento por restricciones presupuestales y logísticas.
2. Deficiencias en la definición del indicador de Fortalecer el conocimiento en normas vigentes, puesto que la base de cumplimiento anual es el universo de vigilados, ocasionando que la socialización de mas de una normatividad vigente que abarque el universo de vigilados, exceda al final el 100% de los vigilados
3. No toda la normatividad aplica para todos los tipos de vigilados. La socialización de normatividad vigente no es consecuente con las prioridades de socialización que tiene cada Delegada ni con los vigilados que se quieren socializar con dicha política.
4. La Entidad expide su plan de capacitación para cada año dentro del Plan Estratégico de Recursos Humanos, dentro del cual no se incluye a los contratistas por imposibilidad legal. Sin embargo, este indicador está orientado a medir todas las actividades orientadas a socializar a los servidores públicos que ejercen la supervisión. Por lo tanto, a los contratistas se les realiza la inducción (no se capacitan ni formal ni informalmente) en temas específicos a través de correos, de video conferencias, o con presencia de funcionarios de planta de Bogotá, siempre relacionados con vigilancia, inspección y control.
5. Indicador puede variar mes a mes dependiendo de las necesidades de capacitación que tengan los funcionarios que ejercen la supervisión.
</t>
    </r>
    <r>
      <rPr>
        <b/>
        <sz val="11"/>
        <rFont val="Arial Narrow"/>
        <family val="2"/>
      </rPr>
      <t xml:space="preserve">Delegada de tránsito: </t>
    </r>
    <r>
      <rPr>
        <sz val="11"/>
        <rFont val="Arial Narrow"/>
        <family val="2"/>
      </rPr>
      <t>Se redifinió el indicador en conjunto con las tres Delegadas, no se vió la necesidad de elaborar las fichas, debido a que el indicador por sí solo es bastante claro.</t>
    </r>
    <r>
      <rPr>
        <b/>
        <sz val="11"/>
        <rFont val="Arial Narrow"/>
        <family val="2"/>
      </rPr>
      <t xml:space="preserve">
</t>
    </r>
  </si>
  <si>
    <r>
      <rPr>
        <b/>
        <sz val="11"/>
        <rFont val="Arial Narrow"/>
        <family val="2"/>
      </rPr>
      <t xml:space="preserve">Oficina de Planeación
</t>
    </r>
    <r>
      <rPr>
        <sz val="11"/>
        <rFont val="Arial Narrow"/>
        <family val="2"/>
      </rPr>
      <t>Las metas de la vigencia fueron mensualizadas por cada una de las delegadas</t>
    </r>
    <r>
      <rPr>
        <b/>
        <sz val="11"/>
        <rFont val="Arial Narrow"/>
        <family val="2"/>
      </rPr>
      <t xml:space="preserve">
Delegada de Puertos</t>
    </r>
    <r>
      <rPr>
        <sz val="11"/>
        <rFont val="Arial Narrow"/>
        <family val="2"/>
      </rPr>
      <t xml:space="preserve">
La planeación esta definida en el PEI y en el POA.
</t>
    </r>
    <r>
      <rPr>
        <b/>
        <sz val="11"/>
        <rFont val="Arial Narrow"/>
        <family val="2"/>
      </rPr>
      <t xml:space="preserve">Delegada Concesiones:
</t>
    </r>
    <r>
      <rPr>
        <sz val="11"/>
        <rFont val="Arial Narrow"/>
        <family val="2"/>
      </rPr>
      <t xml:space="preserve">Se estructuró PEI para la vigencia 2017 y se hace seguimiento mensual.
</t>
    </r>
    <r>
      <rPr>
        <b/>
        <sz val="11"/>
        <rFont val="Arial Narrow"/>
        <family val="2"/>
      </rPr>
      <t xml:space="preserve">Delegada de Tránsito: </t>
    </r>
    <r>
      <rPr>
        <sz val="11"/>
        <rFont val="Arial Narrow"/>
        <family val="2"/>
      </rPr>
      <t>Se realizó planeación mensual de la meta, se envió a la Oficina Asesora de Planeación.</t>
    </r>
  </si>
  <si>
    <r>
      <rPr>
        <b/>
        <sz val="11"/>
        <rFont val="Arial Narrow"/>
        <family val="2"/>
      </rPr>
      <t xml:space="preserve">Oficina de Planeación
</t>
    </r>
    <r>
      <rPr>
        <sz val="11"/>
        <rFont val="Arial Narrow"/>
        <family val="2"/>
      </rPr>
      <t>Se revisarón y mejoraron los indicadores.</t>
    </r>
    <r>
      <rPr>
        <b/>
        <sz val="11"/>
        <rFont val="Arial Narrow"/>
        <family val="2"/>
      </rPr>
      <t xml:space="preserve">
Delegada de Puertos</t>
    </r>
    <r>
      <rPr>
        <sz val="11"/>
        <rFont val="Arial Narrow"/>
        <family val="2"/>
      </rPr>
      <t xml:space="preserve">
No se ha realizado la ficha técnica del indicador.
</t>
    </r>
    <r>
      <rPr>
        <b/>
        <sz val="11"/>
        <rFont val="Arial Narrow"/>
        <family val="2"/>
      </rPr>
      <t xml:space="preserve">Delegada de Concesiones:
</t>
    </r>
    <r>
      <rPr>
        <sz val="11"/>
        <rFont val="Arial Narrow"/>
        <family val="2"/>
      </rPr>
      <t xml:space="preserve">El indicador está planteado por acción y la estrategia por tipo de vigilado, para la ficha técnica se definirán los criterios para la cuantificación de los tipos de vigilados impactados para que no se cuantifique mas del 100%(no por acció
</t>
    </r>
    <r>
      <rPr>
        <b/>
        <sz val="11"/>
        <rFont val="Arial Narrow"/>
        <family val="2"/>
      </rPr>
      <t xml:space="preserve">Delegada de Tránsito: </t>
    </r>
    <r>
      <rPr>
        <sz val="11"/>
        <rFont val="Arial Narrow"/>
        <family val="2"/>
      </rPr>
      <t>Se redifinió el indicador en conjunto con las tres Delegadas, no se vió la necesidad de elaborar las fichas, debido a que el indicador por sí solo es bastante claro.</t>
    </r>
    <r>
      <rPr>
        <b/>
        <sz val="11"/>
        <rFont val="Arial Narrow"/>
        <family val="2"/>
      </rPr>
      <t xml:space="preserve">
</t>
    </r>
  </si>
  <si>
    <r>
      <rPr>
        <b/>
        <sz val="11"/>
        <rFont val="Arial Narrow"/>
        <family val="2"/>
      </rPr>
      <t>Oficina de Planeación</t>
    </r>
    <r>
      <rPr>
        <sz val="11"/>
        <rFont val="Arial Narrow"/>
        <family val="2"/>
      </rPr>
      <t xml:space="preserve">
Se efectúa publicación en la página a efectos de socializar el tema</t>
    </r>
    <r>
      <rPr>
        <b/>
        <sz val="11"/>
        <rFont val="Arial Narrow"/>
        <family val="2"/>
      </rPr>
      <t xml:space="preserve">
Delegada de Puertos</t>
    </r>
    <r>
      <rPr>
        <sz val="11"/>
        <rFont val="Arial Narrow"/>
        <family val="2"/>
      </rPr>
      <t xml:space="preserve">
Esta acción no ha sido generada en la Delegada, por lo que no se acepta.  En ningún momento se ha contemplado la posibilidad de divulgar los resultados del mismo
</t>
    </r>
    <r>
      <rPr>
        <b/>
        <sz val="11"/>
        <rFont val="Arial Narrow"/>
        <family val="2"/>
      </rPr>
      <t xml:space="preserve">Delegada de Concesiones:
</t>
    </r>
    <r>
      <rPr>
        <sz val="11"/>
        <rFont val="Arial Narrow"/>
        <family val="2"/>
      </rPr>
      <t xml:space="preserve">Los resultados de la delegada de concesiones se socializan con la oficina de planeación quien es la competente para divulgarlos al exterior.
</t>
    </r>
    <r>
      <rPr>
        <b/>
        <sz val="11"/>
        <rFont val="Arial Narrow"/>
        <family val="2"/>
      </rPr>
      <t xml:space="preserve">Delegada de Tránsito: </t>
    </r>
    <r>
      <rPr>
        <sz val="11"/>
        <rFont val="Arial Narrow"/>
        <family val="2"/>
      </rPr>
      <t>Se expidió circular N° 94 del 29 de diciembre de 2016 dirigida a todos los vigilados de la Superintendencia de Puertos y Transporte, con 22 modelos de buenas prácticas empresariales y 62 indicadores</t>
    </r>
  </si>
  <si>
    <r>
      <rPr>
        <b/>
        <sz val="11"/>
        <rFont val="Arial Narrow"/>
        <family val="2"/>
      </rPr>
      <t xml:space="preserve">Oficina de Planeación
</t>
    </r>
    <r>
      <rPr>
        <sz val="11"/>
        <rFont val="Arial Narrow"/>
        <family val="2"/>
      </rPr>
      <t>Por efectos de control se efectúa un seguimiento interno mensual,pero el oficial publicado en página se efectúa de manera trimestral</t>
    </r>
    <r>
      <rPr>
        <b/>
        <sz val="11"/>
        <rFont val="Arial Narrow"/>
        <family val="2"/>
      </rPr>
      <t xml:space="preserve">
Delegada de Puertos</t>
    </r>
    <r>
      <rPr>
        <sz val="11"/>
        <rFont val="Arial Narrow"/>
        <family val="2"/>
      </rPr>
      <t xml:space="preserve">
Los reportes de seguimiento se efectúan con la periodicidad solicitada por la Oficina Asesora de Planeación. 
</t>
    </r>
    <r>
      <rPr>
        <b/>
        <sz val="11"/>
        <rFont val="Arial Narrow"/>
        <family val="2"/>
      </rPr>
      <t xml:space="preserve">Delegada de Concesiones: 
</t>
    </r>
    <r>
      <rPr>
        <sz val="11"/>
        <rFont val="Arial Narrow"/>
        <family val="2"/>
      </rPr>
      <t xml:space="preserve">Se presenta mensualmente a la oficina de planeación la evaluación al cumplimiento del PEI
</t>
    </r>
    <r>
      <rPr>
        <b/>
        <sz val="11"/>
        <rFont val="Arial Narrow"/>
        <family val="2"/>
      </rPr>
      <t xml:space="preserve">Delegada de Tránsito: </t>
    </r>
    <r>
      <rPr>
        <sz val="11"/>
        <rFont val="Arial Narrow"/>
        <family val="2"/>
      </rPr>
      <t>Se envió a la Oficina Asesora de Planeación, avance del primer trimestre del año 2017 de las actividades correspondientes a la Delegada de Tránsito</t>
    </r>
  </si>
  <si>
    <r>
      <rPr>
        <b/>
        <sz val="11"/>
        <rFont val="Arial Narrow"/>
        <family val="2"/>
      </rPr>
      <t xml:space="preserve">Oficina de Planeación
</t>
    </r>
    <r>
      <rPr>
        <sz val="11"/>
        <rFont val="Arial Narrow"/>
        <family val="2"/>
      </rPr>
      <t>Los indicadores del PEI de esta vigencia fueron redefinidos en relación con la vigencia anterior en relación con las metas.</t>
    </r>
    <r>
      <rPr>
        <b/>
        <sz val="11"/>
        <rFont val="Arial Narrow"/>
        <family val="2"/>
      </rPr>
      <t xml:space="preserve">
Delegada de Puertos</t>
    </r>
    <r>
      <rPr>
        <sz val="11"/>
        <rFont val="Arial Narrow"/>
        <family val="2"/>
      </rPr>
      <t xml:space="preserve">
No se ha realizado la ficha técnica del indicador. 
</t>
    </r>
    <r>
      <rPr>
        <b/>
        <sz val="11"/>
        <rFont val="Arial Narrow"/>
        <family val="2"/>
      </rPr>
      <t xml:space="preserve">Delegada de Concesiones:
</t>
    </r>
    <r>
      <rPr>
        <sz val="11"/>
        <rFont val="Arial Narrow"/>
        <family val="2"/>
      </rPr>
      <t xml:space="preserve">No reporta información
</t>
    </r>
    <r>
      <rPr>
        <b/>
        <sz val="11"/>
        <rFont val="Arial Narrow"/>
        <family val="2"/>
      </rPr>
      <t xml:space="preserve">Delegada de Tránsito: </t>
    </r>
    <r>
      <rPr>
        <sz val="11"/>
        <rFont val="Arial Narrow"/>
        <family val="2"/>
      </rPr>
      <t>Se redifinieron los indicadores que presentaban inconsitencias en conjunto con las tres Delegadas, no se vió la necesidad de elaborar las fichas, debido a que los indicadores propuestos son bastante claros por sí solos.</t>
    </r>
  </si>
  <si>
    <r>
      <rPr>
        <b/>
        <sz val="11"/>
        <rFont val="Arial Narrow"/>
        <family val="2"/>
      </rPr>
      <t xml:space="preserve">Oficina de Planeación
</t>
    </r>
    <r>
      <rPr>
        <sz val="11"/>
        <rFont val="Arial Narrow"/>
        <family val="2"/>
      </rPr>
      <t>Por efectos de control se efectúa un seguimiento  interno al PEI mensual,pero el oficial publicado en página se efectúa de manera trimestral</t>
    </r>
    <r>
      <rPr>
        <b/>
        <sz val="11"/>
        <rFont val="Arial Narrow"/>
        <family val="2"/>
      </rPr>
      <t xml:space="preserve">
Delegada de Puertos</t>
    </r>
    <r>
      <rPr>
        <sz val="11"/>
        <rFont val="Arial Narrow"/>
        <family val="2"/>
      </rPr>
      <t xml:space="preserve">
Los reportes de seguimiento se efectúan con la periodicidad solicitada por la Oficina Asesora de Planeación. 
</t>
    </r>
    <r>
      <rPr>
        <b/>
        <sz val="11"/>
        <rFont val="Arial Narrow"/>
        <family val="2"/>
      </rPr>
      <t xml:space="preserve">Delegada de Concesiones:
</t>
    </r>
    <r>
      <rPr>
        <sz val="11"/>
        <rFont val="Arial Narrow"/>
        <family val="2"/>
      </rPr>
      <t xml:space="preserve">Se presenta mensualmente a la oficina de planeación la evaluación al cumplimiento del PEI
</t>
    </r>
    <r>
      <rPr>
        <b/>
        <sz val="11"/>
        <rFont val="Arial Narrow"/>
        <family val="2"/>
      </rPr>
      <t xml:space="preserve">Delegada de Tránsito: </t>
    </r>
    <r>
      <rPr>
        <sz val="11"/>
        <rFont val="Arial Narrow"/>
        <family val="2"/>
      </rPr>
      <t>Se envió a la Oficina Asesora de Planeación, avance del primer trimestre del año 2017 de las actividades correspondientes a la Delegada de Tránsito</t>
    </r>
  </si>
  <si>
    <t>Con el apoyo del SIS se adelanta la conformación de los expedientes aperturados por orden cronológico  y entregados al grupo de Investigaciones IUIT con el objetivo de continuar las actuaciones procedentes.</t>
  </si>
  <si>
    <t xml:space="preserve">La entidad en la actualidad se encuentra efectuando pruebas en el ambiente de pre producción de Sistema Nacional de Supervisión al Transporte que permitiría integrar estos procesos. </t>
  </si>
  <si>
    <t>La SPT  contrató los servicios de la compañía XM con el objetivo de consolidar la información del Grupo de Investigación a los Infomes Únicos de Infracciones al Transporte entre otras, posteriormente a esta tarea apoyar en la realización de aperturas de investigación.</t>
  </si>
  <si>
    <t>Se realizaron 3 mesas de trabajo con la DITRA y con las Autoridades de Tránsito y Transporte del país con el objetivo de socializar las dificultades que se presentan frente al diligenciamiento de los IUIT</t>
  </si>
  <si>
    <r>
      <rPr>
        <b/>
        <sz val="11"/>
        <rFont val="Arial Narrow"/>
        <family val="2"/>
      </rPr>
      <t>Administrativa:</t>
    </r>
    <r>
      <rPr>
        <sz val="11"/>
        <rFont val="Arial Narrow"/>
        <family val="2"/>
      </rPr>
      <t>Los soportes  recibidos no reflejan el cumplimiento de la acción de mejora descrita por el área responsable, razón por la cual la información aportada no permite realizar la verficación.Se valora la solicitud de verificacion tecnica de equipos que podrían estar en uso.
Para dar cumplimiento a la acción de mejora deben establcersece los lineamientos para el uso de  los activos que reposan en el almacén.</t>
    </r>
  </si>
  <si>
    <t>Respuesta de la coordinadora del grupo de control interno disciplinario con memorando No. 20165100082533 de 8 de julio de 2016.
Se verifican informes de expedición de CDP de enero a marzo de 2017. 
Se requiere formalizar el  formato para llevar el control de las solicitudes de los registros presupuestales en el aplicativo Architec (cadena de valor)</t>
  </si>
  <si>
    <t>Imagenes del antes y después de la intervención.
FUID
Data consolidada de IUIT
Aperturas realizadas en las vigencias 2015, 2016, 2017</t>
  </si>
  <si>
    <t>Se requiere prueba de recorrido para verificar el aplicativo ACCES y sobre el módulo de VIGÍA para corroborar la funcionalidad de la sistematización de la información IUIT.
Se requiere anexar base de datos de inventario actualizaco de IUIT y matrices de control de asiganción y seguimiento de IUIT.
Se requiere informe de gestión IUIT 2016 y avance 2017</t>
  </si>
  <si>
    <t>Se requiere prueba de recorrido para verificar el aplicativo ACCES y sobre el módulo de VIGÍA para corroborar la funcionalidad de la sistematización de la información IUIT.
Se requiere anexar base de datos de inventario actualizaco de IUIT y matrices de control de asiganción y seguimiento de IUIT.
Se requiere informe de gestión IUIT 2016 y avance 2017</t>
  </si>
  <si>
    <t>Esta labor se adelantó en su momento, la entidad definio su estrategia de soluciones tecnologicas a través del sistema de información VIGIA.</t>
  </si>
  <si>
    <t>Se realizó una  una  reunión de identificación de  necesidades con la ingeniera Gloria Morales de Informática (6 de marzo 2017),quien a su vez mantiene contacto con  el desarrollador  del módulo  de PQR en Vigia, Quipux</t>
  </si>
  <si>
    <t>Para la implementación del módulo de PQR a través del sistema de información VIGIA, y los transversales en los que interviene la coordinación de atención al ciudadano y demás adscritas a la Secretaria General, se ha dispuesto del personal para que integre las mesas de trabajo y participe activamente en ellas, donde se modelan los alcances de cada uno de los módulos a desarrollar, la intervención de los funcionarios y contratistas deriva de la atención a requerimientos de información, validación de información y eventualmente verificaciones o pruebas .</t>
  </si>
  <si>
    <t>Técnicamente la medición de la implementación y operación se verifica en el informe del proyecto de implementación del Sistema de información misional, que con este mismo propósito registre la Dependencia competente .</t>
  </si>
  <si>
    <t xml:space="preserve">En cumplimiento de lo dispuesto en el Plan Institucional de Capacitación-PIC- para la vigencia 2017, transversalizando la sensibilización de los participantes hacia el desarrollo del proyecto de gestión del conocimiento, se adelantó la acción de capacitación en materia de sensibilización de servicio al ciudadano y trámite de PQR, en el marco del PROGRAMA SENA-SERVICIO AL CIUDADANO.
Es asi como el Grupo de Atención al Ciudadano asistió junto con funcionarios de otras áreas a la capacitación de 40 horas a partir del 27 de marzo. 
</t>
  </si>
  <si>
    <t>Desde 2016 se adelanta la estructuración de la estrategia tecnológica de gestión de PQR, con  los siguientes resultados:
1. 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2. CONTINUIDAD DE CONTRATOS DE DESARROLLO DE APLICATIVOS TECNOLÓGICOS
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Este convenio incluye dentro de su alcance el Apoyo a la gestión de procesos institucionales a través de las tecnologías de la información y las comunicaciones donde se enmarca la Gestión de Peticiones, Quejas y Reclamos (PQR).</t>
  </si>
  <si>
    <t>Documento Diagnóstico para VIGÍA
Contatos y adicioens XM y QUIPUX</t>
  </si>
  <si>
    <t xml:space="preserve">Realizar mesas de trabajo  para recopilar información  por parte de los actores involucrados (Oficina Asesora de Planeación, contratante y servidores públicos)     
</t>
  </si>
  <si>
    <t>No se anexa evidencia de la mesa de trabajo realizada</t>
  </si>
  <si>
    <t>Nuevo cornograma de VIGIA 2017
Fase II (Ajuste Radicación)
- Implementar 7 canales de radicación simultaneas (Salida, Entrada, Memorando, Circulares, Resoluciones, Internos y Autos-Cobro Coactivo): Pendiente
Fase III: (Proceso transversal para PQRS, Inmovilizaciones, IUIT)
- Inmovilizaciones: ejecución de 2 actividades de 5 (40%)
- PQR: ejecución de 1 actividad de 5 (20%)
Se requieren informes o actas de seguimiento a la implementación o pruebas de los módulos entregados. 
Se recomienda reprogramar las actividades con plazos vencidos y que no se han ejecutado</t>
  </si>
  <si>
    <t xml:space="preserve">No se reportan avances para verificar en materia de funcionalidad del Modulo PQR de VIGÍA. </t>
  </si>
  <si>
    <t>Se evidencia FORMATO PARA LA INSCRIPCIÓN DE ASPIRANTES EN SOFIA PLUS v1.0
Se evidencia CAPACITACION ATENCION AL CIUDADANO-SENA BROUCHURE
SE deben anexar evidencias de la realización de curso (notas o certificados de los asistentes)</t>
  </si>
  <si>
    <t xml:space="preserve">ARCHIVO EXCEL FORMATO PARA LA INSCRIPCIÓN DE ASPIRANTES EN SOFIA PLUS v1.0
PRESENATCIÓN POWERPOINT  CAPACITACION ATENCION AL CIUDADANO-SENA BROUCHURE
</t>
  </si>
  <si>
    <t>Sin evidencias</t>
  </si>
  <si>
    <t>Se verifica Solicitud estado actual del proyecto Centro Inteligente de Control de Tránsito y Transporte –CICOTT Memorando 20174000302631 del 12/04/2017.
La acción de mejora s ecumple. Sin embargo, si la respuesta del Mintrasnporte implica acciones a adelantar por parte de Supertransporte, continuará abierta.</t>
  </si>
  <si>
    <t>Memorando 20174000302631 del 12/04/2017</t>
  </si>
  <si>
    <t>Informe
(Se aporta la evidencia en un CD.)  INFORME BASE CONTRIB. 201720170315
 - Formato Excel
Se requiere prueba de recorrido para vefiricación de cálculo de Contribución Especial 2016 y 2017 y reoporte consolidado de recaudo 2016 y avance 2017</t>
  </si>
  <si>
    <t>Formulación del POA y PEI 2017 con la orienatación metodológica de la Oficina de Planeación y bajo las directrices del Despacho. Se evidencia versiones de marzo de 2017.
La acción de mejora requiere de documento metodológico para la formualción del los planes estratégico y operativo</t>
  </si>
  <si>
    <r>
      <rPr>
        <b/>
        <sz val="11"/>
        <rFont val="Arial Narrow"/>
        <family val="2"/>
      </rPr>
      <t>Delegada de Tránsito</t>
    </r>
    <r>
      <rPr>
        <sz val="11"/>
        <rFont val="Arial Narrow"/>
        <family val="2"/>
      </rPr>
      <t xml:space="preserve">
Gestión 2016: El cumplimiento de la acción es del 99.97% para lo cual se desarrollaron tres mil trecientas sesenta (3360) visitas de inspección y ciento treinta y cuatro (134) por concepto de SIPLAFT (Sistema de Prevención y Control de Lavado de Activos y de Financiación del Terrorismo) reportadas en el archivo “informe de gestión delegada de transito 2016.doc” de un total de tres mil quinientas (3500) programadas.
</t>
    </r>
    <r>
      <rPr>
        <b/>
        <sz val="11"/>
        <rFont val="Arial Narrow"/>
        <family val="2"/>
      </rPr>
      <t>Delegada Concesiones</t>
    </r>
    <r>
      <rPr>
        <sz val="11"/>
        <rFont val="Arial Narrow"/>
        <family val="2"/>
      </rPr>
      <t xml:space="preserve">
Gestión 2016
</t>
    </r>
    <r>
      <rPr>
        <b/>
        <sz val="11"/>
        <rFont val="Arial Narrow"/>
        <family val="2"/>
      </rPr>
      <t>Delegada de Puertos</t>
    </r>
    <r>
      <rPr>
        <sz val="11"/>
        <rFont val="Arial Narrow"/>
        <family val="2"/>
      </rPr>
      <t xml:space="preserve">
Gestión 2016: La Delegada desarrollo en la vigencia seiscientas veinte (620) visitas de inspección cumpliendo la meta de quinientas ochenta y nueve (589) programadas
Especificar los avances consolidados de ejecución del Plan General de Supervisión para el primer trimestre de 2017</t>
    </r>
  </si>
  <si>
    <t>Informes de gestión 2016 de Delegads
Evalaución de Dependencias 2016</t>
  </si>
  <si>
    <t xml:space="preserve">Resoluciones 405 de 2007 y Resolución 6052 de 2007
</t>
  </si>
  <si>
    <r>
      <t xml:space="preserve">Oficina Jurídica:
</t>
    </r>
    <r>
      <rPr>
        <sz val="11"/>
        <rFont val="Arial Narrow"/>
        <family val="2"/>
      </rPr>
      <t xml:space="preserve">• Se anexa Acta del Comité No. 5 de Remisibilidad de 26dic2016, por el cual se aprueba el formato para el estudio técnico de remisibilidad y la ficha técnica de actuaciones. 
• Se anexa el comité No. 6 de remisibilidad del 30dic2016 donde se aprueba el estudio técnico No. 031-001-2016 y ficha integral de Movilizar S.A y se presenta el caso de Servicios turísticos y Especiales de Manizales Ltda. Serviturismo, el cual no es aprobado.  No obstante, están pendientes de aprobación 2350 aproximadamente casos para estudio técnico de remisibilidad, no se anexa la programación para presentar al comité y está pendiente la aprobación y firma del acta. 
Por otra parte, no se ha oficializado la programación anual de los comités de remisibilidad para la vigencia 2017.
</t>
    </r>
    <r>
      <rPr>
        <b/>
        <sz val="11"/>
        <rFont val="Arial Narrow"/>
        <family val="2"/>
      </rPr>
      <t xml:space="preserve">Financiera:
</t>
    </r>
    <r>
      <rPr>
        <sz val="11"/>
        <rFont val="Arial Narrow"/>
        <family val="2"/>
      </rPr>
      <t xml:space="preserve">La coordinación financiera manifiesta que se están adelantando mesas de trabajo en las áreas involucradas con el fin de revisar la reglamentación existente del procedimiento de cartera según resolución 1405 de 2007 y Resolución 6052 de 2007
Se debe prcisar la continuidad del ejercicio para la vigencia 2017
</t>
    </r>
    <r>
      <rPr>
        <b/>
        <sz val="10"/>
        <rFont val="Arial Narrow"/>
        <family val="2"/>
      </rPr>
      <t/>
    </r>
  </si>
  <si>
    <r>
      <t xml:space="preserve">Financiera:  </t>
    </r>
    <r>
      <rPr>
        <sz val="11"/>
        <rFont val="Arial Narrow"/>
        <family val="2"/>
      </rPr>
      <t>Acta
(Se aporta la evidencia en un CD.)  Actas No 1, 5 y 6 del Comité de Sostenibilidad financiera, donde se estudian casos de remisibilidad.</t>
    </r>
  </si>
  <si>
    <t>No se presentan avances</t>
  </si>
  <si>
    <t xml:space="preserve">Informe Final ontrato interadministrativo 253 de 2016 celebrado con la Universidad Nacional </t>
  </si>
  <si>
    <t xml:space="preserve">Nuevo Estudio de Rediseño Organizacional: Finaliza el contrato interadministrativo 253 de 2016 celebrado con la Universidad Nacional realizó los siguientes entregables:
- Informe Final
- Estudio Técnico
- Levantamiento de cargas de trabajo
- Manual de Funciones y Competencias Laborales
- Proyecto Decreto "Por el cual se modifica la estructura orgánica de la Superintendencia de Puertos y Transporte y se dictan otras disposiciones
- Proyecto Resolución "Por la cual se establece el Manual Específico de Funciones, Requisitos Mínimos y Competencias Laborales para los empleos de la Planta de Personal de la Superintendencia de Puertos y Transporte y se dictan otras disposiciones”
- Proyecto Decreto "Por el cual se modifica la planta de personal de la Superintendencia de Puertos y Transporte y se dictan otras disposiciones".
El estudio técnico de Rediseño Organizacional debe ser  presentado al DAFP para aprobación.  Posteriormente se debe presentar para el aval financiero ante el Ministerio de Hacienda
</t>
  </si>
  <si>
    <r>
      <t xml:space="preserve">Actualmente no se manejan bases de Excel, para procesos de investigación en las tres delegadas, los estados de cuenta de IUITs son automáticos por la web, y en Cobro y recaudo, también hay una aplicación que controlar el proceso
</t>
    </r>
    <r>
      <rPr>
        <b/>
        <sz val="11"/>
        <rFont val="Arial Narrow"/>
        <family val="2"/>
      </rPr>
      <t xml:space="preserve">Cobro coactivo:
</t>
    </r>
    <r>
      <rPr>
        <sz val="11"/>
        <rFont val="Arial Narrow"/>
        <family val="2"/>
      </rPr>
      <t xml:space="preserve">En el Grupo de Jurisdicción Coactiva no se ha implementado, por lo tanto, actualmente no se está manejando alguna plataforma virtual de registro de información unificado. 
</t>
    </r>
    <r>
      <rPr>
        <b/>
        <sz val="11"/>
        <rFont val="Arial Narrow"/>
        <family val="2"/>
      </rPr>
      <t xml:space="preserve">Delegada de Tránsito: </t>
    </r>
    <r>
      <rPr>
        <sz val="11"/>
        <rFont val="Arial Narrow"/>
        <family val="2"/>
      </rPr>
      <t xml:space="preserve">
La entidad en la actualidad se encuentra efectuando pruebas en el ambiente de pre producción de Sistema Nacional de Supervisión al Transporte que permitiría integrar estos procesos. </t>
    </r>
  </si>
  <si>
    <t>Se verifica organización de Equipo IUIT</t>
  </si>
  <si>
    <t>Planta de personal Marzo 2017
Cuadro contratación de personal Marzo 2017</t>
  </si>
  <si>
    <r>
      <rPr>
        <b/>
        <sz val="11"/>
        <rFont val="Arial Narrow"/>
        <family val="2"/>
      </rPr>
      <t>Delegada de Concesiones:</t>
    </r>
    <r>
      <rPr>
        <sz val="11"/>
        <rFont val="Arial Narrow"/>
        <family val="2"/>
      </rPr>
      <t xml:space="preserve">
En 2015 se programaron 350 se realizaron 291 inspecciones
En 2016 se programaron 288 se realizaron 203 inspecciones a supervisados y 382 inspecciones a terminales y paraderos verificación ley 1618 de 2013
En el primer trimestre de 2017 se programaron 42 y se realizaron 40 inspecciones a supervisados</t>
    </r>
  </si>
  <si>
    <t>Se requiere reporte de clasificación de Cartera 2016 y actualzida a primer trimestre de 2017</t>
  </si>
  <si>
    <t>No hay avances para verificar.</t>
  </si>
  <si>
    <t>No hay avances para verificar</t>
  </si>
  <si>
    <t>No se anexan evidencias</t>
  </si>
  <si>
    <t>Delegada de Tránsito
Gestión 2016: El cumplimiento de la acción es del 99.97% para lo cual se desarrollaron tres mil trecientas sesenta (3360) visitas de inspección y ciento treinta y cuatro (134) por concepto de SIPLAFT (Sistema de Prevención y Control de Lavado de Activos y de Financiación del Terrorismo) reportadas en el archivo “informe de gestión delegada de transito 2016.doc” de un total de tres mil quinientas (3500) programadas.
Delegada Concesiones
Gestión 2016
Delegada de Puertos
Gestión 2016: La Delegada desarrollo en la vigencia seiscientas veinte (620) visitas de inspección cumpliendo la meta de quinientas ochenta y nueve (589) programadas
Especificar los avances consolidados de ejecución del Plan General de Supervisión para el primer trimestre de 2017</t>
  </si>
  <si>
    <t>En el POA 2017 (Versión Marzo) se estableció como meta 1126 supervisados socializados en política para la Delegada de Puertos, 276 para Concesiones y 6385 para Tránsito . El indicador fue definido como % de socialización de política sectorial con la fórmula # de supervisados socializados en política de supervisión / # total de supervisados.</t>
  </si>
  <si>
    <t xml:space="preserve">Se verifica la definición de 176 indicadores para la medición del mismo número de metas que componen el Plan Operativo Anual de la vigencia 2017. Cada Indicador se alinea ocn un objetivo estratégico y cuenta con una fórmula de medición. En el formato del POA se establecieron columnas para la medición cuantitativa y cualitativa, análisis y retroalimentación.
En el POA 2017 (Versión Marzo) se estableció como meta 4 acciones preventivas desarrolladas por cada Delegada. Indicador: % Acciones preventivas y correctivas implementadas para minimizar riesgos de competitividad empresaria. Fórmula: # Acciones preventivas y correctivas implementadas / # Acciones preventivas y correctivas planeadas.
</t>
  </si>
  <si>
    <t>La oficina de planeación, en coordinación con las dependencias de la entidad, revisó y ajustó las metas e indicadores del POA y el PEI para la vigencia 2017. Su medición se realizará de maneta trimestral en cada reporte de avance del POA y el PEI.</t>
  </si>
  <si>
    <t xml:space="preserve">Oficina de Planeación consolida la programación mensualizada de cada Delegada
</t>
  </si>
  <si>
    <r>
      <t xml:space="preserve">Reporte de meta 2016:
</t>
    </r>
    <r>
      <rPr>
        <b/>
        <sz val="11"/>
        <rFont val="Arial Narrow"/>
        <family val="2"/>
      </rPr>
      <t xml:space="preserve">Delegada de Puertos: </t>
    </r>
    <r>
      <rPr>
        <sz val="11"/>
        <rFont val="Arial Narrow"/>
        <family val="2"/>
      </rPr>
      <t xml:space="preserve">preparó y envió un documento para las Sociedades Portuarias Marítimas y Fluviales y a las empresas de transporte fluvial, sobre las Autoridades que intervienen en el Transporte de Mercancías Peligrosas.
</t>
    </r>
    <r>
      <rPr>
        <b/>
        <sz val="11"/>
        <rFont val="Arial Narrow"/>
        <family val="2"/>
      </rPr>
      <t xml:space="preserve">Delegada de Concesiones: </t>
    </r>
    <r>
      <rPr>
        <sz val="11"/>
        <rFont val="Arial Narrow"/>
        <family val="2"/>
      </rPr>
      <t xml:space="preserve">
Circular del 21 del  22 de Enero de 2016: Calibración de básculas camioneras
Circular 57 de 01 de junio d e2016: Cierre de corredores viales
Circular 11 de 4 Marzo 2016: Responsabilidad de administradores de infraestructura
Circular 51 de Mayo 2016: Medidas de control espacio publico en corredores viales
Delegada de Tránsito:
Circular 87 de 15/12/2016: Registro sistema SIREL
Cirdular 90 de 21/12/2016: Regsitro de tarifas CRC
Circular 91 17/12/2016: Implemenatción seguridad en acciodenets de trabajo 
Se requiren reportes trimestrales de 2017</t>
    </r>
  </si>
  <si>
    <t>Reporte de meta 2016:
Delegada de Puertos: preparó y envió un documento para las Sociedades Portuarias Marítimas y Fluviales y a las empresas de transporte fluvial, sobre las Autoridades que intervienen en el Transporte de Mercancías Peligrosas.
Delegada de Concesiones: 
Circular del 21 del  22 de Enero de 2016: Calibración de básculas camioneras
Circular 57 de 01 de junio d e2016: Cierre de corredores viales
Circular 11 de 4 Marzo 2016: Responsabilidad de administradores de infraestructura
Circular 51 de Mayo 2016: Medidas de control espacio publico en corredores viales
Delegada de Tránsito:
Circular 87 de 15/12/2016: Registro sistema SIREL
Cirdular 90 de 21/12/2016: Regsitro de tarifas CRC
Circular 91 17/12/2016: Implemenatción seguridad en acciodenets de trabajo 
Se requiren reportes trimestrales de 2017</t>
  </si>
  <si>
    <r>
      <t xml:space="preserve">Informes de gestión 2016:
</t>
    </r>
    <r>
      <rPr>
        <b/>
        <sz val="11"/>
        <rFont val="Arial Narrow"/>
        <family val="2"/>
      </rPr>
      <t>Delegada de Puertos</t>
    </r>
    <r>
      <rPr>
        <sz val="11"/>
        <rFont val="Arial Narrow"/>
        <family val="2"/>
      </rPr>
      <t xml:space="preserve">: Se programan diez y nueve (19) reuniones con las autoridades para socializar la política de supervisión y se desarrollan diez y nueve (19), por ej.:  En noviembre 11 se realiza la coordinación en temas portuarios DNP – SPT. 
</t>
    </r>
    <r>
      <rPr>
        <b/>
        <sz val="11"/>
        <rFont val="Arial Narrow"/>
        <family val="2"/>
      </rPr>
      <t>Delegada de Concesiones:</t>
    </r>
    <r>
      <rPr>
        <sz val="11"/>
        <rFont val="Arial Narrow"/>
        <family val="2"/>
      </rPr>
      <t xml:space="preserve"> La Delegada reporta un cumplimiento de la acción es del 100%, con una ejecución de cuarenta y cuatro (44) reuniones programadas. Se registran las siguientes actividades:
• Inducción política sectorial, política de supervisión y competencias SPT a vigilados viales 4G y presentación proyecto con la concesión Ruta al Mar Antioquia – Bolívar y ANI.
• Programación acciones y cooperación Plan éxodo y retorno fin de año 2016 e inicio de  año 2017, Ministerio de Transporte - Ditra - SPT.
• Inducción política y acciones sectoriales a la vigilancia e inspección en la infraestructura de transporte accesible, Ministerio de Transporte - SPT. No obstante, para garantizar el cumplimiento del  100% se hace necesario evaluar la adquisición de conocimiento de los asistentes con una evaluación a los asistentes y al expositor con las respectivas calificaciones, en caso de pérdida de la evaluación realizar refuerzos y elaborar acta que incluya el desarrollo, conclusiones, recomendaciones y hacer seguimiento. Esto genera incertidumbre en el resultado.
</t>
    </r>
    <r>
      <rPr>
        <b/>
        <sz val="11"/>
        <rFont val="Arial Narrow"/>
        <family val="2"/>
      </rPr>
      <t xml:space="preserve">Delegada de Tránsito: </t>
    </r>
    <r>
      <rPr>
        <sz val="11"/>
        <rFont val="Arial Narrow"/>
        <family val="2"/>
      </rPr>
      <t>El cumplimiento de la acción es del 100%, reportada en el archivo “PEI 2016 seguimiento diciembre 31 v4.xls” con  once mil once (11.011) vigilados socializados
Se requiren reportes trimestrales de 2017</t>
    </r>
  </si>
  <si>
    <t>La acción de mejora hace referencia  los 88 indicadores de gestión en seguridad definidos para el PEI 2014 - 2018 y la meta de 22 el POA 2017. No se trata de los indicadores del PEI o POA en si.</t>
  </si>
  <si>
    <r>
      <t xml:space="preserve">Informes de gestión 2016:
</t>
    </r>
    <r>
      <rPr>
        <b/>
        <sz val="11"/>
        <rFont val="Arial Narrow"/>
        <family val="2"/>
      </rPr>
      <t>Delegada de Trásnito: S</t>
    </r>
    <r>
      <rPr>
        <sz val="11"/>
        <rFont val="Arial Narrow"/>
        <family val="2"/>
      </rPr>
      <t xml:space="preserve">e lograron implementar indicadores para cada acción en los 14 tipos de vigilados. Ver Anexo "Acciones Transito" (Hoja Adjunta). No se evidencia la definición de las hojas de vida de los indicadores de gestión en seguridad, ni la medición, ni  el análisis, ni su articulación con los procesos de la cadena de valor (registro, inspección, vigilancia y control y gestión de PQR). 
</t>
    </r>
    <r>
      <rPr>
        <b/>
        <sz val="11"/>
        <rFont val="Arial Narrow"/>
        <family val="2"/>
      </rPr>
      <t>Delegada de Concesiones</t>
    </r>
    <r>
      <rPr>
        <sz val="11"/>
        <rFont val="Arial Narrow"/>
        <family val="2"/>
      </rPr>
      <t>: El cumplimiento de la acción es de 100% para lo cual la dependencia se emitió información pública de la ubicación de los sectores críticas de accidentalidad, a través del programa #ViajeALoBien. No obstante, no se evidencia la definición de hoja de vida de los indicadores de gestión en seguridad, ni la medición, ni el análisis, ni su articulación con los procesos de la cadena de valor (registro, inspección, vigilancia y control), razón por la cual el cumplimiento es menor e impreciso. 
Delegada de Puertos: Indicadores medidos:
Indicador Empresas de Transporte Fluvial: 
Indicador Sociedades Portuarias:
Indicador: No. accidentes a la carga: 
Indicador: Número de accidentes humanos:  
Indicador Operadores Portuarios: 
Indicador Empresas de Transporte Fluvial</t>
    </r>
  </si>
  <si>
    <t>Se requiere prueba de recorrido.</t>
  </si>
  <si>
    <t>Fase II (Ajuste Radicación) VIGÏA
- Implementar 7 canales de radicación simultaneas (Salida, Entrada, Memorando, Circulares, Resoluciones, Internos y Autos-Cobro Coactivo): Pendiente
Fase III: (Proceso transversal para PQRS, Inmovilizaciones, IUIT)
Se requiere informe final de VIGíA y reporte de funcionalidad de módulos</t>
  </si>
  <si>
    <t>Cornograma de proyecto VIGÍA</t>
  </si>
  <si>
    <t>Informe de Gestión IUIT 2016: 
La delegada presentó el siguiente comportamiento de la gestión IUIT de la vigencia actual y anterior:
• Consolidación de 365.304 registros de IUITs vigencia 1997-2015
• Máximo 3 días para completar el registro del IUIT desde su recepción en DITRA
• Máximo 4 días para la apertura del expediente desde el registro del IUIT
• 17.916 IUITs procesados (Promedio 1.280 IUITs al mes)
• Generación de estadísticas: Procesados / Recibidos, Por Estado, Sin / Con Novedad, Causas Novedades, Por Seccional, Por Infracción
• 0% de caducidad de IUITs
Se requiere reporte consolidado estado de IUIT por vigencias y reporte de avance gestión IUIT 2017</t>
  </si>
  <si>
    <t xml:space="preserve">Se requiere prueba de recorrido para verificar el aplicativo ACCES y sobre el módulo de VIGÍA para corroborar la funcionalidad de la sistematización de la información IUIT.
Se requiere anexar base de datos de inventario actualizaco de IUIT y matrices de </t>
  </si>
  <si>
    <t>Borrador Instrucción Abogados Externos - Notificicación de Demandas, en el marco del Coódigo d eprocedimiento Administrativo y d elo Contencioso Administrativo y Código General del proceso , para la eficiencia y eficacia de la defensa jurídica de la Entidad</t>
  </si>
  <si>
    <t>Acta de priemra mesa de trabajo con los abogados externos de la Entidad, para seguimeinto de la plataforma EKOGUI, verificación de actuaciones y de procesos en curso y activos:
Abogado Luis Francisco Leon: 141 procesos activosd
Abogado Leonardo Galeano: 86 procesos</t>
  </si>
  <si>
    <t>Se verifica Resolución 07652 del 22 de diciembre de 2016, mediante la cual se implementan las políticas de prevención del daño antijurídico en la Supertransporte.
• Se aprueba la política de daño antijurídico por parte del Comité de Conciliación No. 22 del 10nov 2016.</t>
  </si>
  <si>
    <t>Documento Plan de Trabajo</t>
  </si>
  <si>
    <t>Se anexa Plan de Trabajo para la implementación de las políticas de prevención del daño antijurídico. 
Se requiere seguimeinto a la ejecución del Plan de Trabajo para la Aplicación de Políticas de Prevención del Daño Antijurídico</t>
  </si>
  <si>
    <r>
      <rPr>
        <b/>
        <sz val="11"/>
        <rFont val="Arial Narrow"/>
        <family val="2"/>
      </rPr>
      <t xml:space="preserve">Oficina Jurídica y Cobro coactivo: 
</t>
    </r>
    <r>
      <rPr>
        <sz val="11"/>
        <rFont val="Arial Narrow"/>
        <family val="2"/>
      </rPr>
      <t xml:space="preserve">Tener en cuenta lo expuesto por el Grupo de Financiera
</t>
    </r>
    <r>
      <rPr>
        <b/>
        <sz val="11"/>
        <rFont val="Arial Narrow"/>
        <family val="2"/>
      </rPr>
      <t xml:space="preserve">Financiera: </t>
    </r>
    <r>
      <rPr>
        <sz val="11"/>
        <rFont val="Arial Narrow"/>
        <family val="2"/>
      </rPr>
      <t>Se realizo informe de medicion</t>
    </r>
  </si>
  <si>
    <r>
      <rPr>
        <b/>
        <sz val="11"/>
        <rFont val="Arial Narrow"/>
        <family val="2"/>
      </rPr>
      <t xml:space="preserve">Oficina Jurídica y Cobro coactivo:
</t>
    </r>
    <r>
      <rPr>
        <sz val="11"/>
        <rFont val="Arial Narrow"/>
        <family val="2"/>
      </rPr>
      <t xml:space="preserve">Tener en cuenta el informe de Jurisdicción Coactiva, el cual fue aportado por el Grupo de Financiera.
</t>
    </r>
    <r>
      <rPr>
        <b/>
        <sz val="11"/>
        <rFont val="Arial Narrow"/>
        <family val="2"/>
      </rPr>
      <t xml:space="preserve">Financiera: </t>
    </r>
    <r>
      <rPr>
        <sz val="11"/>
        <rFont val="Arial Narrow"/>
        <family val="2"/>
      </rPr>
      <t xml:space="preserve">Se adjunto informe elaborado por la oficina de coactivo
</t>
    </r>
    <r>
      <rPr>
        <b/>
        <sz val="10"/>
        <rFont val="Arial Narrow"/>
        <family val="2"/>
      </rPr>
      <t/>
    </r>
  </si>
  <si>
    <r>
      <rPr>
        <b/>
        <sz val="11"/>
        <rFont val="Arial Narrow"/>
        <family val="2"/>
      </rPr>
      <t xml:space="preserve">Cobro Coacctivo: 
</t>
    </r>
    <r>
      <rPr>
        <sz val="11"/>
        <rFont val="Arial Narrow"/>
        <family val="2"/>
      </rPr>
      <t xml:space="preserve">Tener en cuenta lo expuesto por el Grupo de Financiera
</t>
    </r>
    <r>
      <rPr>
        <b/>
        <sz val="11"/>
        <rFont val="Arial Narrow"/>
        <family val="2"/>
      </rPr>
      <t xml:space="preserve">Financiera:
</t>
    </r>
    <r>
      <rPr>
        <sz val="11"/>
        <rFont val="Arial Narrow"/>
        <family val="2"/>
      </rPr>
      <t xml:space="preserve">Se dio inicio con el cruce de informacion entre archivos base de coactivo y base cartera y nos encontramos analisando cada una de las resoluciones que conforma la cartera.
</t>
    </r>
    <r>
      <rPr>
        <b/>
        <sz val="10"/>
        <rFont val="Arial Narrow"/>
        <family val="2"/>
      </rPr>
      <t/>
    </r>
  </si>
  <si>
    <t>Informe Grupo coactiva
El informe aportado requiere de  formalidades que respalden la veracidad de la información
Informe
(Se aporta la evidencia en un CD.)  
Proceso Coactivo Respuestas Hallazgos Contraloria para LUZ ELENA CAICEDO
-Formato Word</t>
  </si>
  <si>
    <r>
      <rPr>
        <b/>
        <sz val="11"/>
        <rFont val="Arial Narrow"/>
        <family val="2"/>
      </rPr>
      <t xml:space="preserve">Oficina Jurídica: </t>
    </r>
    <r>
      <rPr>
        <sz val="11"/>
        <rFont val="Arial Narrow"/>
        <family val="2"/>
      </rPr>
      <t xml:space="preserve">• Se emite informe sobre el comportamiento de los mandamiento de pago de la vigencia 2015. No obstante, no presenta fecha de elaboración, ni revisión, ni aprobación y no anexa la relación de los mandatos por vigencia con el fin de garantizar de que cada uno ha recibido tratamiento.
</t>
    </r>
    <r>
      <rPr>
        <b/>
        <sz val="11"/>
        <rFont val="Arial Narrow"/>
        <family val="2"/>
      </rPr>
      <t xml:space="preserve">Financiera: </t>
    </r>
    <r>
      <rPr>
        <sz val="11"/>
        <rFont val="Arial Narrow"/>
        <family val="2"/>
      </rPr>
      <t>El informe apor Cobro Coactivo debe ser formalizdo</t>
    </r>
  </si>
  <si>
    <r>
      <t xml:space="preserve">Oficina Jurídica: </t>
    </r>
    <r>
      <rPr>
        <sz val="11"/>
        <rFont val="Arial Narrow"/>
        <family val="2"/>
      </rPr>
      <t xml:space="preserve">No se anexa ficha del indicador, ni medición, ni  el análisis de los resultados.
</t>
    </r>
    <r>
      <rPr>
        <b/>
        <sz val="11"/>
        <rFont val="Arial Narrow"/>
        <family val="2"/>
      </rPr>
      <t xml:space="preserve">Financiera: </t>
    </r>
    <r>
      <rPr>
        <sz val="11"/>
        <rFont val="Arial Narrow"/>
        <family val="2"/>
      </rPr>
      <t>El informe requiere parámetros para la medición, así mismo el grupo estima  incluir en la política de cartera los parámetros para identificar la cartera de difícil cobro que esperan aprobar en el mes de abril. Carece de todas las formalidades que respalden la veracidad de la información.
SE observa documento con indicador propuesto y metas de cumplimiento. Se requiere reporte de emdición de indicador % Recuperación de cartera de difícil o imposible cobro establecida</t>
    </r>
  </si>
  <si>
    <t>La coordinación financiera manifiesta que se encuentra dentro de la politica contable realizar las conciliaciones entre diferentes dependencias; 
La acción de mejora requiere inclusión de las conciliacioens contables dentro del proceso Gestión Financiera</t>
  </si>
  <si>
    <t>La acción de mejora requiere inclusión de las conciliacioens contables dentro del proceso Gestión Financiera</t>
  </si>
  <si>
    <t>No se aporta la evidencia documental</t>
  </si>
  <si>
    <t>Manual de Políticas Contables</t>
  </si>
  <si>
    <t>Conciliacion
(Se aporta la evidencia en un CD.)  Conciliacion cuentas por pagar
- Formato PDF
Manual de Políticas Contables</t>
  </si>
  <si>
    <t xml:space="preserve">  Conciliacion cuentas por pagar
- Formato PDF
Manual de Políticas Contables</t>
  </si>
  <si>
    <t xml:space="preserve">  Conciliacion almacen
- Formato PDF
Manual de Políticas Contables</t>
  </si>
  <si>
    <t>Identificar los saldos a favor con su respectivo beneficiario en la conciliación, para proceder a contabilizarlos con el NIT correcto</t>
  </si>
  <si>
    <r>
      <rPr>
        <b/>
        <sz val="11"/>
        <rFont val="Arial Narrow"/>
        <family val="2"/>
      </rPr>
      <t xml:space="preserve">Financiera: </t>
    </r>
    <r>
      <rPr>
        <sz val="11"/>
        <rFont val="Arial Narrow"/>
        <family val="2"/>
      </rPr>
      <t>Se realizo proyecto de metodologia de reconocimiento para el calculo de provision contable, el cual fue enviado a control interno por parte de la oficina asesora juridica.</t>
    </r>
  </si>
  <si>
    <t xml:space="preserve">Proyecto
(Se aporta la evidencia en un CD.)  </t>
  </si>
  <si>
    <t>Anexar documento 2016 y 2017</t>
  </si>
  <si>
    <t>Se requiere prueba de recorrido para verificar los actos administrativos o archivos virtuales sobre estado de cuenta del vigilado resaltando el valor registrado en el SIIF.</t>
  </si>
  <si>
    <t>No se aportan evidencias</t>
  </si>
  <si>
    <t xml:space="preserve">Anexar Cronograma y reportes de seguimiento mensual </t>
  </si>
  <si>
    <t>Anexar Cronograma y reportes de conciliaciones</t>
  </si>
  <si>
    <t>Anexar reporte de clasificación de los saldos  por identificar de la vigencia 2016 y  2017.</t>
  </si>
  <si>
    <t>Anexar informe de SIS,</t>
  </si>
  <si>
    <t>Se verifica acta de mesa de trabajo con fecha 15 de marzo de 2016</t>
  </si>
  <si>
    <t>No se entregan evidencias de avance</t>
  </si>
  <si>
    <t>Aportar evidencias documentales</t>
  </si>
  <si>
    <t>Se requiere evidencias de las onciliaciones mensuales entre cartera y contabilidad</t>
  </si>
  <si>
    <r>
      <rPr>
        <b/>
        <sz val="11"/>
        <rFont val="Arial Narrow"/>
        <family val="2"/>
      </rPr>
      <t xml:space="preserve">Financiera: </t>
    </r>
    <r>
      <rPr>
        <sz val="11"/>
        <rFont val="Arial Narrow"/>
        <family val="2"/>
      </rPr>
      <t>Se adjunta informe 
depuracion terceros generico, donde se realizo revision del saldo de la cuenta contable según  SIIF correspondiente al  tercero generico y verificacion según base de cartera.</t>
    </r>
  </si>
  <si>
    <r>
      <rPr>
        <b/>
        <sz val="11"/>
        <rFont val="Arial Narrow"/>
        <family val="2"/>
      </rPr>
      <t xml:space="preserve">Financiera: </t>
    </r>
    <r>
      <rPr>
        <sz val="11"/>
        <rFont val="Arial Narrow"/>
        <family val="2"/>
      </rPr>
      <t>Conciliacion</t>
    </r>
  </si>
  <si>
    <r>
      <rPr>
        <b/>
        <sz val="11"/>
        <rFont val="Arial Narrow"/>
        <family val="2"/>
      </rPr>
      <t xml:space="preserve">Financiera: </t>
    </r>
    <r>
      <rPr>
        <sz val="11"/>
        <rFont val="Arial Narrow"/>
        <family val="2"/>
      </rPr>
      <t>La coordinación adjunta ficha técnica  actuaciones administrativas
Se debe prcisar la continuidad del ejercicio para la vigencia 2017</t>
    </r>
  </si>
  <si>
    <r>
      <rPr>
        <b/>
        <sz val="11"/>
        <rFont val="Arial Narrow"/>
        <family val="2"/>
      </rPr>
      <t xml:space="preserve">Administrativa </t>
    </r>
    <r>
      <rPr>
        <sz val="11"/>
        <rFont val="Arial Narrow"/>
        <family val="2"/>
      </rPr>
      <t>Estudio Previo de que incluye la clausula de exigencia de garantias</t>
    </r>
  </si>
  <si>
    <r>
      <rPr>
        <b/>
        <sz val="11"/>
        <rFont val="Arial Narrow"/>
        <family val="2"/>
      </rPr>
      <t>Delegada de tránsito: e</t>
    </r>
    <r>
      <rPr>
        <sz val="11"/>
        <rFont val="Arial Narrow"/>
        <family val="2"/>
      </rPr>
      <t xml:space="preserve">l Grupo de IUIT cuenta con un equipo de apoyo con asignación de actividades y roles tales como:  conformación de expedientes para reparto al grupo de abogados, control calidad de expedientes buscando minimizar los errores que se presentan en la conformación de losmismos, custodia  y seguimiento de los respectivos expedientes mediante el archivo de gestión, adicionalmente desarrollan actividades de remisión de expedientes a Segunda Instancia y envíos de actos administrativos al grupo de Notificaciones </t>
    </r>
  </si>
  <si>
    <r>
      <rPr>
        <b/>
        <sz val="11"/>
        <rFont val="Arial Narrow"/>
        <family val="2"/>
      </rPr>
      <t xml:space="preserve">Delegada de tránsito: </t>
    </r>
    <r>
      <rPr>
        <sz val="11"/>
        <rFont val="Arial Narrow"/>
        <family val="2"/>
      </rPr>
      <t>La información que se encuentra consolidada en ACCES administrada por la Oficina de Sistemas permite identificar el orden cronológico de las prioridades  y proceder a la proyección del acto administrativo  que evite la ocurrencia del fenomeno jurídico de la caducidad.</t>
    </r>
  </si>
  <si>
    <r>
      <rPr>
        <b/>
        <sz val="11"/>
        <rFont val="Arial Narrow"/>
        <family val="2"/>
      </rPr>
      <t>Delegada de tránsito:</t>
    </r>
    <r>
      <rPr>
        <sz val="11"/>
        <rFont val="Arial Narrow"/>
        <family val="2"/>
      </rPr>
      <t>La entidad cuenta con base de datos consolidada e historica relativa a todos los actos adminitrativos que se produce en el grupo IUIT´s que posteriormente surten el proceso de notificación asociadas al número de informe de infracciones al transporte.</t>
    </r>
  </si>
  <si>
    <r>
      <rPr>
        <b/>
        <sz val="11"/>
        <rFont val="Arial Narrow"/>
        <family val="2"/>
      </rPr>
      <t>Delegada de tránsito:</t>
    </r>
    <r>
      <rPr>
        <sz val="11"/>
        <rFont val="Arial Narrow"/>
        <family val="2"/>
      </rPr>
      <t>No cuento con información</t>
    </r>
  </si>
  <si>
    <r>
      <rPr>
        <b/>
        <sz val="11"/>
        <rFont val="Arial Narrow"/>
        <family val="2"/>
      </rPr>
      <t xml:space="preserve">Administrativa: </t>
    </r>
    <r>
      <rPr>
        <sz val="11"/>
        <rFont val="Arial Narrow"/>
        <family val="2"/>
      </rPr>
      <t xml:space="preserve">Estudio Previo de contratacion directa que incluye la justificacion de contratacion directa </t>
    </r>
  </si>
  <si>
    <r>
      <rPr>
        <b/>
        <sz val="11"/>
        <rFont val="Arial Narrow"/>
        <family val="2"/>
      </rPr>
      <t xml:space="preserve"> </t>
    </r>
    <r>
      <rPr>
        <sz val="11"/>
        <rFont val="Arial Narrow"/>
        <family val="2"/>
      </rPr>
      <t>Se aporta un acta de reunión por parte de la Secretaria General, en donde se trataron temas sobre el seguimiento de ejecución contractual: Plan de adquisiciones, orientaciones en materia de supervisión contractual y configuración de incumplimientos contractuales de la Superintendencia de Puertos y Transporte, con la participación del Grupo de contratación, Financiera, Gestión Documental, Talento Humano y Adminisitrativa; sin embargo se hace necesario que sigan brindando herramientas al interior de la entidad con el propósito de capacitar a los supervisores de los contratos para garantizar el adecuado seguimiento en todas las etapas contractuales.</t>
    </r>
  </si>
  <si>
    <r>
      <rPr>
        <b/>
        <sz val="11"/>
        <rFont val="Arial Narrow"/>
        <family val="2"/>
      </rPr>
      <t xml:space="preserve">Administrativa: </t>
    </r>
    <r>
      <rPr>
        <sz val="11"/>
        <rFont val="Arial Narrow"/>
        <family val="2"/>
      </rPr>
      <t>Acta de reunión de fecha 28 de marzo de 2017 (Primer Informe) Tema: Plan de Adquisiciones, Contratación y seguimiento contractual. (6 folios)</t>
    </r>
  </si>
  <si>
    <r>
      <rPr>
        <b/>
        <sz val="11"/>
        <rFont val="Arial Narrow"/>
        <family val="2"/>
      </rPr>
      <t xml:space="preserve">Administrativa: </t>
    </r>
    <r>
      <rPr>
        <sz val="11"/>
        <rFont val="Arial Narrow"/>
        <family val="2"/>
      </rPr>
      <t xml:space="preserve">Se presenta informe de designacion de supervisión anexando una muestra durante el periodo de mas elevada actividad contractual  correspondiente al primer mes de 2017,  estas designaciones cumplen con el con el objeto de informarle a los supervisores la fecha de inicio del objeto contractual y en consecuencia el día en que se cumplieron todos los requisitos de Ejecución del mismo. </t>
    </r>
  </si>
  <si>
    <r>
      <rPr>
        <b/>
        <sz val="11"/>
        <rFont val="Arial Narrow"/>
        <family val="2"/>
      </rPr>
      <t>Administrativa:</t>
    </r>
    <r>
      <rPr>
        <sz val="11"/>
        <rFont val="Arial Narrow"/>
        <family val="2"/>
      </rPr>
      <t xml:space="preserve"> Se evidencia informe de comunicación des designación Supervisión establecida para los contratos de prestación de servicios y adquisición de bienes y servicios, documento en el cual se informa que mediante memorando se comunica la designación éstos, asi mismo se identifica el nombre del funcionario a quien se le realiza la designación de la  supervisión; número de contrato; fecha de suscripción, nombre del contratista; fecha inicio del contrato,entre otros. 
Éstas comunicaciones son herramientas que  permiten hacer el seguimiento por parte de los supervisoresa los procesos contractuales, sin embargo es preciso continuar con estas herramientas para tratar de evitar o minimizar los posibles riesgos que se presenten en el cumplimiento de las etapas contractuales. </t>
    </r>
  </si>
  <si>
    <r>
      <rPr>
        <b/>
        <sz val="11"/>
        <rFont val="Arial Narrow"/>
        <family val="2"/>
      </rPr>
      <t xml:space="preserve">Administrativa: </t>
    </r>
    <r>
      <rPr>
        <sz val="11"/>
        <rFont val="Arial Narrow"/>
        <family val="2"/>
      </rPr>
      <t>archivo PDF Informe de designación SUPERVISOR      (12 FOLIOS)</t>
    </r>
  </si>
  <si>
    <r>
      <rPr>
        <b/>
        <sz val="11"/>
        <rFont val="Arial Narrow"/>
        <family val="2"/>
      </rPr>
      <t xml:space="preserve">Administrativa: </t>
    </r>
    <r>
      <rPr>
        <sz val="11"/>
        <rFont val="Arial Narrow"/>
        <family val="2"/>
      </rPr>
      <t xml:space="preserve">
Los lineamientos socializados mediante estas comunicaciones hacen las veces de instructivos , toda vez que estos han sido oficializados y remitidos a las dependencias que tienen a su cargo adelantar los procesos de adquisicion de bienes y servicios .
Comunicaciones 
20175000005493
20175000005513
20175000005523
20175000010223
20175000010233
</t>
    </r>
  </si>
  <si>
    <r>
      <rPr>
        <b/>
        <sz val="11"/>
        <rFont val="Arial Narrow"/>
        <family val="2"/>
      </rPr>
      <t xml:space="preserve">Administrativa: </t>
    </r>
    <r>
      <rPr>
        <sz val="11"/>
        <rFont val="Arial Narrow"/>
        <family val="2"/>
      </rPr>
      <t>Se aportan cinco lineamientos por parte de Secretaria General, enviados a las dependencias, a través de memorandos con el objeto de socializar lo que respecta en materia de contratación, cuando sea necesario adelantar algún proceso.</t>
    </r>
  </si>
  <si>
    <r>
      <rPr>
        <b/>
        <sz val="11"/>
        <rFont val="Arial Narrow"/>
        <family val="2"/>
      </rPr>
      <t xml:space="preserve">Financiera: </t>
    </r>
    <r>
      <rPr>
        <sz val="11"/>
        <rFont val="Arial Narrow"/>
        <family val="2"/>
      </rPr>
      <t xml:space="preserve">Se  contrato a  Infotic con el  objeto de  identificar el posible universo de vigilados. Posteriormente el area de Sistema diseño herramienta "universo de Vigildos para  controlar el universo de vigilados, la cual debe ser actualizada por cada una de las delegadas.  </t>
    </r>
  </si>
  <si>
    <r>
      <rPr>
        <b/>
        <sz val="11"/>
        <rFont val="Arial Narrow"/>
        <family val="2"/>
      </rPr>
      <t>Financiera:</t>
    </r>
    <r>
      <rPr>
        <sz val="11"/>
        <rFont val="Arial Narrow"/>
        <family val="2"/>
      </rPr>
      <t>No se presentan avances con respecto a la ejecución del contrato, ni de la herramienta diseñada por sistemas para controlar el universo de vigilados</t>
    </r>
  </si>
  <si>
    <r>
      <rPr>
        <b/>
        <sz val="11"/>
        <rFont val="Arial Narrow"/>
        <family val="2"/>
      </rPr>
      <t xml:space="preserve">Financiera: </t>
    </r>
    <r>
      <rPr>
        <sz val="11"/>
        <rFont val="Arial Narrow"/>
        <family val="2"/>
      </rPr>
      <t>Cumplida la fecha limite de pago se le informa a cada una de las  delegada  de los vigilados que no reportaron sus respectivos ingresos, para las vigencias 2012 al 2014.</t>
    </r>
  </si>
  <si>
    <r>
      <rPr>
        <b/>
        <sz val="11"/>
        <rFont val="Arial Narrow"/>
        <family val="2"/>
      </rPr>
      <t xml:space="preserve">Financiera: </t>
    </r>
    <r>
      <rPr>
        <sz val="11"/>
        <rFont val="Arial Narrow"/>
        <family val="2"/>
      </rPr>
      <t>Se elaboraron las resoluciones por no pago tasa de vigilancia y por menor valor pagado de la misma, para las vigencias 2012,2013,2014 y 2014</t>
    </r>
  </si>
  <si>
    <r>
      <rPr>
        <b/>
        <sz val="11"/>
        <rFont val="Arial Narrow"/>
        <family val="2"/>
      </rPr>
      <t>Financiera:</t>
    </r>
    <r>
      <rPr>
        <sz val="11"/>
        <rFont val="Arial Narrow"/>
        <family val="2"/>
      </rPr>
      <t>Se evidencia seguimiento de recaudo de resoluciones a fecha febrero de 2017, sin embargo no se evidencia el valor de pagos sin identificar 
El seguimiento se debe realizar durante toda la vigencia</t>
    </r>
  </si>
  <si>
    <r>
      <rPr>
        <b/>
        <sz val="11"/>
        <rFont val="Arial Narrow"/>
        <family val="2"/>
      </rPr>
      <t xml:space="preserve">Financiera: </t>
    </r>
    <r>
      <rPr>
        <sz val="11"/>
        <rFont val="Arial Narrow"/>
        <family val="2"/>
      </rPr>
      <t>La coordinación adjunta ficha técnica  actuaciones administrativas
Se debe precisar la continuidad del ejercicio para la vigencia 2017</t>
    </r>
  </si>
  <si>
    <r>
      <rPr>
        <b/>
        <sz val="11"/>
        <rFont val="Arial Narrow"/>
        <family val="2"/>
      </rPr>
      <t xml:space="preserve">Financiera: </t>
    </r>
    <r>
      <rPr>
        <sz val="11"/>
        <rFont val="Arial Narrow"/>
        <family val="2"/>
      </rPr>
      <t>Se adjunta informe de depuracion terceros generico, donde se realizo revision del saldo de la cuenta contable según  SIIF correspondiente al  tercero generico y verificacion según base de cartera.</t>
    </r>
  </si>
  <si>
    <r>
      <rPr>
        <b/>
        <sz val="11"/>
        <rFont val="Arial Narrow"/>
        <family val="2"/>
      </rPr>
      <t xml:space="preserve">Financiera: </t>
    </r>
    <r>
      <rPr>
        <sz val="11"/>
        <rFont val="Arial Narrow"/>
        <family val="2"/>
      </rPr>
      <t>Se realiza listado de terceros que no se logra realizar la desagregacion en el sistema SIIF</t>
    </r>
  </si>
  <si>
    <r>
      <rPr>
        <b/>
        <sz val="11"/>
        <rFont val="Arial Narrow"/>
        <family val="2"/>
      </rPr>
      <t xml:space="preserve">Financiera: </t>
    </r>
    <r>
      <rPr>
        <sz val="11"/>
        <rFont val="Arial Narrow"/>
        <family val="2"/>
      </rPr>
      <t>Se realiza conciliacion de cartera y contabilidad</t>
    </r>
  </si>
  <si>
    <r>
      <rPr>
        <b/>
        <sz val="11"/>
        <rFont val="Arial Narrow"/>
        <family val="2"/>
      </rPr>
      <t xml:space="preserve">Financiera: </t>
    </r>
    <r>
      <rPr>
        <sz val="11"/>
        <rFont val="Arial Narrow"/>
        <family val="2"/>
      </rPr>
      <t>Se encuentra dentro de la politica contable realizar las conciliaciones entre diferentes dependencias; Nos encontramos en diseño  del procedimiento para realizar las conciliaciones.</t>
    </r>
  </si>
  <si>
    <r>
      <rPr>
        <b/>
        <sz val="11"/>
        <rFont val="Arial Narrow"/>
        <family val="2"/>
      </rPr>
      <t xml:space="preserve">Financiera: 
</t>
    </r>
    <r>
      <rPr>
        <sz val="11"/>
        <rFont val="Arial Narrow"/>
        <family val="2"/>
      </rPr>
      <t>No hay evidencia de la informacón que coactivo allega al área fianciera</t>
    </r>
  </si>
  <si>
    <r>
      <rPr>
        <b/>
        <sz val="11"/>
        <rFont val="Arial Narrow"/>
        <family val="2"/>
      </rPr>
      <t xml:space="preserve">Financiera: </t>
    </r>
    <r>
      <rPr>
        <sz val="11"/>
        <rFont val="Arial Narrow"/>
        <family val="2"/>
      </rPr>
      <t>En reunion de comité de sostenibilidad, se socializo el tema de causacion de intereses mensualmente a la cartera de la entidad, tanto por multas administrativas como por no pago de tasa de vigilancia, llegando a la conclusion que se elevara consulta a la Contaduria General de la Nacion, sobre la no causacion de los intereses si no registrarlos y controlarlo a travez de cuenta de orden.</t>
    </r>
  </si>
  <si>
    <r>
      <rPr>
        <b/>
        <sz val="11"/>
        <rFont val="Arial Narrow"/>
        <family val="2"/>
      </rPr>
      <t xml:space="preserve">Financiera: </t>
    </r>
    <r>
      <rPr>
        <sz val="11"/>
        <rFont val="Arial Narrow"/>
        <family val="2"/>
      </rPr>
      <t>CGN  2. REGISTRO+CONTABLEs+EN+-SIIF+DE+LOS+INTERESES+DE+MORA+ABRIL+17
20165400941731</t>
    </r>
  </si>
  <si>
    <r>
      <rPr>
        <b/>
        <sz val="11"/>
        <rFont val="Arial Narrow"/>
        <family val="2"/>
      </rPr>
      <t xml:space="preserve">Financiera: 
</t>
    </r>
    <r>
      <rPr>
        <sz val="11"/>
        <rFont val="Arial Narrow"/>
        <family val="2"/>
      </rPr>
      <t xml:space="preserve">La coordinación financiera manifiesta que en reunión de comité de sostenibilidad, se socializo el tema de causacion de intereses mensualmente a la cartera de la entidad, tanto por multas administrativas como por no pago de tasa de vigilancia, llegando a la conclusion que se elevara consulta a la Contaduria General de la Nacion, sobre la no causacion de los intereses si no registrarlos y controlarlo a travez de cuenta de orden.
Se requieren informes mensuales de conciliaciones de la cuenta 140103
</t>
    </r>
  </si>
  <si>
    <r>
      <rPr>
        <b/>
        <sz val="11"/>
        <rFont val="Arial Narrow"/>
        <family val="2"/>
      </rPr>
      <t xml:space="preserve">Financiera: </t>
    </r>
    <r>
      <rPr>
        <sz val="11"/>
        <rFont val="Arial Narrow"/>
        <family val="2"/>
      </rPr>
      <t>CGN
(Se aporta la evidencia en un CD.)  2. REGISTRO+CONTABLEs+EN+-SIIF+DE+LOS+INTERESES+DE+MORA+ABRIL+17
20165400941731</t>
    </r>
  </si>
  <si>
    <r>
      <rPr>
        <b/>
        <sz val="11"/>
        <rFont val="Arial Narrow"/>
        <family val="2"/>
      </rPr>
      <t xml:space="preserve">Financiera: </t>
    </r>
    <r>
      <rPr>
        <sz val="11"/>
        <rFont val="Arial Narrow"/>
        <family val="2"/>
      </rPr>
      <t>La coordinación financiera que en reunion de comité de sostenibilidad, se socializo el tema de causacion de intereses mensualmente a la cartera de la entidad, tanto por multas administrativas como por no pago de tasa de vigilancia, llegando a la conclusion que se elevara consulta a la Contaduria General de la Nacion, sobre la no causacion de los intereses si no registrarlos y controlarlo a travez de cuenta de orden.
La acción de mejora requiere inclusión de las conciliacioens contables dentro del proceso Gestión Financiera</t>
    </r>
  </si>
  <si>
    <r>
      <rPr>
        <b/>
        <sz val="11"/>
        <rFont val="Arial Narrow"/>
        <family val="2"/>
      </rPr>
      <t xml:space="preserve">Financiera: </t>
    </r>
    <r>
      <rPr>
        <sz val="11"/>
        <rFont val="Arial Narrow"/>
        <family val="2"/>
      </rPr>
      <t>CGN
(Se aporta la evidencia en un CD.)  2. REGISTRO+CONTABLEs+EN+-SIIF+DE+LOS+INTERESES+DE+MORA+ABRIL+17
20165400941731
Manual de Políticas Contables</t>
    </r>
  </si>
  <si>
    <r>
      <rPr>
        <b/>
        <sz val="11"/>
        <rFont val="Arial Narrow"/>
        <family val="2"/>
      </rPr>
      <t xml:space="preserve">Financiera: </t>
    </r>
    <r>
      <rPr>
        <sz val="11"/>
        <rFont val="Arial Narrow"/>
        <family val="2"/>
      </rPr>
      <t>Se estan adelantando  gestiones en el sentido de revision de reporte de ingresos, pagos realizados y depuraciones de las bases de datos, con el fin de generar las resoluciones por contribucion especial vigencia 2016.</t>
    </r>
  </si>
  <si>
    <r>
      <rPr>
        <b/>
        <sz val="11"/>
        <rFont val="Arial Narrow"/>
        <family val="2"/>
      </rPr>
      <t xml:space="preserve">Financiera: </t>
    </r>
    <r>
      <rPr>
        <sz val="11"/>
        <rFont val="Arial Narrow"/>
        <family val="2"/>
      </rPr>
      <t xml:space="preserve">  No se aportan evidencias</t>
    </r>
  </si>
  <si>
    <r>
      <rPr>
        <b/>
        <sz val="11"/>
        <rFont val="Arial Narrow"/>
        <family val="2"/>
      </rPr>
      <t xml:space="preserve">Financieran y Administrativa: </t>
    </r>
    <r>
      <rPr>
        <sz val="11"/>
        <rFont val="Arial Narrow"/>
        <family val="2"/>
      </rPr>
      <t xml:space="preserve">Con la infomacion allegada de manera mensualiza, se procede a realizar las revisiones pertinentes, cargue de informacion, y realizar la conciliacion de los saldo según SIIF y saldos según movimiento almacen.
</t>
    </r>
    <r>
      <rPr>
        <b/>
        <sz val="12"/>
        <rFont val="Arial"/>
        <family val="2"/>
      </rPr>
      <t/>
    </r>
  </si>
  <si>
    <r>
      <rPr>
        <b/>
        <sz val="11"/>
        <rFont val="Arial Narrow"/>
        <family val="2"/>
      </rPr>
      <t xml:space="preserve">Financiera: </t>
    </r>
    <r>
      <rPr>
        <sz val="11"/>
        <rFont val="Arial Narrow"/>
        <family val="2"/>
      </rPr>
      <t xml:space="preserve">La conciliación de almacén aportada, no evidencia la depuración de la cuenta 163504
</t>
    </r>
  </si>
  <si>
    <r>
      <rPr>
        <b/>
        <sz val="11"/>
        <rFont val="Arial Narrow"/>
        <family val="2"/>
      </rPr>
      <t xml:space="preserve">Financiera: </t>
    </r>
    <r>
      <rPr>
        <sz val="11"/>
        <rFont val="Arial Narrow"/>
        <family val="2"/>
      </rPr>
      <t xml:space="preserve">Conciliacion
(Se aporta la evidencia en un CD.)  Conciliacion almacen
- Formato PDF
</t>
    </r>
    <r>
      <rPr>
        <b/>
        <sz val="11"/>
        <rFont val="Arial Narrow"/>
        <family val="2"/>
      </rPr>
      <t xml:space="preserve">Administrativa: </t>
    </r>
    <r>
      <rPr>
        <sz val="11"/>
        <rFont val="Arial Narrow"/>
        <family val="2"/>
      </rPr>
      <t xml:space="preserve">No se aporta evidencia </t>
    </r>
  </si>
  <si>
    <r>
      <rPr>
        <b/>
        <sz val="11"/>
        <rFont val="Arial Narrow"/>
        <family val="2"/>
      </rPr>
      <t xml:space="preserve">Financieran y Administrativa: </t>
    </r>
    <r>
      <rPr>
        <sz val="11"/>
        <rFont val="Arial Narrow"/>
        <family val="2"/>
      </rPr>
      <t>Se adjunta conciliacion movimiento almacen y contabilidad</t>
    </r>
  </si>
  <si>
    <r>
      <rPr>
        <b/>
        <sz val="11"/>
        <rFont val="Arial Narrow"/>
        <family val="2"/>
      </rPr>
      <t xml:space="preserve">Financiera: </t>
    </r>
    <r>
      <rPr>
        <sz val="11"/>
        <rFont val="Arial Narrow"/>
        <family val="2"/>
      </rPr>
      <t xml:space="preserve">Conciliacion
(Se aporta la evidencia en un CD.)  Conciliacion almacen
- Formato PDF
</t>
    </r>
    <r>
      <rPr>
        <b/>
        <sz val="11"/>
        <rFont val="Arial Narrow"/>
        <family val="2"/>
      </rPr>
      <t xml:space="preserve">Administrativa: </t>
    </r>
    <r>
      <rPr>
        <sz val="11"/>
        <rFont val="Arial Narrow"/>
        <family val="2"/>
      </rPr>
      <t xml:space="preserve">No se aporta evidencia </t>
    </r>
  </si>
  <si>
    <r>
      <rPr>
        <b/>
        <sz val="11"/>
        <rFont val="Arial Narrow"/>
        <family val="2"/>
      </rPr>
      <t xml:space="preserve">Financieran y Administrativa: </t>
    </r>
    <r>
      <rPr>
        <sz val="11"/>
        <rFont val="Arial Narrow"/>
        <family val="2"/>
      </rPr>
      <t xml:space="preserve">Se encuentra dentro de la politica contable realizar las conciliaciones entre diferentes dependencias; </t>
    </r>
  </si>
  <si>
    <r>
      <rPr>
        <b/>
        <sz val="11"/>
        <rFont val="Arial Narrow"/>
        <family val="2"/>
      </rPr>
      <t xml:space="preserve">Financiera: </t>
    </r>
    <r>
      <rPr>
        <sz val="11"/>
        <rFont val="Arial Narrow"/>
        <family val="2"/>
      </rPr>
      <t>La coordinación financiera manifiesta que dentro de las políticas contables se encuentra la realización de conciliaciones entre difernetes dependencias.
La acción de mejora requiere inclusión de las conciliacioens contables dentro del proceso Gestión Financiera</t>
    </r>
  </si>
  <si>
    <r>
      <t xml:space="preserve">  </t>
    </r>
    <r>
      <rPr>
        <b/>
        <sz val="11"/>
        <rFont val="Arial Narrow"/>
        <family val="2"/>
      </rPr>
      <t xml:space="preserve">Financiera: </t>
    </r>
    <r>
      <rPr>
        <sz val="11"/>
        <rFont val="Arial Narrow"/>
        <family val="2"/>
      </rPr>
      <t>Conciliacion almacen
- Formato PDF
Manual de Políticas Contables</t>
    </r>
  </si>
  <si>
    <r>
      <rPr>
        <b/>
        <sz val="11"/>
        <rFont val="Arial Narrow"/>
        <family val="2"/>
      </rPr>
      <t xml:space="preserve">Financieran y Administrativa: </t>
    </r>
    <r>
      <rPr>
        <sz val="11"/>
        <rFont val="Arial Narrow"/>
        <family val="2"/>
      </rPr>
      <t>Con la infomacion allegada de manera mensualiza, se procede a realizar las revisiones pertinentes, cargue de informacion, y realizar la conciliacion de los saldo según SIIF y saldos según movimiento almacen.</t>
    </r>
  </si>
  <si>
    <r>
      <rPr>
        <b/>
        <sz val="11"/>
        <rFont val="Arial Narrow"/>
        <family val="2"/>
      </rPr>
      <t>Financiera:</t>
    </r>
    <r>
      <rPr>
        <sz val="11"/>
        <rFont val="Arial Narrow"/>
        <family val="2"/>
      </rPr>
      <t xml:space="preserve">La conciliación de almacén aportada, no evidencia la depuración de la cuenta 167002
</t>
    </r>
  </si>
  <si>
    <r>
      <rPr>
        <b/>
        <sz val="11"/>
        <rFont val="Arial Narrow"/>
        <family val="2"/>
      </rPr>
      <t xml:space="preserve">Financieran y Administrativa: </t>
    </r>
    <r>
      <rPr>
        <sz val="11"/>
        <rFont val="Arial Narrow"/>
        <family val="2"/>
      </rPr>
      <t>Se adjunta conciliacion
movimiento almacen y contabilidad</t>
    </r>
  </si>
  <si>
    <r>
      <rPr>
        <b/>
        <sz val="11"/>
        <rFont val="Arial Narrow"/>
        <family val="2"/>
      </rPr>
      <t>Financiera:</t>
    </r>
    <r>
      <rPr>
        <sz val="11"/>
        <rFont val="Arial Narrow"/>
        <family val="2"/>
      </rPr>
      <t>La coordinación financiera manifiesta que dentro de las políticas contables se encuentra la realización de conciliaciones entre difernetes dependencias
La acción de mejora requiere inclusión de las conciliacioens contables dentro del proceso Gestión Financiera</t>
    </r>
  </si>
  <si>
    <r>
      <rPr>
        <b/>
        <sz val="11"/>
        <rFont val="Arial Narrow"/>
        <family val="2"/>
      </rPr>
      <t>Financieran y Administrativa:</t>
    </r>
    <r>
      <rPr>
        <sz val="11"/>
        <rFont val="Arial Narrow"/>
        <family val="2"/>
      </rPr>
      <t>Con la infomacion allegada de manera mensualiza, se procede a realizar las revisiones pertinentes, cargue de informacion, y realizar la conciliacion de los saldo según SIIF y saldos según movimiento almacen.</t>
    </r>
  </si>
  <si>
    <r>
      <rPr>
        <b/>
        <sz val="11"/>
        <rFont val="Arial Narrow"/>
        <family val="2"/>
      </rPr>
      <t>Financiera:</t>
    </r>
    <r>
      <rPr>
        <sz val="11"/>
        <rFont val="Arial Narrow"/>
        <family val="2"/>
      </rPr>
      <t>La conciliación de almacén aportada, no evidencia la depuración de la cuenta 197008</t>
    </r>
  </si>
  <si>
    <r>
      <rPr>
        <b/>
        <sz val="11"/>
        <rFont val="Arial Narrow"/>
        <family val="2"/>
      </rPr>
      <t>Financieran y Administrativa:</t>
    </r>
    <r>
      <rPr>
        <sz val="11"/>
        <rFont val="Arial Narrow"/>
        <family val="2"/>
      </rPr>
      <t>Se adjunta conciliacion
movimiento almacen y contabilidad</t>
    </r>
  </si>
  <si>
    <r>
      <rPr>
        <b/>
        <sz val="11"/>
        <rFont val="Arial Narrow"/>
        <family val="2"/>
      </rPr>
      <t>Financieran y Administrativa:</t>
    </r>
    <r>
      <rPr>
        <sz val="11"/>
        <rFont val="Arial Narrow"/>
        <family val="2"/>
      </rPr>
      <t xml:space="preserve">Se encuentra dentro de la politica contable realizar las conciliaciones entre diferentes dependencias; </t>
    </r>
  </si>
  <si>
    <r>
      <t xml:space="preserve"> </t>
    </r>
    <r>
      <rPr>
        <b/>
        <sz val="11"/>
        <rFont val="Arial Narrow"/>
        <family val="2"/>
      </rPr>
      <t>Financiera:</t>
    </r>
    <r>
      <rPr>
        <sz val="11"/>
        <rFont val="Arial Narrow"/>
        <family val="2"/>
      </rPr>
      <t xml:space="preserve">Se realiza revision de las obligaciones allegadas al area de financiera para pago, una vez son recibidas se procede con la revision de los respectivos soportes y liquidaciones pertinenten y posterior pago. </t>
    </r>
  </si>
  <si>
    <r>
      <rPr>
        <b/>
        <sz val="11"/>
        <rFont val="Arial Narrow"/>
        <family val="2"/>
      </rPr>
      <t>Financiera:</t>
    </r>
    <r>
      <rPr>
        <sz val="11"/>
        <rFont val="Arial Narrow"/>
        <family val="2"/>
      </rPr>
      <t>La coordinación financiera no adjunta soporte de la depuración de la cuenta 240101</t>
    </r>
  </si>
  <si>
    <r>
      <rPr>
        <b/>
        <sz val="11"/>
        <rFont val="Arial Narrow"/>
        <family val="2"/>
      </rPr>
      <t>Financiera:</t>
    </r>
    <r>
      <rPr>
        <sz val="11"/>
        <rFont val="Arial Narrow"/>
        <family val="2"/>
      </rPr>
      <t>Se adjunta conciliacion
movimiento almacen y contabilidad</t>
    </r>
  </si>
  <si>
    <r>
      <rPr>
        <b/>
        <sz val="11"/>
        <rFont val="Arial Narrow"/>
        <family val="2"/>
      </rPr>
      <t>Financiera:</t>
    </r>
    <r>
      <rPr>
        <sz val="11"/>
        <rFont val="Arial Narrow"/>
        <family val="2"/>
      </rPr>
      <t>La conciliación aportada a enero de 2017 no se evidencia la fuente de la contrapartida de los soportes, presentandoce sumas iguales que no determina como se obtuvo el valor con el que se compara
Se requieren informes mensuales de conciliaciones de la cuenta</t>
    </r>
  </si>
  <si>
    <r>
      <rPr>
        <b/>
        <sz val="11"/>
        <rFont val="Arial Narrow"/>
        <family val="2"/>
      </rPr>
      <t>Financiera:</t>
    </r>
    <r>
      <rPr>
        <sz val="11"/>
        <rFont val="Arial Narrow"/>
        <family val="2"/>
      </rPr>
      <t xml:space="preserve">Se encuentra dentro de la politica contable realizar las conciliaciones entre diferentes dependencias; </t>
    </r>
  </si>
  <si>
    <r>
      <rPr>
        <b/>
        <sz val="11"/>
        <rFont val="Arial Narrow"/>
        <family val="2"/>
      </rPr>
      <t>Financiera:</t>
    </r>
    <r>
      <rPr>
        <sz val="11"/>
        <rFont val="Arial Narrow"/>
        <family val="2"/>
      </rPr>
      <t>La coordinación financiera no adjunta soporte de la depuración de la cuenta 240102</t>
    </r>
  </si>
  <si>
    <r>
      <rPr>
        <b/>
        <sz val="11"/>
        <rFont val="Arial Narrow"/>
        <family val="2"/>
      </rPr>
      <t>Financiera:</t>
    </r>
    <r>
      <rPr>
        <sz val="11"/>
        <rFont val="Arial Narrow"/>
        <family val="2"/>
      </rPr>
      <t>Se adjunta conciliacion movimiento almacen y contabilidad</t>
    </r>
  </si>
  <si>
    <r>
      <rPr>
        <b/>
        <sz val="11"/>
        <rFont val="Arial Narrow"/>
        <family val="2"/>
      </rPr>
      <t>Financiera:</t>
    </r>
    <r>
      <rPr>
        <sz val="11"/>
        <rFont val="Arial Narrow"/>
        <family val="2"/>
      </rPr>
      <t>La conciliación aportada a enero de 2017 no se evidencia la fuente de la contrapartida de los soportes, presentandoce sumas iguales que no determina como se obtuvo el valor con el que se compara.
Se requieren informes mensuales de conciliaciones de la cuenta</t>
    </r>
  </si>
  <si>
    <r>
      <rPr>
        <b/>
        <sz val="11"/>
        <rFont val="Arial Narrow"/>
        <family val="2"/>
      </rPr>
      <t>Financiera:</t>
    </r>
    <r>
      <rPr>
        <sz val="11"/>
        <rFont val="Arial Narrow"/>
        <family val="2"/>
      </rPr>
      <t>Se dio inicio  a esta actividad con la generacion de libros auxiliares donde se detalla el valor por tercero el cual debe ser cruzada con base de cartera, con el el fin de validar y proceder a depurar esta cuenta.</t>
    </r>
  </si>
  <si>
    <r>
      <rPr>
        <b/>
        <sz val="11"/>
        <rFont val="Arial Narrow"/>
        <family val="2"/>
      </rPr>
      <t>Financiera:</t>
    </r>
    <r>
      <rPr>
        <sz val="11"/>
        <rFont val="Arial Narrow"/>
        <family val="2"/>
      </rPr>
      <t>Se enta implementando aplicativo, con e fin de que los vigilados realisen pago atravez de cupon personalizado, Una vez puesto en marcha este aplicativo se proce a realizar el cierre de la cuenta otros - recaudo en linea.</t>
    </r>
  </si>
  <si>
    <r>
      <rPr>
        <b/>
        <sz val="11"/>
        <rFont val="Arial Narrow"/>
        <family val="2"/>
      </rPr>
      <t xml:space="preserve">Financiera:  </t>
    </r>
    <r>
      <rPr>
        <sz val="11"/>
        <rFont val="Arial Narrow"/>
        <family val="2"/>
      </rPr>
      <t>Se realiza revison a diario de los valores consignados en las cuentas de recaudo</t>
    </r>
  </si>
  <si>
    <r>
      <rPr>
        <b/>
        <sz val="11"/>
        <rFont val="Arial Narrow"/>
        <family val="2"/>
      </rPr>
      <t>Financiera:</t>
    </r>
    <r>
      <rPr>
        <sz val="11"/>
        <rFont val="Arial Narrow"/>
        <family val="2"/>
      </rPr>
      <t>Esta actividad se dio inicio con la  incorporacion de registros contables y generacion de libros auxiliares, arojando como resultado que no existe movimiento alguno en nit generico</t>
    </r>
  </si>
  <si>
    <r>
      <rPr>
        <b/>
        <sz val="11"/>
        <rFont val="Arial Narrow"/>
        <family val="2"/>
      </rPr>
      <t>Financiera:</t>
    </r>
    <r>
      <rPr>
        <sz val="11"/>
        <rFont val="Arial Narrow"/>
        <family val="2"/>
      </rPr>
      <t>Se realiza conciliacion en relacion a ingresos de la vigencia en curso</t>
    </r>
  </si>
  <si>
    <r>
      <rPr>
        <b/>
        <sz val="11"/>
        <rFont val="Arial Narrow"/>
        <family val="2"/>
      </rPr>
      <t>Financiera:</t>
    </r>
    <r>
      <rPr>
        <sz val="11"/>
        <rFont val="Arial Narrow"/>
        <family val="2"/>
      </rPr>
      <t>Se anexa conciliacion realizada entre el area de cartera y contabilidad</t>
    </r>
  </si>
  <si>
    <r>
      <rPr>
        <b/>
        <sz val="11"/>
        <rFont val="Arial Narrow"/>
        <family val="2"/>
      </rPr>
      <t xml:space="preserve">Financiera: </t>
    </r>
    <r>
      <rPr>
        <sz val="11"/>
        <rFont val="Arial Narrow"/>
        <family val="2"/>
      </rPr>
      <t>La coordinación financiera aporta conciliación cartera multas a 28 de febrero de 2017, donde se refleja diferencia en el valor de diez (10) vigilados y se establece un compromiso para subsanarlos.
Se recomienda evaluar la periodicidad de estas conciliacioens</t>
    </r>
  </si>
  <si>
    <r>
      <rPr>
        <b/>
        <sz val="11"/>
        <rFont val="Arial Narrow"/>
        <family val="2"/>
      </rPr>
      <t xml:space="preserve">Financiera: </t>
    </r>
    <r>
      <rPr>
        <sz val="11"/>
        <rFont val="Arial Narrow"/>
        <family val="2"/>
      </rPr>
      <t>conciliacion
(Se aporta la evidencia en un CD.)  Conciliacion contribucion
- Formato PDF</t>
    </r>
  </si>
  <si>
    <r>
      <rPr>
        <b/>
        <sz val="11"/>
        <rFont val="Arial Narrow"/>
        <family val="2"/>
      </rPr>
      <t>Financiera:</t>
    </r>
    <r>
      <rPr>
        <sz val="11"/>
        <rFont val="Arial Narrow"/>
        <family val="2"/>
      </rPr>
      <t>La entidad cuenta con el sistema de informacion documental e cual se encuentra los actos administrativoas a partir del segundo semestre de año.</t>
    </r>
  </si>
  <si>
    <r>
      <rPr>
        <b/>
        <sz val="11"/>
        <rFont val="Arial Narrow"/>
        <family val="2"/>
      </rPr>
      <t>Financiera:</t>
    </r>
    <r>
      <rPr>
        <sz val="11"/>
        <rFont val="Arial Narrow"/>
        <family val="2"/>
      </rPr>
      <t>El grupo financiero recibe memorando de parte de la oficina de notificaciones con los soporte de las resoluciones ejecutorias, las cuales son validas e incorporadas en el sistema de cartera y luego con entregas al grupo de SIS, para inciar el proceso mde cobro persuasivo y elaborando la aperttura de los expdientes por resolucion.</t>
    </r>
  </si>
  <si>
    <r>
      <rPr>
        <b/>
        <sz val="11"/>
        <rFont val="Arial Narrow"/>
        <family val="2"/>
      </rPr>
      <t>Financiera:</t>
    </r>
    <r>
      <rPr>
        <sz val="11"/>
        <rFont val="Arial Narrow"/>
        <family val="2"/>
      </rPr>
      <t>Se realiza conciliacion entre el area de cartera y contabilidad</t>
    </r>
  </si>
  <si>
    <r>
      <rPr>
        <b/>
        <sz val="11"/>
        <rFont val="Arial Narrow"/>
        <family val="2"/>
      </rPr>
      <t xml:space="preserve">Financiera: </t>
    </r>
    <r>
      <rPr>
        <sz val="11"/>
        <rFont val="Arial Narrow"/>
        <family val="2"/>
      </rPr>
      <t>La coordinación financiera aporta conciliación cartera multas a 28 de febrero de 2017, donde se refleja diferencia de 4.240.894 sin identificar pago de los terceros con saldos en cartera.
Se requiere informe consolidado vigencia 2016 y reportes mensuales para toda la vigencia 2017</t>
    </r>
  </si>
  <si>
    <r>
      <rPr>
        <b/>
        <sz val="11"/>
        <rFont val="Arial Narrow"/>
        <family val="2"/>
      </rPr>
      <t xml:space="preserve">Financiera: </t>
    </r>
    <r>
      <rPr>
        <sz val="11"/>
        <rFont val="Arial Narrow"/>
        <family val="2"/>
      </rPr>
      <t>conciliacion
(Se aporta la evidencia en un CD.)  Conciliacion Multas
- Formato PDF</t>
    </r>
  </si>
  <si>
    <r>
      <rPr>
        <b/>
        <sz val="11"/>
        <rFont val="Arial Narrow"/>
        <family val="2"/>
      </rPr>
      <t>Financiera:</t>
    </r>
    <r>
      <rPr>
        <sz val="11"/>
        <rFont val="Arial Narrow"/>
        <family val="2"/>
      </rPr>
      <t>La conciliación aportada a enero de 2017 no se evidencia la fuente de la contrapartida de los soportes, presentandoce sumas iguales que no determina como se obtuvo el valor con el que se compara</t>
    </r>
  </si>
  <si>
    <r>
      <rPr>
        <b/>
        <sz val="11"/>
        <rFont val="Arial Narrow"/>
        <family val="2"/>
      </rPr>
      <t xml:space="preserve">Financiera: </t>
    </r>
    <r>
      <rPr>
        <sz val="11"/>
        <rFont val="Arial Narrow"/>
        <family val="2"/>
      </rPr>
      <t>conciliacion
(Se aporta la evidencia en un CD.)  Conciliacion cuentas por pagar
- Formato PDF</t>
    </r>
  </si>
  <si>
    <r>
      <rPr>
        <b/>
        <sz val="11"/>
        <rFont val="Arial Narrow"/>
        <family val="2"/>
      </rPr>
      <t xml:space="preserve">Financiera: </t>
    </r>
    <r>
      <rPr>
        <sz val="11"/>
        <rFont val="Arial Narrow"/>
        <family val="2"/>
      </rPr>
      <t>La coordinación financiera no adjunta soporte de la depuración de la cuenta 240101</t>
    </r>
  </si>
  <si>
    <r>
      <rPr>
        <b/>
        <sz val="11"/>
        <rFont val="Arial Narrow"/>
        <family val="2"/>
      </rPr>
      <t>Financiera:</t>
    </r>
    <r>
      <rPr>
        <sz val="11"/>
        <rFont val="Arial Narrow"/>
        <family val="2"/>
      </rPr>
      <t>Se adjunta las notas a 31 diciembre de 2016</t>
    </r>
  </si>
  <si>
    <r>
      <rPr>
        <b/>
        <sz val="11"/>
        <rFont val="Arial Narrow"/>
        <family val="2"/>
      </rPr>
      <t xml:space="preserve">Financiera: </t>
    </r>
    <r>
      <rPr>
        <sz val="11"/>
        <rFont val="Arial Narrow"/>
        <family val="2"/>
      </rPr>
      <t>La coordinación financiera evidencia en el reporte de Notas a los Estados Contables información relacionada con las Norma internacionales para Entidades del sector público, así como una análisis del comportamiento del presupuesto de la Entidad de la vigencia 2016.
No Obstante, se deben elaborar y publicar las notas a los estados contabels para la vigencia 2017, según la periodicidad que corresponda</t>
    </r>
  </si>
  <si>
    <r>
      <rPr>
        <b/>
        <sz val="11"/>
        <rFont val="Arial Narrow"/>
        <family val="2"/>
      </rPr>
      <t xml:space="preserve">Financiera: </t>
    </r>
    <r>
      <rPr>
        <sz val="11"/>
        <rFont val="Arial Narrow"/>
        <family val="2"/>
      </rPr>
      <t>Notas contables
(Se aporta la evidencia en un CD.)  1.1. NOTAS A LOS ESTADOS FINANCIEROS 2016
- Formato PDF</t>
    </r>
  </si>
  <si>
    <r>
      <rPr>
        <b/>
        <sz val="11"/>
        <rFont val="Arial Narrow"/>
        <family val="2"/>
      </rPr>
      <t>Financiera:</t>
    </r>
    <r>
      <rPr>
        <sz val="11"/>
        <rFont val="Arial Narrow"/>
        <family val="2"/>
      </rPr>
      <t>Se elaboro cronograma con el fin de realizar conciliacion entre el area de financiero y coactivo, dando inicio con entrega de base de datos de coactivo para realizar  las respectivas validaciones</t>
    </r>
  </si>
  <si>
    <r>
      <rPr>
        <b/>
        <sz val="11"/>
        <rFont val="Arial Narrow"/>
        <family val="2"/>
      </rPr>
      <t xml:space="preserve">Financiera: </t>
    </r>
    <r>
      <rPr>
        <sz val="11"/>
        <rFont val="Arial Narrow"/>
        <family val="2"/>
      </rPr>
      <t>Se encuentra pendiente realizar mesas de trabajo con el fin de revisar y aprobar el cronograma y seguimiento al mismo.</t>
    </r>
  </si>
  <si>
    <r>
      <rPr>
        <b/>
        <sz val="11"/>
        <rFont val="Arial Narrow"/>
        <family val="2"/>
      </rPr>
      <t xml:space="preserve">Financiera: </t>
    </r>
    <r>
      <rPr>
        <sz val="11"/>
        <rFont val="Arial Narrow"/>
        <family val="2"/>
      </rPr>
      <t>Se elaboro cronograma con el fin de realizar conciliacion entre el area de financiero y coactivo, dando inicio con entrega de base de datos de coactivo para realizar  las respectivas validaciones, se realiza revision y conciliacion de informacion suministrada por el area de administrativa- almacen. juridica - procesos a favor y en contra y el area de  cartera</t>
    </r>
  </si>
  <si>
    <r>
      <rPr>
        <b/>
        <sz val="11"/>
        <rFont val="Arial Narrow"/>
        <family val="2"/>
      </rPr>
      <t xml:space="preserve">Financiera: </t>
    </r>
    <r>
      <rPr>
        <sz val="11"/>
        <rFont val="Arial Narrow"/>
        <family val="2"/>
      </rPr>
      <t>Se realiza el descargue del banco de los movimientos diarios "funcion que se realiza de manera diaria", posteriormente se procede a validar y verificar los valores consignados en las cuentas bancarias con la base de informacion de cartera logrando la identificacion del vigilado. Aquellas partidas que no se legre indentificar son trasladas al grupo de apoyo SIS, para su seguimiento e identificacion.</t>
    </r>
  </si>
  <si>
    <r>
      <rPr>
        <b/>
        <sz val="11"/>
        <rFont val="Arial Narrow"/>
        <family val="2"/>
      </rPr>
      <t xml:space="preserve">Financiera: </t>
    </r>
    <r>
      <rPr>
        <sz val="11"/>
        <rFont val="Arial Narrow"/>
        <family val="2"/>
      </rPr>
      <t xml:space="preserve">Informe
(Se aporta la evidencia en un CD.)  </t>
    </r>
  </si>
  <si>
    <r>
      <rPr>
        <b/>
        <sz val="11"/>
        <rFont val="Arial Narrow"/>
        <family val="2"/>
      </rPr>
      <t>Financiera:</t>
    </r>
    <r>
      <rPr>
        <sz val="11"/>
        <rFont val="Arial Narrow"/>
        <family val="2"/>
      </rPr>
      <t>informe de SIS, identificacion de saldos,</t>
    </r>
  </si>
  <si>
    <t>Informes de gestión 2016 de Delegadas
Evalaución de Dependencias 2016</t>
  </si>
  <si>
    <t xml:space="preserve">Se verifica organización de Equipo IUIT
Se recomienda anexar cuadro de control de asiganción de procesos por funcioanrio o contratista, actualziado semanalmente </t>
  </si>
  <si>
    <t xml:space="preserve">Planta de personal Marzo 2017
Cuadro contratación de personal Marzo 2017
Se recomienda anexar cuadro de control de asiganción de procesos por funcioanrio o contratista, actualziado semanalmente </t>
  </si>
  <si>
    <t>No se anexan acta de las reuniones de trabajo</t>
  </si>
  <si>
    <r>
      <rPr>
        <b/>
        <sz val="11"/>
        <rFont val="Arial Narrow"/>
        <family val="2"/>
      </rPr>
      <t xml:space="preserve">Administrativa:  </t>
    </r>
    <r>
      <rPr>
        <sz val="11"/>
        <rFont val="Arial Narrow"/>
        <family val="2"/>
      </rPr>
      <t>memorando No. 20175000010223 de fecha 20 de enero 2017 Asunto:Aplicación Ley de Garantias Electorales.
memorando No. 20175000010233 de fecha 20 de enero 2017 Asunto: Conocimiento nueva inhabilidad para contratar o ser nombrado o ascendido en cargo público.
memorando No. 20175000005513 de fecha 16 de enero 2017 Asunto: Contratos de Prestación de Servicios - Régimen Común o simplificado para efectos del IVA.
memorando No. 20175000005493 de fecha 16 de enero 2017 Asunto: Lineamientos- Cuantia Procesos de selección contractual en razón al nuevo salario minimo para el año 2017.
memorando No. 20175000005523 de fecha 16 de enero 2017 Asunto: Reforma Tributaria.
Se recomienda continuar con la acción de mejora durante toda la vigencia</t>
    </r>
  </si>
  <si>
    <r>
      <rPr>
        <b/>
        <sz val="11"/>
        <rFont val="Arial Narrow"/>
        <family val="2"/>
      </rPr>
      <t xml:space="preserve">Informática: </t>
    </r>
    <r>
      <rPr>
        <sz val="11"/>
        <rFont val="Arial Narrow"/>
        <family val="2"/>
      </rPr>
      <t xml:space="preserve">Se requiere prueba de recorrido en el link de mesa de ayuda para constatar el control efectivo sobre procesos contractuales y los temas de capacitación.
Para las capacitaciones internas del grupo de contratos de la Secretaría General, se requieren actas de sesiones.
Se recomienda actualizar los lineamientos de supervisión de contratos y socializar a través de reuniones, talleres o circular interna.
</t>
    </r>
    <r>
      <rPr>
        <b/>
        <sz val="11"/>
        <rFont val="Arial Narrow"/>
        <family val="2"/>
      </rPr>
      <t xml:space="preserve">Administrativa: </t>
    </r>
    <r>
      <rPr>
        <sz val="11"/>
        <rFont val="Arial Narrow"/>
        <family val="2"/>
      </rPr>
      <t>Se aporta un acta de reunión por parte de la Secretaria General, en donde se trataron temas sobre el seguimiento de ejecución contractual: Plan de adquisiciones, orientaciones en materia de supervisión contractual y configuración de incumplimientos contractuales de la Superintendencia de Puertos y Transporte, con la participación del Grupo de contratación, Financiera, Gestión Documental, Talento Humano y Adminisitrativa; sin embargo se hace necesario que sigan brindando herramientas al interior de la entidad con el propósito de capacitar a los supervisores de los contratos para garantizar el adecuado seguimiento en todas las etapas contractuales.
La acción de mejora plantea la realizaciíon de  reuniones mensuales de seguimiento con  los supervisores de los contratos. Se debe anexar actas o informes de estos seguimeintos o modificar la acción de mejora en su periodicidad, ya que solo se cuenta con evidncias d ela reunión celebrada en el mes de marzo de 2017.</t>
    </r>
  </si>
  <si>
    <r>
      <rPr>
        <b/>
        <sz val="11"/>
        <rFont val="Arial Narrow"/>
        <family val="2"/>
      </rPr>
      <t xml:space="preserve">Informática: </t>
    </r>
    <r>
      <rPr>
        <sz val="11"/>
        <rFont val="Arial Narrow"/>
        <family val="2"/>
      </rPr>
      <t xml:space="preserve">No se evidencia seguimiento a las comunicaciones por parte de los supervisores dirigida a los contratistas
</t>
    </r>
    <r>
      <rPr>
        <b/>
        <sz val="11"/>
        <rFont val="Arial Narrow"/>
        <family val="2"/>
      </rPr>
      <t xml:space="preserve">
Administrativa: </t>
    </r>
    <r>
      <rPr>
        <sz val="11"/>
        <rFont val="Arial Narrow"/>
        <family val="2"/>
      </rPr>
      <t>Se aporta un acta de reunión por parte de la Secretaria General, en donde se trataron temas sobre el seguimiento de ejecución contractual: Plan de adquisiciones, orientaciones en materia de supervisión contractual y configuración de incumplimientos contractuales de la Superintendencia de Puertos y Transporte, con la participación del Grupo de contratación, Financiera, Gestión Documental, Talento Humano y Adminisitrativa; sin embargo se hace necesario que sigan brindando herramientas al interior de la entidad con el propósito de capacitar a los supervisores de los contratos para garantizar el adecuado seguimiento en todas las etapas contractuales.
La acción de mejora plantea la entrega de reportes  mensuales de comunicaciones con  los supervisores de los contratos. Se debe anexar actas o informes de estos seguimeintos o modificar la acción de mejora en su periodicidad, ya que solo se cuenta con evidncias d ela reunión celebrada en el mes de marzo de 2017.</t>
    </r>
  </si>
  <si>
    <r>
      <rPr>
        <b/>
        <sz val="11"/>
        <rFont val="Arial Narrow"/>
        <family val="2"/>
      </rPr>
      <t>Financiera:</t>
    </r>
    <r>
      <rPr>
        <sz val="11"/>
        <rFont val="Arial Narrow"/>
        <family val="2"/>
      </rPr>
      <t>No se aporta constancia de la entrega de la información a las delegadas de Tránsito y Concesiones, por algun medio o canal</t>
    </r>
  </si>
  <si>
    <t>Sin soportes N/A
Para esta activida no se presenta informe, toda vez que nos encontramos  en etapa de verificacion, esto es base de datos coactivo y base datos financiera. Nit, razon social, estado de vigilado, verificacion RUES, Dian, Vigia.  No se aporta evidencia
Para esta actividad no se presenta avance porque nos encontramos en la etapa de verificación</t>
  </si>
  <si>
    <r>
      <rPr>
        <b/>
        <sz val="11"/>
        <rFont val="Arial Narrow"/>
        <family val="2"/>
      </rPr>
      <t xml:space="preserve">Financiera: 
</t>
    </r>
    <r>
      <rPr>
        <sz val="11"/>
        <rFont val="Arial Narrow"/>
        <family val="2"/>
      </rPr>
      <t>Informe
(Se aporta la evidencia en un CD.)  FORMULACION Y MEDICION ACCIONES DE RECAUDO 2017
-Formato Word</t>
    </r>
  </si>
  <si>
    <t>La coordinación financiera proponen realizar una conciliación entre cartera - coactiva que a la fecha no se ha realizado
Se deben aportar las actas de Conciliaciones mensuales entre Cartera - Coactivo</t>
  </si>
  <si>
    <r>
      <rPr>
        <b/>
        <sz val="11"/>
        <rFont val="Arial Narrow"/>
        <family val="2"/>
      </rPr>
      <t xml:space="preserve">Financiera: 
</t>
    </r>
    <r>
      <rPr>
        <sz val="11"/>
        <rFont val="Arial Narrow"/>
        <family val="2"/>
      </rPr>
      <t>No hay evidencia del registro contable, ni los tiempos en que se realiza la actividad
Se debe presentar los resportes de mensuales de reuniones o reportes de control de notificaciones ejecutoriadas, verificadas por Notificaciones y Financiera</t>
    </r>
  </si>
  <si>
    <r>
      <rPr>
        <b/>
        <sz val="11"/>
        <rFont val="Arial Narrow"/>
        <family val="2"/>
      </rPr>
      <t xml:space="preserve">FInanciera: 
</t>
    </r>
    <r>
      <rPr>
        <sz val="11"/>
        <rFont val="Arial Narrow"/>
        <family val="2"/>
      </rPr>
      <t>La coordinación financiera manifiesta que en reunión de comité de sostenibilidad, se socializo el tema de causacion de intereses mensualmente a la cartera de la entidad, tanto por multas administrativas como por no pago de tasa de vigilancia, llegando a la conclusion que se elevara consulta a la Contaduria General de la Nacion, sobre la no causacion de los intereses si no registrarlos y controlarlo a travez de cuenta de orden.
Se requiere actualización del estado y depuración de cartera (semestrales)</t>
    </r>
  </si>
  <si>
    <r>
      <rPr>
        <b/>
        <sz val="11"/>
        <rFont val="Arial Narrow"/>
        <family val="2"/>
      </rPr>
      <t xml:space="preserve">Financiera: </t>
    </r>
    <r>
      <rPr>
        <sz val="11"/>
        <rFont val="Arial Narrow"/>
        <family val="2"/>
      </rPr>
      <t>La conciliación del almacén aportada, no discrimina la conciliación de la cuenta 163504
Se requieren informes mensuales de conciliaciones de la cuenta</t>
    </r>
  </si>
  <si>
    <r>
      <rPr>
        <b/>
        <sz val="11"/>
        <rFont val="Arial Narrow"/>
        <family val="2"/>
      </rPr>
      <t xml:space="preserve">Financiera: </t>
    </r>
    <r>
      <rPr>
        <sz val="11"/>
        <rFont val="Arial Narrow"/>
        <family val="2"/>
      </rPr>
      <t>La conciliación del almacén aportada, no discrimina la conciliación de la cuenta 167002
Se requieren informes mensuales de conciliaciones de la cuenta</t>
    </r>
  </si>
  <si>
    <r>
      <rPr>
        <b/>
        <sz val="11"/>
        <rFont val="Arial Narrow"/>
        <family val="2"/>
      </rPr>
      <t>Financiera:</t>
    </r>
    <r>
      <rPr>
        <sz val="11"/>
        <rFont val="Arial Narrow"/>
        <family val="2"/>
      </rPr>
      <t>La conciliación del almacén aportada, no discrimina la conciliación de la cuenta 197008
Se requieren informes mensuales de conciliaciones de la cuenta</t>
    </r>
  </si>
  <si>
    <t>No se aportan evidencias documentales</t>
  </si>
  <si>
    <t>E requiere  formulación, resultados, análisis del indicador Citaciones a mesa de trabajo.</t>
  </si>
  <si>
    <t>REPORTE DE SEGUIMIENTO DE LA DEPENDENCIA RESPONSABLE MARZO 2017</t>
  </si>
  <si>
    <t>ANÁLISIS DE SEGUIMIENTO DE LA OFICINA DE CONTROL INTERNO MARZO DE 2017</t>
  </si>
  <si>
    <t>REPORTE DE SEGUIMIENTO DE LA DEPENDENCIA RESPONSABLE JUNIO DE 2017</t>
  </si>
  <si>
    <t xml:space="preserve">Lina Huari 
Ana Lorena Carvajal
Urías Romero
</t>
  </si>
  <si>
    <t>Alcides Espinosa
Ana Lorena Carvajal</t>
  </si>
  <si>
    <t>Ana Lorena Carvajal</t>
  </si>
  <si>
    <t>Ana Lorena Carvajal
Rebeca Mejía
Alcides Espinosa
Edgar Lombo</t>
  </si>
  <si>
    <t>Alcides Espinosa
Edgar Lombo
Ana Lorena Carvajal</t>
  </si>
  <si>
    <t>Se evidencia capacitación en Principios del Régimen Administrativo sancionatorio, según lista de asistencia y presentanción realizada el 25 de mayo de 2017.
Se debe continuar con la ejecución del plan de trabajo propuesto para la implementación de la Política de Prevención del Daño Antijurídico.</t>
  </si>
  <si>
    <t>CORREO ELECTRÓNICO, SOLICITANDO INFORMACIÓN PARA SIRECI JUNIO 2017</t>
  </si>
  <si>
    <r>
      <rPr>
        <b/>
        <sz val="11"/>
        <rFont val="Arial Narrow"/>
        <family val="2"/>
      </rPr>
      <t>Hallazgo 12 (2015</t>
    </r>
    <r>
      <rPr>
        <sz val="11"/>
        <rFont val="Arial Narrow"/>
        <family val="2"/>
      </rPr>
      <t xml:space="preserve">) Información litigiosa en el sistema Ekogui. De acuerdo con la información entregada por la Superintendencia, respecto de los procesos objeto de la muestra, se observó el proceso 11001333603720150027100 presenta registro en el </t>
    </r>
    <r>
      <rPr>
        <sz val="11"/>
        <color rgb="FFFF0000"/>
        <rFont val="Arial Narrow"/>
        <family val="2"/>
      </rPr>
      <t>EKOGUI</t>
    </r>
    <r>
      <rPr>
        <sz val="11"/>
        <rFont val="Arial Narrow"/>
        <family val="2"/>
      </rPr>
      <t xml:space="preserve"> hasta el 6 de septiembre de 2016, es decir, hasta que la Auditoria le hizo el requerimiento de solicitud de la información, a pesar de que se le otorgó poder al Abogado desde el 2 de diciembre de 2015. Así mismo, se observó que a Oficina Asesora Jurídica allegó a le Oficina de Control Interno un cuadro en Excel con corto a 30 de junio de 2015 con solo 108 demandas, pero de acuerdo con le Oficina de Control Interno, se reportaron en el sistema Ekogui 308 demandas. La anterior cantidad no coincide con lo reportado por la Oficina Asesora Jurídica a la Comisión de Auditoría, y que se muestra en la siguiente tabla. De conformidad con lo anterior, se observa que existe una diferencia de 180 procesos judiciales entre la base de datos de la Oficina Jurídica y el reporte Ekogui. De otra parte, la Oficina de Control Interno mediante Oficio SPT 20162000164111, señaló que en la vigencia 2015, en dos procesos judiciales no se hizo la provisión contable ni la calificación del riesgo. Lo cual demuestra que la Superintendencia no lleva un seguimiento apropiado al reporte de los procesos y actuaciones en el Sistema Único de Gestión e información Litigiosa del Estado E-Ekogui con corte a diciembre 31 de 2015. Lo anterior, por debilidades en el trámite y reporte de la información judicial por parte de a Superintendencia, ocasionando dificultad para hacer seguimiento a los procesos y atender oportunamente la defensa de los intereses de La Entidad.</t>
    </r>
  </si>
  <si>
    <r>
      <rPr>
        <b/>
        <sz val="11"/>
        <rFont val="Arial Narrow"/>
        <family val="2"/>
      </rPr>
      <t>Delegada de Puertos:</t>
    </r>
    <r>
      <rPr>
        <sz val="11"/>
        <rFont val="Arial Narrow"/>
        <family val="2"/>
      </rPr>
      <t xml:space="preserve">
Los sujetos de supervisión a los cuales se les requería abrir investigación, se expidieron los actos administrativos de apertura de investigación en un 100%. La gestión adelantada se observa en el cuadro a continuación.
</t>
    </r>
    <r>
      <rPr>
        <b/>
        <sz val="11"/>
        <rFont val="Arial Narrow"/>
        <family val="2"/>
      </rPr>
      <t>Delegada de Concesiones:</t>
    </r>
    <r>
      <rPr>
        <sz val="11"/>
        <rFont val="Arial Narrow"/>
        <family val="2"/>
      </rPr>
      <t xml:space="preserve">
Se aperturó el 100% de las investigaciones que cuentan con los registros y soportes por no reporte de información subjetiva (Vigia - O. Financiera)
2012 - 1
2013 - 69
2014 - 41
2015 - 181
2016 - 311
</t>
    </r>
    <r>
      <rPr>
        <b/>
        <sz val="11"/>
        <rFont val="Arial Narrow"/>
        <family val="2"/>
      </rPr>
      <t xml:space="preserve">Delegada de tránsito: </t>
    </r>
    <r>
      <rPr>
        <sz val="11"/>
        <rFont val="Arial Narrow"/>
        <family val="2"/>
      </rPr>
      <t>Se han realizado investigaciones administrativas por el no reporte de información financiera de las vigencias 2011, 2012 y 2013, discriminadas en las siguientes etapas procesales:
Aperturas 3107
Decreta pruebas 719
Fallos 218
Se encuentra en proceso de proyección la resolución mediante la cual se implementa el proceso verbal sumario en la Superintendencia de Puertos y Transporte,  para la información subjetiva de las empresas correspondiente a las vigencias 2014 en adelante.</t>
    </r>
  </si>
  <si>
    <t>Cumplimiento por parte de la Delegada de Puertos, con corte a la vigencia 2014. Se requiere reporte de la vigencia 2015 y continuar con los reportes de la vigencia 2016.
Delegadas de Concesioens y Tránsitop, requiere prueba de recorrido para verificar bases de datos.
Se recomienda elabroar informes consolidados de la vigencia 2016 para las tres Delegadas
Las acciones de mejora deben mantenerse hasta diciembre de 2017 y presentar informe de la vigencia</t>
  </si>
  <si>
    <t>FALTA EVIDENCIA FIRMADA  DE "CERTIFICACIÓN DE ACTUALIZACION DE PROCESO JUDICIALES EN LA PLATAFORMA EKOGUI" Como soporte psra corte junio 2017.</t>
  </si>
  <si>
    <t xml:space="preserve">Presenta evidencia de diapositivas del temario Tema: "POLITICA DE PREVENCIÓN DEL DAÑO ANTIJURÍDICO." - "PRINCIPIOS DEL REGIMEN ADMINISTRATIVO SANCIONATORIO"  y  constancia de asistencia firmada por 22 participantes de fecha 26 de mayo de 2017 "Tema: Procedimiento adminstrativo saancionador (principios), Expositor: Valbuena Abogados  </t>
  </si>
  <si>
    <r>
      <rPr>
        <b/>
        <sz val="11"/>
        <rFont val="Arial Narrow"/>
        <family val="2"/>
      </rPr>
      <t xml:space="preserve">Hallazgo 13 (2015) </t>
    </r>
    <r>
      <rPr>
        <sz val="11"/>
        <rFont val="Arial Narrow"/>
        <family val="2"/>
      </rPr>
      <t>Prevención daño Antijurídico. De conformidad con lo enviado por la Superintendencia de Puertos y Transporte, mediante oficio STP respuesta No. 2- Anexo No. 9, se observa que dicha Entidad no cuenta con un documento oficial donde se ejecute la Política de Prevención del</t>
    </r>
    <r>
      <rPr>
        <sz val="11"/>
        <color rgb="FFFF0000"/>
        <rFont val="Arial Narrow"/>
        <family val="2"/>
      </rPr>
      <t xml:space="preserve"> Daño Antijurídico</t>
    </r>
    <r>
      <rPr>
        <sz val="11"/>
        <rFont val="Arial Narrow"/>
        <family val="2"/>
      </rPr>
      <t>, sin embargo la Entidad ha realizado una serie de actividades que evidencian actuaciones que se han desplegado en vigencia 2015 y 2016, a fin de que se consolide el referido documento.</t>
    </r>
  </si>
  <si>
    <t>juridica</t>
  </si>
  <si>
    <r>
      <rPr>
        <b/>
        <sz val="11"/>
        <rFont val="Arial Narrow"/>
        <family val="2"/>
      </rPr>
      <t xml:space="preserve">Hallazgo 29 (2015) Provisiones </t>
    </r>
    <r>
      <rPr>
        <sz val="11"/>
        <rFont val="Arial Narrow"/>
        <family val="2"/>
      </rPr>
      <t xml:space="preserve">Contingencia Litigiosa. El numeral 3 del Manual de Procedimiento Título IF de la Contaduría General de la Nación señala: “Reconocimiento de Obligaciones... Si como resultado de la evaluación del riesgo por la aplicación de la metodología es probable, reconoce el pasivo estimado, con un debido a la subcuenta 531401-Litigios, de Fa cuenta 5314- PROVISION PARA CONTINGENCIAS y un crédito a la subcuenta 271 005-Litigios, de la cuenta 2710-PROVS!ON PARA CONTINGENCIAS, previa cancelación de la cuenta de orden acreedoras constituidas...”
Las cuentas 271005 Provisión para Contingencias Litigios y 581401 Provisiones para Contingencias Litigios, presentan subestimación de $8009.3 millones! p incertidumbre en el saldo de la cuenta 271005 Provisiones para contingencias Litigios en $640.1 millones debido a las siguientes situaciones’
Mediante memorando 20163000017073 del 12 de febrero de 2016, la Oficina Asesora Jurídica, de la Superintendencia de Puertos y Transporte, presenta informe de Provisión Contable, de los procesos en contra de la entidad a 31 de diciembre de 2015, teniendo en cuenta el procedimiento establecido en la Circular 0023 del 11 de diciembre de 2015 de la Agencia Nacional de Defensa Jurídica del Estado, el cual determina setenta y siete (77) procesos en contra de la entidad con pretensiones por valor de $569199.5 millones; de los cuales se califican con riesgo bajo setenta (70) procesos, por $561 .100.2 millones; siete (7) procesos por valor de $8009.3 millones con riesgo alto. Sin embargo! se estimó una provisión contable de $1 2.158.9 millones.
No obstante, la cuenta 271005 Provisión para contingencias Litigios, presenta sardo $640.1 millones! de los cuales el libro auxiliar por terceros, refleja registros identificados como terceros genéricos por $468.1 millones y saldos contrarios por valor de $311 millones.
La Entidad dice entre otros: debe realizar la proyección de los posibles pagos por concepto de sentencias y conciliaciones en el presupuesto de gastos (...) que Una vez realizado este análisis el grupo financiera, ve la necesidad de provisionar únicamente los procesos laborales y no castigar el patrimonio de manera inmediata sino con proyecciones de mediano o largo plazo de conformidad a la posibilidad de fallo de la demanda y tomando como base el movimiento histórico por concepto de pagos de sentencias y conciliaciones., sin embargo, la norma contable señalada, establece que la provisión se realice teniendo en cuenta la metodología de evaluación de riesgo establecida en la Circular 023 de 2015.
Estos hechos, denotan deficiencia en el reconocimiento de las posibles obligaciones de procesos en contra de la entidad calificados con riesgos alto; falta de depuración de os registros contables y presunto incumplimiento a lo establecido en el numeral 3 del Manual de Procedimiento Título II de la Contaduría General de la Nación y numeral 3.3 de la Circular 0023 de 2015 de la Agencia de Defensa Jurídica del Estado.
Lo anterior. genera que la cuenta 271005 Provisiones para Contingencias Litigios se encuentre subestimada en $8009.3 millones, afectando la cuenta 531401 Gastos Provisiones para Contingencias Litigios en el mismo valor; así como la cuenta 8.1.20 Cuenta de Orden Derechos Contingencias Litigios en $4149.6 millones e incertidumbre en la cuenta de $640.1 millones, lo que podría tener presunta incidencia disciplinaria de acuerdo con lo establecido en la norma ya citada. </t>
    </r>
  </si>
  <si>
    <t>Desde la coordinación administrativa se adelantó la revision de elementos de almacen de la entidad,  verificando que no se encuentran elementos que cumplan con la condición de ser  Bienes en Bodega, diferentes a los equipos que se encuentran en almacen (dispositivos de almacenamiento de informacion ) referidos en el avance anterior.</t>
  </si>
  <si>
    <t>Se reitera  que la evidencia del avance de esta funcionalidad de mejora tecnologica se registra en el grupo de informastica y estadistica de la entidad .</t>
  </si>
  <si>
    <t>Se adjunta guia calculo contribucion especial 2017 y resolucion No. 15446 de 2017, por la cual de fijan las tarifas por concepto de contribucion especial de vigilancia que deben pagar a la SPT la totalidad de los vigilados sujetos  sumetidos a su vigilancia , inspeccion y control  para la vigencia 2017, dando cumplimiento en un 100% con meta propueta..</t>
  </si>
  <si>
    <t xml:space="preserve">La oficina de coactivo envió 11 fichas técnicas de remisibilidad, para ser analizadas en el próximo comité técnico de sostenibilidad contable. </t>
  </si>
  <si>
    <t>Se adjunta acta 001 y acta 002 pendiente por aprobación en el próximo comité.</t>
  </si>
  <si>
    <t>Una vez sea emitido acto administrativo el área contable procederá a realizar los registros pertinentes.</t>
  </si>
  <si>
    <t xml:space="preserve">El contrato con infotic fue terminado y liquidado a satisfacción por la secretaria general, Área de sistemas y coordinación financiera. A raíz de la información suministrada por infotic, se creó la herramienta universo de vigilados, con la cual se manejó un único registro total de vigilados de la SPT activos, en custodia del área financiera. </t>
  </si>
  <si>
    <t>Se adjuta memorando remitido a la delegada No. 20178400117743</t>
  </si>
  <si>
    <t>Se adjunta informe de cartera, el cual corresponde a información entregada por el área de Coactivo y lla informacion del area financiera.</t>
  </si>
  <si>
    <t>Coactivo</t>
  </si>
  <si>
    <r>
      <rPr>
        <b/>
        <i/>
        <u/>
        <sz val="11"/>
        <rFont val="Arial Narrow"/>
        <family val="2"/>
      </rPr>
      <t>s.gral.-</t>
    </r>
    <r>
      <rPr>
        <sz val="11"/>
        <rFont val="Arial Narrow"/>
        <family val="2"/>
      </rPr>
      <t xml:space="preserve"> ACTA 5. 26 DIC2016 SE APROBÓ EL MODELO DE ESTUDIO TECNICO Y LA FICHA TECNICA PARA DECLARAR LA CARTERA COMO REMISIBLE 
ACTA 6 30 DIC 2016, SE ANALIZARON 2 CASOS DE LOS CUALES SE APROBÓ UNO 
</t>
    </r>
    <r>
      <rPr>
        <i/>
        <sz val="11"/>
        <rFont val="Arial Narrow"/>
        <family val="2"/>
      </rPr>
      <t>financiera.-Se trabajo entre las areas involucradas en la construcion del reglamento y procedimiento de cartera el cual sera aprobado en proxima reunion de Comité de Sostenibilidad Contable. Se adjunta el manual de politica y procedimiento de cartera.</t>
    </r>
  </si>
  <si>
    <r>
      <rPr>
        <b/>
        <i/>
        <u/>
        <sz val="11"/>
        <rFont val="Arial Narrow"/>
        <family val="2"/>
      </rPr>
      <t xml:space="preserve">financiera.- </t>
    </r>
    <r>
      <rPr>
        <sz val="11"/>
        <rFont val="Arial Narrow"/>
        <family val="2"/>
      </rPr>
      <t xml:space="preserve">La oficina de coactivo envió 11 fichas técnicas de remisibilidad, para ser analizadas en el próximo comité técnico de sostenibilidad contable. </t>
    </r>
  </si>
  <si>
    <r>
      <t xml:space="preserve">financiera.- </t>
    </r>
    <r>
      <rPr>
        <i/>
        <sz val="11"/>
        <rFont val="Arial Narrow"/>
        <family val="2"/>
      </rPr>
      <t>Se</t>
    </r>
    <r>
      <rPr>
        <sz val="11"/>
        <rFont val="Arial Narrow"/>
        <family val="2"/>
      </rPr>
      <t xml:space="preserve"> adjunta acta 001 y acta 002 pendiente por aprobación en el próximo comité.</t>
    </r>
  </si>
  <si>
    <r>
      <rPr>
        <b/>
        <i/>
        <u/>
        <sz val="11"/>
        <rFont val="Arial Narrow"/>
        <family val="2"/>
      </rPr>
      <t xml:space="preserve">financiera.- </t>
    </r>
    <r>
      <rPr>
        <sz val="11"/>
        <rFont val="Arial Narrow"/>
        <family val="2"/>
      </rPr>
      <t>Una vez sea emitido acto administrativo el área contable procederá a realizar los registros pertinentes.</t>
    </r>
  </si>
  <si>
    <t>El area financiera esta en analisis para integrar  las conciliaciones en la cadena de valor .</t>
  </si>
  <si>
    <r>
      <rPr>
        <b/>
        <i/>
        <u/>
        <sz val="11"/>
        <rFont val="Arial Narrow"/>
        <family val="2"/>
      </rPr>
      <t>financiera.-</t>
    </r>
    <r>
      <rPr>
        <sz val="11"/>
        <rFont val="Arial Narrow"/>
        <family val="2"/>
      </rPr>
      <t xml:space="preserve">  Se adjunta informe terceros genericos en la cuenta Deudores,  en el cual se puede  evidenciar  que grupo de financiera cumplió con el 100% de la meta propuesta en el plan de mejoramiento suscripto con la CGR la cual es el 90%. a 31 de mayo de la vigencia 2017, el tercero genérico en el aplicativo SIIF asciende al valor de $ 52.741.000, que equivale a un 0.14% de los terceros genéricos existentes a 31 de diciembre de la vigencia 2014. Y corresponde a que NIT del deudor no ha sido posible su creación, debido a que existe error DIAN. </t>
    </r>
  </si>
  <si>
    <r>
      <rPr>
        <b/>
        <i/>
        <u/>
        <sz val="11"/>
        <rFont val="Arial Narrow"/>
        <family val="2"/>
      </rPr>
      <t>financiera.-</t>
    </r>
    <r>
      <rPr>
        <sz val="11"/>
        <rFont val="Arial Narrow"/>
        <family val="2"/>
      </rPr>
      <t>Se adjuntan conciliaciones</t>
    </r>
  </si>
  <si>
    <r>
      <rPr>
        <b/>
        <i/>
        <u/>
        <sz val="11"/>
        <rFont val="Arial Narrow"/>
        <family val="2"/>
      </rPr>
      <t xml:space="preserve">financiera.- </t>
    </r>
    <r>
      <rPr>
        <sz val="11"/>
        <rFont val="Arial Narrow"/>
        <family val="2"/>
      </rPr>
      <t xml:space="preserve"> Se adjunta informe terceros genericos en la cuenta Deudores,  en el cual se puede  evidenciar  que grupo de financiera cumplió con el 100% de la meta propuesta en el plan de mejoramiento suscripto con la CGR la cual es el 90%. a 31 de mayo de la vigencia 2017, el tercero genérico en el aplicativo SIIF asciende al valor de $ 52.741.000, que equivale a un 0.14% de los terceros genéricos existentes a 31 de diciembre de la vigencia 2014. Y corresponde a que NIT del deudor no ha sido posible su creación, debido a que existe error DIAN. </t>
    </r>
  </si>
  <si>
    <r>
      <rPr>
        <b/>
        <i/>
        <u/>
        <sz val="11"/>
        <rFont val="Arial Narrow"/>
        <family val="2"/>
      </rPr>
      <t>financiera.-</t>
    </r>
    <r>
      <rPr>
        <sz val="11"/>
        <rFont val="Arial Narrow"/>
        <family val="2"/>
      </rPr>
      <t xml:space="preserve">  Se adjuntan conciliaciones</t>
    </r>
  </si>
  <si>
    <r>
      <rPr>
        <b/>
        <i/>
        <u/>
        <sz val="11"/>
        <rFont val="Arial Narrow"/>
        <family val="2"/>
      </rPr>
      <t>financiera.</t>
    </r>
    <r>
      <rPr>
        <sz val="11"/>
        <rFont val="Arial Narrow"/>
        <family val="2"/>
      </rPr>
      <t>-  El area financiera esta en analisis para integrar  las conciliaciones en la cadena de valor .</t>
    </r>
  </si>
  <si>
    <t>no hay comentario de financiera</t>
  </si>
  <si>
    <t>Se adjunta conciliacion</t>
  </si>
  <si>
    <t>Se adjunta informes de actividades realizadas durante e l primer semestre.  Es de indicar que no procede deepuracion ya que esta cuenta se realiza los controles pertinentes dentro del mes. Por lo cual el area financiera concidera pertinente el retiro de esta actividad en las metas a cumplir en el plan de mejoramiento.</t>
  </si>
  <si>
    <t xml:space="preserve">Se adjunta conciliaciones </t>
  </si>
  <si>
    <t>Se dio inicio  a esta actividad con la generacion de libros auxiliares donde se detalla el valor por tercero el cual debe ser cruzada con base de cartera, con el el fin de validar y proceder a depurar esta cuenta.</t>
  </si>
  <si>
    <t>financiera.-En comité de sotenibilidad 002 se presento el manual de provicion de contingencias el cual fue aprobado y se encuentra en construccion el anexo para liquidacion proviciones</t>
  </si>
  <si>
    <t>Se encuentra en construccion por parte de area juridica</t>
  </si>
  <si>
    <t>Juridica</t>
  </si>
  <si>
    <t xml:space="preserve">Se anexa conciliacion </t>
  </si>
  <si>
    <t>Se anexa conciliaciones</t>
  </si>
  <si>
    <t>El grupo financiero recibe memorando de parte de la oficina de notificaciones con los soporte de las resoluciones ejecutorias, las cuales son validas e incorporadas en el sistema de cartera y luego con entregas al grupo de SIS, para inciar el proceso mde cobro persuasivo.</t>
  </si>
  <si>
    <t>El grupo financiero recibe memorando de parte de la oficina de notificaciones con los soporte de las resoluciones ejecutorias, las cuales son validas e incorporadas en el sistema de cartera y luego con entregas al grupo de SIS, para inciar el proceso mde cobro persuasivo y elaborando la aperttura de los expdientes por resolucion.</t>
  </si>
  <si>
    <t xml:space="preserve">Se adjunta informes de actividades realizadas durante e l primer semestre.  Es de indicar que no procede deepuracion ya que esta cuenta se realiza los controles pertinentes dentro del mes. Por lo cual el area financiera concidera pertinente el retiro de esta actividad en las metas a cumplir en el plan de mejoramiento. </t>
  </si>
  <si>
    <t>CERRADO</t>
  </si>
  <si>
    <t>Se elaboro cronograma con el fin de realizar conciliacion entre el area de financiero y coactivo, dando inicio con entrega de base de datos de coactivo para realizar  las respectivas validaciones</t>
  </si>
  <si>
    <t>Se envio cronograma para realizar las conciliaciones pertinentes con el area de coactivo memorando 20175400043743</t>
  </si>
  <si>
    <t>Se elaboro cronograma con el fin de realizar conciliacion entre el area de financiero y coactivo, dando inicio con entrega de base de datos de coactivo para realizar  las respectivas validaciones, se realiza revision y conciliacion de informacion suministrada por el area de administrativa- almacen. juridica - procesos a favor y en contra y el area de  cartera</t>
  </si>
  <si>
    <t>Se adjunta informe de saldos por identificar vigencias 2016 y 2017.</t>
  </si>
  <si>
    <t>Se adjunta informe</t>
  </si>
  <si>
    <t>Adjunta como evidencia un soporte  de asistencia unicamente  del funcionario Rafael Garrido a inducción PQR Atención al Ciudadano de fecha  23 junio 2017</t>
  </si>
  <si>
    <t xml:space="preserve">1. Adjuntan proyecto del MANUAL DE GESTIÓN DE COBRO PERSUASIVO Y COACTIVO SUPERINTENDENCIA DE PUERTOS Y TRANSPORTE.
</t>
  </si>
  <si>
    <t>1. En el proyecto no se evidencia fecha, ni responsables de elaboración.</t>
  </si>
  <si>
    <t>En las actas de Comite no se evidencia comunicacion entre las diferentes areas que conduzcan a una optimizacion del comite como es las fichas tecnicas que tengan remisibilidad de mas de cinco años</t>
  </si>
  <si>
    <t xml:space="preserve">Se evidencia 2 reuniones dentro del semestre acta 001 del 28 febrero 2017 en las siguientes hojas hace referencia a acta 5  y acta 002 del 23 mayo 2017 </t>
  </si>
  <si>
    <t>no adjuntan soporte que evidencie la oportunidad en el registro contables de los actos administrativos por cartera remisible</t>
  </si>
  <si>
    <t>no aporta evidencias</t>
  </si>
  <si>
    <t>Se refleja la información con corte a 31 diciembre de 2015  en donde fueron identificados el 100% de los terceros genericos de los cuales quedaron por individualizar el 0,14% de los terceros  debido a que existe error DIAN</t>
  </si>
  <si>
    <t>presentan evidencias en word denominado INFORME DEPURACIÓN TERCERO GENÉRICO CON CORTE 31 DE MAYO DE 2017</t>
  </si>
  <si>
    <t>presentan evidencias en excel denominado Conciliacion Financiera Coactivo Corte 23junio2017</t>
  </si>
  <si>
    <t xml:space="preserve">Se evidencia la realizacion de conciliacion entre Coactivo y Financiera  con corte a 23 de junio 2017  y
la conciliacion entre Cartera y SIIF con corte a 30 de abril de 2017 </t>
  </si>
  <si>
    <t>Se refleja la información con corte a 31 diciembre de 2015  en donde fueron identificados el 100% de los terceros genericos de los cuales quedaron por individualizar el 0,14% de los terceros de la cuenta 140102  debido a que existe error DIAN</t>
  </si>
  <si>
    <t xml:space="preserve">no presentan evidencia de avance </t>
  </si>
  <si>
    <r>
      <rPr>
        <b/>
        <i/>
        <u/>
        <sz val="11"/>
        <rFont val="Arial Narrow"/>
        <family val="2"/>
      </rPr>
      <t>financiera.-</t>
    </r>
    <r>
      <rPr>
        <sz val="11"/>
        <rFont val="Arial Narrow"/>
        <family val="2"/>
      </rPr>
      <t xml:space="preserve">  Se acdjunta, cuadro control de las resoluciones  recibidas por el  grupo de notificaciones , las cuales son revisadas e incorporadas en los estados financieros de la SPT.</t>
    </r>
  </si>
  <si>
    <t>presetan evidencia cuadro en excel sin titulos, fechas de corte, ni quien lo elaboro</t>
  </si>
  <si>
    <t>Según evidencia presentada no es posible identificar si realmente se realizaron oportunamente  los registros en el SIIF.</t>
  </si>
  <si>
    <t>La entidad a la fecha realiza el registro de intereses en cuentas orden, toda vez que este no se considera un hecho cierto. Se adjunta informe de depuracion y libro de detalle de cuenta de intereses</t>
  </si>
  <si>
    <t xml:space="preserve">No se adjunto evidencia de registro en cuentas de orden de los intereses generados </t>
  </si>
  <si>
    <t xml:space="preserve">Se refleja la información con corte a 31 mayo de 2017  en donde fueron identificados el 100% de los terceros genericos de la cuenta 140103, sin embargo no se evidencia en cuentas de orden de los intereses generados  </t>
  </si>
  <si>
    <r>
      <t xml:space="preserve">Previa revisión jurídica de los memoriales de proyecto de resolución mediante los cuales se liquida y cobra la contribución especial 2016, </t>
    </r>
    <r>
      <rPr>
        <b/>
        <i/>
        <sz val="11"/>
        <rFont val="Arial Narrow"/>
        <family val="2"/>
      </rPr>
      <t>se están ultimando los ajustes pertinentes a fin de cruzar las respectivas bases con la información financiera y plasmarla en el documento;</t>
    </r>
    <r>
      <rPr>
        <sz val="11"/>
        <rFont val="Arial Narrow"/>
        <family val="2"/>
      </rPr>
      <t xml:space="preserve"> así mismo la verificación de ingresos brutos y comportamiento de pago de los vigilados que se viene desarrollando en el grupo de financiera; precisando que la tarea de revisión jurídica se está efectuando conforme con los escenarios de la tendencia de pagos para dar el siguiente paso que consiste en determinar el modelo definitivo para proceder a la emisión de dichos actos administrativos.</t>
    </r>
  </si>
  <si>
    <t>Según respuesta por parte del Grupo financiera aun no se han expedido los actos administrativos correspondientes al cobro por no pago de la contribucion especial de la vigencia 2016</t>
  </si>
  <si>
    <t>adjuntan en PDF archivo denominado Conciliacion de inventarios</t>
  </si>
  <si>
    <t>Se adjunta conciliación de los meses de febrero y marzo de 2017 sin embargo la conciliación obedece a la comparación de saldos remitidos por la Coordinación administrativa toda vez que son los que manejan el aplicativo de activos de la entidad.</t>
  </si>
  <si>
    <t>adjuntan en PDF archivo denominado Conciliacia</t>
  </si>
  <si>
    <t>Se adjunta conciliación de los meses de  marzo abril y mayo de 2017 donde se evidencia la comparacion de los soportes fisicos de las cuentas por  pagar frente a los saldos registrados en SIIF</t>
  </si>
  <si>
    <t>Adjuntta evidencia en archivo word denominado 240102 Proyectos de inversion y titulado INFORME DE LA CUENTA 240102 CORRESPONDIENTE A PROYECTO DE INVERSION</t>
  </si>
  <si>
    <t>240101 Bienes y servicios informe titulado INFORME DE LA CUENTA 240101 CORRESPONDIENTE A BIENES Y SERVICIOS</t>
  </si>
  <si>
    <t>Se consulto  insitu y efectivamente se esta manejando unicamente la cuenta de recaudo con el Banco Occidente y corresponde a una cuenta nueva</t>
  </si>
  <si>
    <t>Consultado insitu a corte de junio no se han implementado la totalidad de los cupones de código de barras para todos los conceptos de pago.</t>
  </si>
  <si>
    <t xml:space="preserve">Adjunta archivo denominado Conciliacion Ingreso </t>
  </si>
  <si>
    <t>Analizados los soportes se evidencia conciliaciaciones de enero y febrero 2017  se evidencia que se esta controlando las partidas identificadas frente a los registros de ingreso mensual</t>
  </si>
  <si>
    <t>anexa archivo en PDF denominado Segundo informe de comunicación designacion - Titulado: SEGUNDO INFORME Comunicación Designación Supervisión establecida para los Contratos de prestación de servicios y adquisición de bienes y servicios.</t>
  </si>
  <si>
    <t xml:space="preserve">En anexo 4 SEGUNDO INFORME Comunicación Designación Supervisión establecida para los Contratos de prestación de servicios y adquisición de bienes y servicios se verifico aleatoriamente algunos memorandos registrados en el informe y se observa  que se identifica el nombre del funcionario a quien se le realiza la designación de la  supervisión; número de contrato; fecha de suscripción, nombre del contratista; fecha inicio del contrato, así como tambien transcribe la obligatoriedad de dar cumplimiento al Manual de Contratacion adoptado en la Supertransporte </t>
  </si>
  <si>
    <t>El Grupo de Atención al Ciudadano  ha asistido  a las  capacitaciones del módulo PQRS de Vigía  y ha proyectado El rol  que desempeñaría  en El  nuevo  sistema y ha hecho ,según las indicaciones, la solicitud  de los usuarios  respectivos. Evidencia: asistencia a  capacitaciones  y reforzamiento  en GLPI  de la  solicitud de usuarios  para Atención al Ciudadano  en VIgiaPQRS.
 Atención al Ciudadano tendría El rol de receptor en VigiaPQRS, con la  capacidad  de  registrar y asignar PQRS pero no responderlas, de acuerdo a la naturaleza de sus funciones.Mientras tanto  El GAC  ha seguido  consultando en El  sistema Orfeo  para  responder todas  las solicitudes de ciudadanos  que  acuden al  Centro Integral de Atención  al Ciudadano para  preguntar por sus  radicados previos.
Dada la alta dependencia de la implementación  tecnológica (Vigia PQRS) y su  administración  los avances  en la  solución a esta glosa dependen  tanto de Atención al Ciudadano como del  área de  tecnología informática, por tanto para esta accion de mejoramiento se requiere la verificacion tecnica de la herramienta dispuesta por la entidad para atender el seguimiento de PQRS que haga parte de un sistema de información o un aplicativo web que permita el control y seguimiento. Razon suficiente para solicitar a la oficina de Control Interno la transferecnia del hallazgo al responsable de ejecucion del proceso de TIC´S  y en consecuencia el cumplimiento de la accion y su verificacion desde el punto de vista objetivo se debe apreciar directamente en la solucion tecnologica.     -   SOPORTES DOCUMENTALES -  ANEXO 1 Seguimientos del módulo PQRS de Vigía</t>
  </si>
  <si>
    <t xml:space="preserve">Presenta como evidencia 5 archivos dirigidos a los Delegados, Jefes de Oficina, coordinadores de grupo y asesores, denominados:
Aplicación ley de garantías electorales (memorando 20175000010223 del 20 enero 2017)
Conocimiento nueva inhabilidad para contratar (20175000010233 del 20 enero 2017)
Contratos de prestación de servicios – régimen común o simplificado ara efectos del IVA (memorando 20175000005513 del 16 enero 2017)
Lineamientos cuantias procesos de selección contractual 2017 (memorando 20175000005493 del 16 enero 2017)
Reforma tributaria Disposiciones que tienen relación con la contratación publica (memorando 20175000005523 del 16 enero 2017)
</t>
  </si>
  <si>
    <t>Se observa en las evidencias que todos los lineamientos expedidos son del mes de enero de 2017, lo que corresponde al primer trimestre. Para el segundo trimestre no aportan o mencionan que haya sido necesario  socializar otro lineamiento  para la elaboración de los estudios previos</t>
  </si>
  <si>
    <t>Presenta como evidencia  archivos denominados:
Asistencia actualización en contrtacion estatal 
Capacitacion a cargo de Juan Pablo Restrepo
Presentación contratación UDEC</t>
  </si>
  <si>
    <t>En las siguientes capacitaciones se observa que la Secretaria General está cumpliendo con la realización de capacitaciones en materia contractual.
Presenta lista de asistencia  con firmas de 26  participantes  a la Actualización en Contrtacion Estatal, sin fecha ni hora de jornada.   
En la Capacitacion a cargo de Juan Pablo Restrepo de fecha 15 de junio 2017 se evidencia capacitación sobre contratación estatal y hace énfasis en la responsabilidad, funciones, actividades especiales de los supervisores con asistencia de 10 funcionarios 
En las diapositivas Presentación contratación UDEC no estipula fecha de realización ni adjunta lista de asistentes</t>
  </si>
  <si>
    <t>Anexa evidencia de un archivo denominado Punto de Control Contratos</t>
  </si>
  <si>
    <t>Adjunta archivo en PDF denominado Evidencia Rediseño</t>
  </si>
  <si>
    <t>Presentan un correo electrónico de hperez@funcionpublica.gov.co para  fecha 21 de junio de 2017 dirigido a Anglel Florez y Nudia Alejandra Torres Vanegas.  Con Asunto: Solicitud de Reunión - Rediseño Supertransporte. Con respuesta el 22 de junio, confirmando asistencia para el 28 de junio a las 9:30 am.  Sin embargo no presentan evidencia de ningún otro documento referente al tema.</t>
  </si>
  <si>
    <t xml:space="preserve">Presenta 4 archivos en PDF  denominados:
Asistencia actualización en cotrtacion estatal
Capacitación a cargo de Juan Pablo Restrepo
Estudios previos 472 organización documental 2017
Presentación contrataciones UDEC
</t>
  </si>
  <si>
    <t>Se han realizado capacitaciones de Contratación Estatal y además se obseva que la entidad realizo un contrato interadministrativo anexan un estudio técnico en donde se observa la justificación de la contratación y también aplicar  el procedimiento de organización documental y la función archivística tendientes a mejorar sus procesos internos incluyendo el área de Contratos</t>
  </si>
  <si>
    <t xml:space="preserve">Presenta 4 archivos en PDF  denominados:
Asistencia actualización en contratación estatal
Capacitación a cargo de Juan Pablo Restrepo
Presentación contratacion UDEC
Seguimiento contractual 
</t>
  </si>
  <si>
    <t xml:space="preserve">Según las evidencias presentadas por la Secretaria General han realizado capacitaciones.
Se evidencia segundo uninforme de fecha 23 de junio 2017, con tema: seguimiento contractual.
No presentarion evidencia que se hubiesen programado más reuniones para el seguimiento con los supervisores. </t>
  </si>
  <si>
    <t>Presenta en físico lista de asistenctes a la capacitación No.2, tema: Política de prevención del daño antijurídico y anexa copia de las diapositivas</t>
  </si>
  <si>
    <t xml:space="preserve">Se adelantaron mesas de trabajo con las areas a efectos de rediseñar el registro y el contenido del Plan Operativo Anual - POA, haciendolo mas corto y concreto, lo que permite el completo diligenciamiento de todas sus columnas por parte de todos los usuarios. Evidencia de ello,  actas de planteamiento y ajustes al  POA para la vigencia 2017. </t>
  </si>
  <si>
    <t>En reunión sostenida con las delegadas, según se evidencia en Acta No.2, este aspecto es de competencia a responder por las delegadas.</t>
  </si>
  <si>
    <t xml:space="preserve">CERRADO </t>
  </si>
  <si>
    <t>ANÁLISIS DE SEGUIMIENTO DE LA OFICINA DE CONTROL INTERNO  CORTE A 30 JUNIO DE 2017</t>
  </si>
  <si>
    <t>El proyecto de Resolución por la cual se adopta la metodología para el cálculo de la provisión contable de los procesos judiciales, conciliaciones extrajudiciales y trámites arbitrales en contra de la entidad, a fecha 30 de junio de 2017 no se encuntra el acto administrativo definitivo.</t>
  </si>
  <si>
    <t>No se cumple con el requerimiento,  NO se evidencia  la creación de Expedientes Virtuales en ORFEO donde se archiven las resoluciones , adicionalmente se verificó in-situ y no tienen creados los expedientes virtuales en ORFERO para cada uno de los vigilados.m informe auditoria</t>
  </si>
  <si>
    <t>No se cumple con el requerimiento,  NO se evidencia  la creación de Expedientes Virtuales en ORFEO donde se archiven los estados de cuenta, adicionalmente se verificó in-situ y no tienen creados los expedientes virtuales en ORFERO para cada uno de los vigilados.m informe auditoria</t>
  </si>
  <si>
    <t>El Grupo Financiera no adjunta evicencias del cronograma ni del  seguimiento mensual al mismo. , para la entrega de información por parte de las diferentes aéreas de la entidad que afecte las cifras contables.</t>
  </si>
  <si>
    <t>Realizar la clasificación en un 90% de los saldos  por identificar de la vigencia 2016 y  2017.</t>
  </si>
  <si>
    <t xml:space="preserve">no aporta evidencias
</t>
  </si>
  <si>
    <t>A la fecha se ha unificado el cobro por codigo de barras en una unica cuenta del banco de occidente.
ALCANCE 10Julio17:
A la fecha la entidad tiene a nombre propio dos cuentas recaudadoras en el banco de Occidente una denominada otros No 223035064, en la cual se realiza el recaudo de acuerdos de pagos, fotocopias y se consigna Títulos; la segunda se denomina Contribución No 22303504-9, en esta cuenta solo se permite pago por medio de código de barras y se consigna en esta cuenta por concepto de Tasa, contribución especial y Multa.</t>
  </si>
  <si>
    <t xml:space="preserve">no aporta evidencias
</t>
  </si>
  <si>
    <t>A la fecha no se hace necesario el diligenciamiento de ningun formato.
ALCANCE 10Julio17:
La entidad está trabajando en la implementación de un nuevo módulo en plataforma Consola Taux para realizar pagos por código de barras por concepto de acuerdos de pago, fotocopias y aplicación de títulos, modulo que se encuentra en pruebas en el área de financiera para su uso.</t>
  </si>
  <si>
    <t>Se encuentra en periodo de prueba la implementación de los cupones para acuerdos de pago, los demas rubros se encuentran ya en aplicación.
ALCANCE 10Julio17:
La entidad recauda por concepto de multas, contribución y tasa por medio de código de barras, se encuentra en periodo de prueba la implementación de los cupones para el recaudo por medio de código de barras los conceptos de acuerdos de pago y fotocopias.</t>
  </si>
  <si>
    <t>El recaudo se concilia en forma diaria acorde al multicash emitido por el bancio recaudador.
ALCANCE 10Julio17:
El recaudo se concilia en forma diaria acorde al multicash emitido por el bancio recaudador. En el primer semestre SIS a identificado el 90% del total del monto pendiente por identificar.</t>
  </si>
  <si>
    <t>Se ha realizado por parte del grupo financiera  la identificación de las partidas bancarias es de aproximadamente 90.% debido a la labor diaria que se realiza a los ingresos que percibe la entidad por los diferentes conceptos que se recaudan como, contribuciones, tasas (anteriores a 2015), multas, acuerdos de pago, títulos judiciales y fotocopias.</t>
  </si>
  <si>
    <t>Analizados los soportes se evidencia conciliaciaciones diaria  2017  se evidencia que se  controlan las partidas identificadas frente a los registros de ingreso.</t>
  </si>
  <si>
    <t>CERRADO 
VERIFICADO MES MARZO _OK. CERRADO</t>
  </si>
  <si>
    <t xml:space="preserve"> "SEGUIMIENTO RECAUDO DE RESOLUCIONES DE COBRO V8 3103207 (1) CONTABILIDAD", La hoja nombrada como "BASE GENERA v2" no se encuentra debidamente titulada, donde se observa 4.428 registros desde el año 2012 al 2015 con ultima fecha registrada 05 diciembre de 2016, donde se evidencia en la columna B la vigencia a la que corresponde la liquidación de la Tasa de Vigilancio o Contribución Especial correspondiente.  Las columnas G y H describen en su orden el número de resolución de revisión o liquidación de saldos por pagar si fuera el caso  y la fecha de emisión de la misma.</t>
  </si>
  <si>
    <t>Se adjunta, cuadro excel donde se evidencia seguimiento a las resoluciones vigencias 2012,2013,2014 y 2015.</t>
  </si>
  <si>
    <t xml:space="preserve">En el memorando 20178400117743 de fecha 21 de junio de 2017, con asunto:  investigaciones ingresos Financieros Vigencia 2013, se observa retroalimentación por parte dela Delegada de Transito y el Grupo Financiera en cuanto a el reporte de los vigilados para proceder a iniciar investigación si es el caso.
</t>
  </si>
  <si>
    <t>no presentan evidencia del avance en la metodología ni avance del procedimiento del diseño e implementación  de la metodología única  que permita actualizar periódicamente el universo de vigilados.</t>
  </si>
  <si>
    <t>Se evidencia la conciliación mensual que en la vigencia 2017 entre contabilidad, cartera y coactivo.</t>
  </si>
  <si>
    <t>No adjuntan soporte que evidencie la oportunidad en el registro contables de los actos administrativos por cartera remisible</t>
  </si>
  <si>
    <t>Remiten evidencia de con información sobre la cadena de valor en procesos de apoyo, gestión administrativa, gestionar cotnratos y convenios y Gestionar contratos.
Pero no se evidencia el formato implementado para llevar el control de las solicitudes de los registros presupuestales.</t>
  </si>
  <si>
    <t>52 (2011)  La Superintendencia de Puertos y Transporte ha celebrado en los ultimos años, contrato  2016 257-suscrito con SERVICIOS POSTALES NACIONALES Organización documental  y 375-2017 suscrito con SERVICIOS POSTALES NACIONALES Organización documental.  EVIDENCIA: se remite archivo fotográfico del antes y del ahora del archivo de gestión - mejoramiento archivo  gestión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
La SPT  contrató los servicios de la compañía XM con el objetivo de consolidar la información del Grupo de Investigación a los Infomes Únicos de Infracciones al Transporte entre otras, posteriormente a esta tarea apoyar en la realización de aperturas de investigación. EVIDENCIA: se remite consolidado de los actos adminstrativos de apertura de las vigencias 2015 a 2017</t>
  </si>
  <si>
    <t>53 (2011)  La Superintendencia de Puertos y Transporte ha celebrado en los ultimos años, contrato 2016 257-suscrito con SERVICIOS POSTALES NACIONALES Organización documental  y 375-2017 suscrito con SERVICIOS POSTALES NACIONALES Organización documental.  EVIDENCIA: se remite archivo fotográfico del antes y del ahora del archivo de gestión - mejoramiento archivo  gestión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
La SPT  contrató los servicios de la compañía XM con el objetivo de consolidar la información del Grupo de Investigación a los Infomes Únicos de Infracciones al Transporte entre otras, posteriormente a esta tarea apoyar en la realización de aperturas de investigación. EVIDENCIA: se remite consolidado de los actos adminstrativos de apertura de las vigencias 2015 a 2017</t>
  </si>
  <si>
    <t>54 (2011)  La Superintendencia de Puertos y Transporte ha celebrado en los ultimos años, contrato  2016 257-suscrito con SERVICIOS POSTALES NACIONALES Organización documental  y 375-2017 suscrito con SERVICIOS POSTALES NACIONALES Organización documental.  EVIDENCIA: se remite archivo fotográfico del antes y del ahora del archivo de gestión - mejoramiento archivo  gestión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
La SPT  contrató los servicios de la compañía XM con el objetivo de consolidar la información del Grupo de Investigación a los Infomes Únicos de Infracciones al Transporte entre otras, posteriormente a esta tarea apoyar en la realización de aperturas de investigación. EVIDENCIA: se remite consolidado de los actos adminstrativos de apertura de las vigencias 2015 a 2017</t>
  </si>
  <si>
    <t>3 (2012)  El Grupo de IUIT cuenta con un equipo de apoyo con asignación de actividades y roles tales como:  conformación de expedientes para reparto al grupo de abogados, control calidad de expedientes buscando minimizar los errores que se presentan en la conformación de losmismos, custodia  y seguimiento de los respectivos expedientes mediante el archivo de gestión, adicionalmente desarrollan actividades de remisión de expedientes a Segunda Instancia y envíos de actos administrativos al grupo de Notificaciones . EVIDENCIA:  relación planta de personal</t>
  </si>
  <si>
    <t xml:space="preserve">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
</t>
  </si>
  <si>
    <t>Anexa cuadro en Excel denominado "Activos SAF"  en donde se evidencia xx registros</t>
  </si>
  <si>
    <t>8
CÓDIGO HALLAZGO</t>
  </si>
  <si>
    <t>12
DESCRIPCIÓN DEL HALLAZGO</t>
  </si>
  <si>
    <t>16
CAUSA DEL HALLAZGO</t>
  </si>
  <si>
    <t>20
ACCIÓN DE MEJORA</t>
  </si>
  <si>
    <t>24
ACTIVIDADES / DESCRIPCIÓN</t>
  </si>
  <si>
    <t>28
ACTIVIDADES / UNIDAD DE MEDIDA</t>
  </si>
  <si>
    <t>31 
ACTIVIDADES / CANTIDADES UNIDAD DE MEDIDA</t>
  </si>
  <si>
    <t>32
ACTIVIDADES / FECHA DE INICIO</t>
  </si>
  <si>
    <t xml:space="preserve">Teniendo en cuenta las observaciones de la O.C.I. del mes de marzo de 2017, se evidencia en 22 fotos la poca organización y posteriormente la organización documental  de los IUIT, observando los estantes, modulos y vigencias identificadas.
Según información reportada por el Grupo IUIT en el Acces identifican las prioriddes de acuerdo a la fecha de imposición de los IUIT para evitar caducidades.
Se evidencia en hoja de word el siguiente resumen:
"Resoluciones de apertura expedidas por el grupo de IUIT y proyecto SIS desde el 2015 con corte al 31 de mayo 2017
Se encontraron 48.567 resoluciones de apertura expedidas  desde el año 2015 hasta el 31 de mayo 2017
En el año 2016 se expidió el 70% de total de las resoluciones que abren investigación  
    AÑO RESOLUCION Total general
    2015                             8,350 
    2016                          34,299 
    2017                             5,918 
    Total general                 48,567" 
</t>
  </si>
  <si>
    <t>24  (2011) La Superintendencia de Puertos y Transporte ha celebrado en los ultimos años, contrato  2016 257-suscrito con SERVICIOS POSTALES NACIONALES Organización documental  y 375-2017 suscrito con SERVICIOS POSTALES NACIONALES Organización documental.  EVIDENCIA: se remite archivo fotográfico del antes y del ahora del archivo de gestión - mejoramiento archivo  gestión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
La SPT  contrató los servicios de la compañía XM con el objetivo de consolidar la información del Grupo de Investigación a los Infomes Únicos de Infracciones al Transporte entre otras, posteriormente a esta tarea apoyar en la realización de aperturas de investigación. EVIDENCIA: se remite consolidado de los actos adminstrativos de apertura de las vigencias 2015 a 2017</t>
  </si>
  <si>
    <t>presenta como evidencia en Excel y por hojas el FUID desde el año 2006 al  año 2016 correspondiente a los IUIT.
También se evidencia en cuadro archivo denominado  "aperturas 2015 2017" de las Resoluciones de apertura expedidas por el grupo de IUIT y proyecto SIS desde el 2015 con corte al 31 de mayo 2017, encontrando 48.567 resoluciones de apertura expedidas.
También se cuenta en un Acces con información consolidada con los IUIT por fecha de imposición para evitar la ocurrencia del fenomeno jurídico de la caducidad</t>
  </si>
  <si>
    <t xml:space="preserve"> presenta como evidencia en Excel y por hojas el FUID desde el año 2006 al  año 2016 correspondiente a los IUIT.
Se cuenta en un Acces con información consolidada con los IUIT por fecha de imposición de las actuaciones administrativas y así evitar la ocurrencia del fenomeno jurídico de la caducidad</t>
  </si>
  <si>
    <t xml:space="preserve"> presenta como evidencia en Excel y por hojas el FUID desde el año 2006 al  año 2016 correspondiente a los IUIT.
Se evidencia en que la organización del equipo de trabajo está distribuida en personal de apoyo y profesionales con asignación de actividades para cada una de las etapas procesales y para ello se controla la asignación a los abogados Vs recibo de los procesos por parte del personal de apoyo y profesionales.
</t>
  </si>
  <si>
    <t>Fase II (Ajuste Radicación) VIGÍA
- Implementar 7 canales de radicación simultaneas (Salida, Entrada, Memorando, Circulares, Resoluciones, Internos y Autos-Cobro Coactivo): Pendiente
Se requiere verificación en prueba de recorrido de estado modulo Cartera.
En 2016  en el informe de Notificaciones, se precisa que se revisaron 2,647 resoluciones y se expidieron 1158.
Se requiere mantener la acción de mejora en 2017</t>
  </si>
  <si>
    <t>Se evidencia en que la organización del equipo de trabajo está distribuida en personal de apoyo y profesionales con asignación de actividades para cada una de las etapas procesales y para ello se controla la asignación a los abogados Vs recibo de los procesos por parte del personal de apoyo y profesionales.</t>
  </si>
  <si>
    <r>
      <rPr>
        <b/>
        <sz val="11"/>
        <rFont val="Arial Narrow"/>
        <family val="2"/>
      </rPr>
      <t xml:space="preserve">5  (2015)  </t>
    </r>
    <r>
      <rPr>
        <sz val="11"/>
        <rFont val="Arial Narrow"/>
        <family val="2"/>
      </rPr>
      <t>El Grupo de IUIT cuenta con un equipo de apoyo con asignación de actividades y roles tales como:  conformación de expedientes para reparto al grupo de abogados, control calidad de expedientes buscando minimizar los errores que se presentan en la conformación de losmismos, custodia  y seguimiento de los respectivos expedientes mediante el archivo de gestión, adicionalmente desarrollan actividades de remisión de expedientes a Segunda Instancia y envíos de actos administrativos al grupo de Notificaciones . EVIDENCIA:  relación planta de personal y mecanismo de control y seguimiento de las asignaciones de los procesos</t>
    </r>
  </si>
  <si>
    <t xml:space="preserve">El Grupo IUIT, adjunta evidencia en cuadro resumen de 48.567 resoluciones de apertura expedidas  desde el año 2015 hasta el 31 de mayo 2017
En el año 2016 se expidió el 70% de total de las resoluciones que abren investigación  
    AÑO RESOLUCION Total general
    2015                             8,350 
    2016                          34,299 
    2017                             5,918 
    Total general                 48,567" </t>
  </si>
  <si>
    <r>
      <rPr>
        <b/>
        <sz val="11"/>
        <rFont val="Arial Narrow"/>
        <family val="2"/>
      </rPr>
      <t>5  (2015)</t>
    </r>
    <r>
      <rPr>
        <sz val="11"/>
        <rFont val="Arial Narrow"/>
        <family val="2"/>
      </rPr>
      <t xml:space="preserve">  La SPT  contrató los servicios de la compañía XM con el objetivo de consolidar la información del Grupo de Investigación a los Infomes Únicos de Infracciones al Transporte entre otras, posteriormente a esta tarea apoyar en la realización de aperturas de investigación. EVIDENCIA: se remite consolidado de los actos adminstrativos de apertura de las vigencias 2015 a 2017</t>
    </r>
  </si>
  <si>
    <t>La depuración de la información se ha realizado por vigencias y se refleja el consolidado en el cuadro en Excel, denominado "Data" el cual posteriormente es cargado en el ACCES semanalmente y procesado por el SIS.</t>
  </si>
  <si>
    <r>
      <rPr>
        <b/>
        <sz val="11"/>
        <rFont val="Arial Narrow"/>
        <family val="2"/>
      </rPr>
      <t>5  (2015)</t>
    </r>
    <r>
      <rPr>
        <sz val="11"/>
        <rFont val="Arial Narrow"/>
        <family val="2"/>
      </rPr>
      <t xml:space="preserve">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t>
    </r>
  </si>
  <si>
    <t xml:space="preserve">La Delegada de Puertos tiene en su programación los temas que se van a socializar, a cuales vigilados va dirigido y en que meses se van a remitir. Es de aclarar que los temas en cada mes no tienen el carácter obligatorio, se pueden modificar o cambiar de meses. </t>
  </si>
  <si>
    <t>La Socialización en la Delegada de Puertos se realiza a traves de correos electronicos en las direcciones reportadas por los sujetos de vigilancia.  
Abril: Se socializó la Resolución No. 850 del 6 de abril de 2017, expedida por el Ministerio de Transporte, por medio de la cual se establece el contenido del Reglamento de condiciones Técnicas de Operación de los puertos marítimos y se dictan otras disposiciones.
Mayo: No se programo actividad en este mes. 
Junio: No se programo actividad en este mes.</t>
  </si>
  <si>
    <t xml:space="preserve">Los reportes de seguimiento se efectuan con la periodicidad solicitada por la Oficina Asesora de Planeación. </t>
  </si>
  <si>
    <t xml:space="preserve">PUERTOS: Los reportes de seguimiento se efectuan con la periodicidad solicitada por la Oficina Asesora de Planeación. </t>
  </si>
  <si>
    <t xml:space="preserve">La planeacion esta definida en el PEI y en el POA. Se ajusto la planeacion inicialmente efectuada en la reuion del 7 de Abril. </t>
  </si>
  <si>
    <t>No se ha realizado la ficha tecnica del indicador</t>
  </si>
  <si>
    <t xml:space="preserve">Esta accion no ha sido generada en la Delegada, por lo que no se acepta.  En ningun momento se ha contemplado la posibilidad de divulgar los resultados del mismo. </t>
  </si>
  <si>
    <t>La evidencia aportada no tiene relación con la acción de mejora, toda vez que se refleja un inventario a cargo de las diferentes áreas, pero no especifica que están en custodia de la bodega, adicionalmente se evidencia como cedula responsable en su mayoría un mismo número.</t>
  </si>
  <si>
    <t xml:space="preserve">Se evidencia en el PEI en la columna de ESTRATEGIA :Socializar e impulsar la politica sectorial el indicador. Columna FORMULA DEL INDICADOR el siguiente indicador: Indicador redefinido: # socializaciones en Politicas  sectorial realizadas / #  socializaciones en Politicas  sectorial programadas </t>
  </si>
  <si>
    <t>Se evidencia en correo electrónico de fecha 26 de abril de 2017, donde solicita la publicación de la Resolución 850 de 2017 emitaida por el M.T relaccionada con el reglamento de condiciones técnicas de operación, publicación que fue realizada en la página web y remitida a las sociedades portuarias por parte de la Oficina de Comunicaciones.</t>
  </si>
  <si>
    <t xml:space="preserve">Según reporte de la Delegada de Puertos la planeación de los temas a ser socializadas se  estipularon en forma mensual en el POA. </t>
  </si>
  <si>
    <t xml:space="preserve">La Delegada de Puertos adjunta como evidencia correo electronico de fecha 7 de julio de 2017,  enviando el seguimiento a la Oficina Asesora de Planeación con corte a 30 de junio del mismo año. </t>
  </si>
  <si>
    <t>Se evidencia en correo electrónico de fecha 05 de junio de 2017, donde se comunica a la Delegada de Puertos la agenda definitiva de la capacitación que se dictó los días 6 y 7 de junio 2017, a los contratistas regionales excepto Valle del Cauca</t>
  </si>
  <si>
    <t xml:space="preserve">La Delegada de Puertos presenta como evidencia  la planeación realizada en el PEI, </t>
  </si>
  <si>
    <t>No presenta evidencia, debido a que la Oficina de Planeación manifiesta que no existe la necesidad de tener que documentar fichas técnicas de indicadores.</t>
  </si>
  <si>
    <t>La Delegada de Puertos manifiesta que no se presentan informes adicionales al del seguimiento al PEI, por lo tanto esta información está plasmada en dicho informe.</t>
  </si>
  <si>
    <t>Prestar capacitación a sus servidores públicos, a través de programas de formación bajo diversas modalidades, en cumplimiento de lo dispuesto en el Plan Institucional de Capacitación-PIC- para la vigencia 2017, transversalizando la sensibilización de los participantes hacia el desarrollo del proyecto de gestión del conocimiento.
La ejecución del componente en materia Contractual se desarrolló conforme al cronograma que para los efectos fue establecido.
Ademas como refuerzo y en el marco de la politica de prevencion del daño antijuridico , la Entidad programó y ejecutó una jornada de capacitación de Supervisión e  interventoria en los contratos estatales la cual estuvo  a cargo del asesor del despacho , doctor Juan Pablo Restrepo . 
Se solicita la modificacion de esta accion de mejoramiento toda vez que es necesario replantear el seguimiento a periodicidad trimestral , para mayor disponibilidad de informacion y corte de periodos contractuales , en concordancia con el PLAN ANUAL DE ADQUISICIONES.</t>
  </si>
  <si>
    <t>Si bien se evidencia el proyecto de Resolución por la cual se adopta la metodología para el cálculo de la provisión contable de los procesos judiciales, conciliaciones extrajudiciales y trámites arbitrales en contra de la entidad,  es necesario señalar que a fecha 30 de junio de 2017 no se encuntra el acto administrativo definitivo.</t>
  </si>
  <si>
    <t>Con corte a 30 de junio de 2017, no se evidencia puesta en marcha del modulo de aperturas del Sistema Vigia.</t>
  </si>
  <si>
    <t xml:space="preserve">la Secretaria General comenta el rol de las PQR e informa que el rol que tendría  Atencion al ciudadano sería unicamente la de receptor en el Vigia pero no responderlas de acuerdo a la naturaleza de sus funcioenes y manifiesta  a la oficina de Control Interno la transferecnia del hallazgo al responsable de ejecucion del proceso de TIC´S  y en consecuencia el cumplimiento de la accion y su verificacion desde el punto de vista objetivo se debe apreciar directamente en la solucion tecnologica. 
Sin embargo se observa en archivo adjunto que unicamente del grupo de  Atencion al ciudadano un solo funcionario recibio la induccion de PQR
Se sugiere que esta actividad debe ser compartida entre Atención al Ciudadano y el Grupo de sistemas por ser un proceso  transversal.  lo anterior no da cumplimiento al hallazgo 7(2012)
</t>
  </si>
  <si>
    <r>
      <t xml:space="preserve">El 9 de mayo de 2017, el señor Superintendente Javier Jaramillo realizó la presentación de la propuesta de Rediseño adelantada por la Entidad, al Departamento Administrativo de Función Pública, al Director de Desarrollo Organizacional y una representante de la Oficina Jurídica de esta Entidad, producto de esta reunión se generaron mejoras a la propuesta, las cuales fueron realizadas y enviadas a través de correo electrónico al Director de Desarrollo Organizacional del DAFP, el día 24 de mayo de 2017.
Posteriormente la Dirección de Desarrollo Organizacional del DAFP,  asignó un Profesional quien ha venido realizando el acompañamiento en la mejora de los documentos presentados, la primera reunión se realizó el dia 5 de Junio, donde se acordó conformar un equipo de trabajo de la Entidad, para realizar las diferentes actualizaciones que se requieren, una vez conformado el equipo se realizó una reunión en el DAFP, donde se establece la necesidad de mejorar los diferentes capítulos del Estudio técnico y realizar un plan de trabajo donde se especifiquen las actividades a realizar, la cual se realizó el dia 28 de Junio.
Paralelamente se ha definido la necesidad de gestionar reuniones con Minhacienda y Presidencia para tambien obtener el aval de estas Entidades.
</t>
    </r>
    <r>
      <rPr>
        <b/>
        <sz val="11"/>
        <rFont val="Arial Narrow"/>
        <family val="2"/>
      </rPr>
      <t xml:space="preserve">ANEXO 2 Comunicaciones </t>
    </r>
    <r>
      <rPr>
        <sz val="11"/>
        <rFont val="Arial Narrow"/>
        <family val="2"/>
      </rPr>
      <t xml:space="preserve">
</t>
    </r>
  </si>
  <si>
    <t>Se controla diariamente  la entrega de los actos administrativos al Grupo de Notificaciones  en un Acces y entrega  física de los mismos, mediante memorando, adjunta evidencias  de los memorandos: xxxxx , así como también mediante correo electrónico se remite la información de cada uno de los proyectos de los actos administrativos para su numeración.</t>
  </si>
  <si>
    <t xml:space="preserve">Se aporta copia de un estudio previo de contratacion directa.
Mediante el Contrato interadministrativo N° 385 de 2017 celebrado con la Universidad de CUNDINAMARCA Cuyo objeto es: Prestar capacitación a sus servidores públicos, a través de programas de formación bajo diversas modalidades, en cumplimiento de lo dispuesto en el Plan Institucional de Capacitación-PIC- para la vigencia 2017, transversalizando la sensibilización de los participantes hacia el desarrollo del proyecto de gestión del conocimiento.
La ejecución del componente en materia Contractual se desarrolló conforme al cronograma que para los efectos fue establecido.
Ademas como refuerzo y en el marco de la politica de prevencion del daño antijuridico , la Entidad programó y ejecutó una jornada de capacitación de Supervisión e  interventoria en los contratos estatales la cual estuvo  a cargo del asesor del despacho , doctor Juan Pablo Restrepo . 
ANEXO  3 
--* ESTUDIO PREVIO DE CONTRATACION DIRECTA 
--* EVIDENCIA DE CAPACITACION  EN CONTRATACION ESTATALY SUPERVISION
</t>
  </si>
  <si>
    <r>
      <rPr>
        <i/>
        <u/>
        <sz val="11"/>
        <rFont val="Arial Narrow"/>
        <family val="2"/>
      </rPr>
      <t>financiera.</t>
    </r>
    <r>
      <rPr>
        <sz val="11"/>
        <rFont val="Arial Narrow"/>
        <family val="2"/>
      </rPr>
      <t xml:space="preserve">- Se adjunta informe terceros genericos en la cuenta Deudores,  en el cual se puede  evidenciar  que grupo de financiera cumplió con el 100% de la meta propuesta en el plan de mejoramiento suscripto con la CGR la cual es el 90%. a 31 de mayo de la vigencia 2017, el tercero genérico en el aplicativo SIIF asciende al valor de $ 52.741.000, que equivale a un 0.14% de los terceros genéricos existentes a 31 de diciembre de la vigencia 2014. Y corresponde a que NIT del deudor no ha sido posible su creación, debido a que existe error DIAN. </t>
    </r>
  </si>
  <si>
    <r>
      <rPr>
        <i/>
        <u/>
        <sz val="11"/>
        <rFont val="Arial Narrow"/>
        <family val="2"/>
      </rPr>
      <t xml:space="preserve">financiera.- </t>
    </r>
    <r>
      <rPr>
        <sz val="11"/>
        <rFont val="Arial Narrow"/>
        <family val="2"/>
      </rPr>
      <t>Se adjunta conciliacion de cartera y coactivo</t>
    </r>
  </si>
  <si>
    <t xml:space="preserve">Durante la vigencia 2017, la medición se ha adelantado en térmios normales, lo que evidencia que no existe la necesidad de tener que documental fichas técnicas de indicadores.
PUERTOS: Competitividad estratégica e Infraestructura:
En reunion celebrada el dia 7 de abril en la Oficina Asesora de Planeacion con las tres delegadas, se realizó revision de los indicadores que estan incluidos en el PEI, ajustando los mismos. La Oficina Asesora de Planeación, en consenso con las Delegadas, manifestó que realizarian las fichas de los indicadores, </t>
  </si>
  <si>
    <r>
      <rPr>
        <b/>
        <sz val="11"/>
        <rFont val="Arial Narrow"/>
        <family val="2"/>
      </rPr>
      <t xml:space="preserve">5  (2015) </t>
    </r>
    <r>
      <rPr>
        <sz val="11"/>
        <rFont val="Arial Narrow"/>
        <family val="2"/>
      </rPr>
      <t xml:space="preserve"> La información que se encuentra consolidada en ACCES administrada por la Oficina de Sistemas permite identificar el orden cronológico de las prioridades  y proceder a la proyección del acto administrativo  que evite la ocurrencia del fenomeno jurídico de la caducidad. EVIDENCIA: se comunica a traves de correo electrónico al Coordinador del  Grupo de Sistemas solicitando acompañamiento en dicho procedimiento una vez se establezca el día de dicho recorrido</t>
    </r>
  </si>
  <si>
    <r>
      <rPr>
        <b/>
        <sz val="11"/>
        <rFont val="Arial Narrow"/>
        <family val="2"/>
      </rPr>
      <t>5  (2015)</t>
    </r>
    <r>
      <rPr>
        <sz val="11"/>
        <rFont val="Arial Narrow"/>
        <family val="2"/>
      </rPr>
      <t xml:space="preserve">  Se realizaron  mesas de trabajo con la DITRA y con las Autoridades de Tránsito y Transporte del país con el objetivo de socializar las dificultades que se presentan frente al diligenciamiento de los IUIT. Evidencia: se remite la programación y planillas de capacitación de las  mesas de trabajo con la DITRA</t>
    </r>
  </si>
  <si>
    <r>
      <t xml:space="preserve">Se remite  informe con soportes de  comunicaciones de designación de Supervisión establecida para los contratos de prestación de servicios y adquisición de bienes y servicios, documento en el cual se informa que mediante memorando se comunica la designación éstos, asi mismo se identifica el nombre del funcionario a quien se le realiza la designación de la  supervisión; número de contrato; fecha de suscripción, nombre del contratista; fecha inicio del contrato,entre otros. 
Éstas comunicaciones son herramientas que  permiten hacer el seguimiento por parte de los supervisoresa los procesos contractuales, sin embargo es preciso continuar con estas herramientas para tratar de evitar o minimizar los posibles riesgos que se presenten en el cumplimiento de las etapas contractuales. 
ANEXO 4
Archivo PDF Informe de designación SUPERVISOR   
</t>
    </r>
    <r>
      <rPr>
        <sz val="11"/>
        <color rgb="FFFF0000"/>
        <rFont val="Arial Narrow"/>
        <family val="2"/>
      </rPr>
      <t/>
    </r>
  </si>
  <si>
    <t xml:space="preserve">Los lineamientos socializados mediante estas comunicaciones hacen las veces de instructivos , toda vez que estos han sido oficializados y remitidos a las dependencias que tienen a su cargo adelantar los procesos de adquisicion de bienes y servicios .
Comunicaciones , vale la pena anotar que estos lineamientos no han perdido vigencia ya que las orientaciones alli señaladas son para atender en el marco d elos procesos contractuales que adelanta la entidad .
Se allega memorandos de lineamiemntos contractuales .
SOPORTES DOCUMENTALES - ANEXO 5 Comunicaciones 
</t>
  </si>
  <si>
    <r>
      <t xml:space="preserve">Mediante el Contrato interadministrativo N° 385 de 2017 celebrado con la Universidad de CUNDINAMARCA Cuyo objeto es: Prestar capacitación a sus servidores públicos, a través de programas de formación bajo diversas modalidades, en cumplimiento de lo dispuesto en el Plan Institucional de Capacitación-PIC- para la vigencia 2017, transversalizando la sensibilización de los participantes hacia el desarrollo del proyecto de gestión del conocimiento.
La ejecución del componente en materia Contractual se desarrolló conforme al cronograma que para los efectos fue establecido.
Ademas como refuerzo y en el marco de la politica de prevencion del daño antijuridico , la Entidad programó y ejecutó una jornada de capacitación de Supervisión e  interventoria en los contratos estatales la cual estuvo  a cargo del asesor del despacho , doctor Juan Pablo Restrepo . 
SOPORTES DOCUMENTALES - </t>
    </r>
    <r>
      <rPr>
        <b/>
        <sz val="11"/>
        <rFont val="Arial Narrow"/>
        <family val="2"/>
      </rPr>
      <t>ANEXO 6</t>
    </r>
    <r>
      <rPr>
        <sz val="11"/>
        <rFont val="Arial Narrow"/>
        <family val="2"/>
      </rPr>
      <t xml:space="preserve"> EVIDENCIA DE CAPACITACION  EN CONTRATACION ESTATALY SUPERVISION</t>
    </r>
  </si>
  <si>
    <r>
      <t xml:space="preserve">Seguimiento y verificación de documentos del proceso en etapa precontractual manteniendo  como un punto de control la verificación de estudios previos, esta actividad se realiza conforme la normatividad aplicable en materia de contratación con el fin de garantizar que los procesos de subasta, licitación o la modalidad que aplique, se realicen cumpliendo todos los requisitos.
SOPORTES DOCUMENTALES - </t>
    </r>
    <r>
      <rPr>
        <b/>
        <sz val="11"/>
        <rFont val="Arial Narrow"/>
        <family val="2"/>
      </rPr>
      <t xml:space="preserve">ANEXO 7  </t>
    </r>
    <r>
      <rPr>
        <sz val="11"/>
        <rFont val="Arial Narrow"/>
        <family val="2"/>
      </rPr>
      <t xml:space="preserve">Punto de control Contratos Archivo PDF
</t>
    </r>
  </si>
  <si>
    <t xml:space="preserve">Mediante el Contrato interadministrativo N° 385 de 2017 celebrado con la Universidad de CUNDINAMARCA Cuyo objeto es: Prestar capacitación a sus servidores públicos, a través de programas de formación bajo diversas modalidades, en cumplimiento de lo dispuesto en el Plan Institucional de Capacitación-PIC- para la vigencia 2017, transversalizando la sensibilización de los participantes hacia el desarrollo del proyecto de gestión del conocimiento.
La ejecución del componente en materia Contractual se desarrolló conforme al cronograma que para los efectos fue establecido.
Ademas como refuerzo y en el marco de la politica de prevencion del daño antijuridico , la Entidad programó y ejecutó una jornada de capacitación de Supervisión e  interventoria en los contratos estatales la cual estuvo  a cargo del asesor del despacho , doctor Juan Pablo Restrepo . 
Se solicita la modificacion de esta accion de mejoramiento toda vez que es necesario replantear el seguimiento a periodicidad trimestral , para mayor disponibilidad de informacion y corte de periodos contractuales , en concordancia con el PLAN ANUAL DE ADQUISICIONES.
SOPORTES DOCUMENTALES  - ANEXO 8  EVIDENCIA DE CAPACITACION  EN CONTRATACION ESTATALY SUPERVISION 
</t>
  </si>
  <si>
    <t>En Informe xxx del xxx, se evidencia que  con corte a 31 Dic2016, quedaron 2.501 sin proceso de cobro coactivo.</t>
  </si>
  <si>
    <t xml:space="preserve">SEC.GRAL.  Financiera no aporta evidencia de las fechas tecnicas mencionadas.
</t>
  </si>
  <si>
    <r>
      <rPr>
        <b/>
        <i/>
        <u/>
        <sz val="11"/>
        <rFont val="Arial Narrow"/>
        <family val="2"/>
      </rPr>
      <t>financiera.</t>
    </r>
    <r>
      <rPr>
        <sz val="11"/>
        <rFont val="Arial Narrow"/>
        <family val="2"/>
      </rPr>
      <t>- Se solicita modificar la actividad actual:Conciliación entre Cartera - Coactivo- Notificaciones
Por actividad  de realizar conciliacion entre Cartera y Coactivo</t>
    </r>
  </si>
  <si>
    <t>No se adjunta conciliacion, toda vez que no existe movimientos en esta cuenta,  La entidad a la fecha realiza el registro de intereses en cuentas orden, toda vez que este no se considera un hecho cierto. De conformidad a lo expuesto se concidera pertinente evaluar el hallazgo y las actividades propuesta, toda vez que la dimanica de la cuenta cambio por los registros realizados en cuentas de orden.</t>
  </si>
  <si>
    <t>Se adjunta conciliacion,  es de indicar que no procede depuracion ya que esta cuenta se realiza los controles pertinentes dentro del mes. Por lo cual el area financiera concidera pertinente el retiro de esta actividad en las metas a cumplir en el plan de mejoramiento.</t>
  </si>
  <si>
    <t>Se adjunta conciliacion,  es de indicar que no procede deepuracion ya que esta cuenta se realiza los controles pertinentes dentro del mes. Por lo cual el area financiera concidera pertinente el retiro de esta actividad en las metas a cumplir en el plan de mejoramiento.</t>
  </si>
  <si>
    <r>
      <rPr>
        <b/>
        <sz val="11"/>
        <rFont val="Arial Narrow"/>
        <family val="2"/>
      </rPr>
      <t xml:space="preserve">Oficina Jurídica: </t>
    </r>
    <r>
      <rPr>
        <sz val="11"/>
        <rFont val="Arial Narrow"/>
        <family val="2"/>
      </rPr>
      <t xml:space="preserve">PENDIENTE ENVÍO RESOLUCIÓN NUMERADA Y FIRMADA  sobre el proyecto de Resolución Por la cual se adopta la metodología para el cálculo de la provisión contable de los procesos judiciales, conciliaciones extrajudiciales y trámites arbitrales en contra de la Entidad.
</t>
    </r>
    <r>
      <rPr>
        <b/>
        <i/>
        <u/>
        <sz val="11"/>
        <rFont val="Arial Narrow"/>
        <family val="2"/>
      </rPr>
      <t/>
    </r>
  </si>
  <si>
    <t>presenta como evidencia el link de la cadaena de valor, pero no aporta el documento de la socialización realizada con el equipo de contratación.</t>
  </si>
  <si>
    <t>Se entrega nueva versión del cronograma que no incluye fecha de incio y final de actividades.
Se entrega reportes de modulos en producción donde se especifica que 21 modulos están en producción.  El informe no contiene analisis de funcionalidad de los modulos ni resultados de pruebas de producción.</t>
  </si>
  <si>
    <t>Se entrega nueva versión del cronograma que no incluye fecha de incio y final de actividades.
Se entrega reportes de modulos en producción donde se especifica que 21 modulos están en producción.  El informe no contiene analisis de funcionalidad de los modulos ni resultados de pruebas de producción.  No se entrega informe de supervisión del contrato con corte a 30 de junio de 2017</t>
  </si>
  <si>
    <t>Reporte del Grupo Informatica :
* El modulo IUIT ya se encuentra en funcionamiento en el sistema VIGIA.
* Respecto al Modulo de Cobro Coactivo se encuentran asignando las respectivas capacitaciones al grupo de informatica para poder hacer empalme con los funcionarios.
No obstante el Grupo de IUIT manifiesta que no se encuentra funcionando al 100% ya que se deben elaborar en aplicativo diferente a Vigia.
*  Sobre el modulo de cobro coactivo se requiere informe de funcionalidad despues de la puesta en producción con el fin verificar la interoperatividad con el modulo IUIT.</t>
  </si>
  <si>
    <t>INFORMATICA* Se cuenta con el cronograma de mantenimiento de los modulos de VIGIA donde el grupo de Quipux realiza los respectivos ajustes en los modulos del sistema, en el anexo (Modulos de Vigia) se puede observar cuales modulos se encuentran en produccion.
En el siguiente cuadro se puede observar el total de las tareas agendadas para la entrega de los mantenimientos y las que ya han sido ejecutadas.</t>
  </si>
  <si>
    <t>* Se cuenta con el cronograma de mantenimiento de los modulos de VIGIA donde el grupo de Quipux realiza los respectivos ajustes en los modulos del sistema, en el anexo (Modulos de Vigia) se puede observar cuales modulos se encuentran en produccion.
En el siguiente cuadro se puede observar el total de las tareas agendadas para la entrega de los mantenimientos y las que ya han sido ejecutadas.
De igual manera se adjunta el mapa con las actividades que se van a realizar referente al tema del mantenimiento</t>
  </si>
  <si>
    <t>INFORMATICA: * El modulo IUIT ya se encuentra en funcionamiento en el sistema VIGIA.
* Respecto al Modulo de Cobro Coactivo se encuentran asignando las respectivas capacitaciones al grupo de informatica para poder hacer empalme con los funcionarios.</t>
  </si>
  <si>
    <r>
      <rPr>
        <b/>
        <sz val="22"/>
        <rFont val="Arial Narrow"/>
        <family val="2"/>
      </rPr>
      <t>DEPENDENCIAS</t>
    </r>
    <r>
      <rPr>
        <b/>
        <sz val="11"/>
        <rFont val="Arial Narrow"/>
        <family val="2"/>
      </rPr>
      <t xml:space="preserve">
DESCRIPCIÓN DEL REPORTE DE EJECUCIÓN DE LA ACCIÓN DE MEJORA</t>
    </r>
  </si>
  <si>
    <r>
      <rPr>
        <b/>
        <sz val="11"/>
        <rFont val="Arial Narrow"/>
        <family val="2"/>
      </rPr>
      <t xml:space="preserve">Hallazgo 11 (2012) </t>
    </r>
    <r>
      <rPr>
        <sz val="11"/>
        <rFont val="Arial Narrow"/>
        <family val="2"/>
      </rPr>
      <t xml:space="preserve"> Plan Estratégico - De acuerdo al Plan Estratégico la entidad propuso desarrollar estudios de los cuales no evidenció la realización de los mismos: 
Estudios sistemáticos de  solvencia económica para evitar a largo plazo que el Gobierno Nacional recurra a los pagos de ciertos pasivos contingentes derivados de la imposibilidad por parte del concesionario
Estudios micro y macro económicos que permitan dar cuenta de ello y permitan realizar proyecciones y estimación de escenarios, haciendo análisis de sensibilidad de variables relevantes para impulsar la eficiencia de los puertos marítimos y fluviales y aéreos </t>
    </r>
  </si>
  <si>
    <r>
      <t xml:space="preserve">6 (2012)  
</t>
    </r>
    <r>
      <rPr>
        <b/>
        <sz val="11"/>
        <rFont val="Arial Narrow"/>
        <family val="2"/>
      </rPr>
      <t>TRANSITO:</t>
    </r>
    <r>
      <rPr>
        <sz val="11"/>
        <rFont val="Arial Narrow"/>
        <family val="2"/>
      </rPr>
      <t xml:space="preserve"> Se han realizado en 2016 y 2017 investigaciones administrativas por el no reporte de información financiera de las vigencias 2011, 2012 y 2013, discriminadas en las siguientes etapas procesales:
Aperturas: 3107  -  Decreta pruebas: 790  -  Fallos: 531  -  Revocatoria: 5
Se encuentra en proceso de proyección la resolución mediante la cual se implementa el proceso verbal sumario en la Superintendencia de Puertos y Transporte,  para la información subjetiva de las empresas correspondiente a las vigencias 2014 en adelante.
Entre 2012 y 2015 se adelantaron: Aperturas: 627  -  decreta pruebas: 2  -  Fallos:618  -
Revocatoria: 7
</t>
    </r>
    <r>
      <rPr>
        <b/>
        <sz val="11"/>
        <rFont val="Arial Narrow"/>
        <family val="2"/>
      </rPr>
      <t>PUERTOS:</t>
    </r>
    <r>
      <rPr>
        <sz val="11"/>
        <rFont val="Arial Narrow"/>
        <family val="2"/>
      </rPr>
      <t xml:space="preserve">
La gestión adelantada por la Delegada de Puertos en relación con las investigaciones administrativas por información financiera de los años 2011, 2012, 2013, 2014 se resume en: total aperturas, 2729, total aperturas con análisis; 1553, total aperturas sin análisis: 1176. Los análisis efectuados presentan como resultado, 1210 fallos, 350 practicas de pruebas decretadas, 559 se les dio traslado para alegatos y se revcaron 12 actos administrativos.  
</t>
    </r>
    <r>
      <rPr>
        <b/>
        <sz val="11"/>
        <rFont val="Arial Narrow"/>
        <family val="2"/>
      </rPr>
      <t xml:space="preserve">
CONCESIONES:
</t>
    </r>
    <r>
      <rPr>
        <sz val="11"/>
        <rFont val="Arial Narrow"/>
        <family val="2"/>
      </rPr>
      <t xml:space="preserve">Durante el  2016 se realizaron 112 aperturas de investigaciones a los vigilados que  no presentaron los estados finacieros con lo cual se cumplio con el 100% de vigilados que dejaron de presentar informacion finaciera correspondiente a la vigencia 2015, de igual forma se continuado con el devido proceso de actuaciones de vigencias anteriores
</t>
    </r>
    <r>
      <rPr>
        <b/>
        <sz val="11"/>
        <rFont val="Arial Narrow"/>
        <family val="2"/>
      </rPr>
      <t xml:space="preserve">
</t>
    </r>
  </si>
  <si>
    <t>TRANSITO:No se adjunto evidencia de la información reportada en la columna AB.
PUERTOS: Presentan una imagen sin identificación del archivo en donde según la Delegada de Puertos, reposa la información. reportada en la columna AB. 
CONCESIONES:  Se evidencia en los memorandos el  seguimiento y registro de los supervisados que no cumplieron con  la entrega de la información  financiera relacionada con  el plazo de entrega de carácter subjetivo y objetivo que debieron presentar los sujetos de supervisión, así como también la continuidad  del trámite en  las investigaciones administrativas. 
En cuadro resumen la Delegada de Concesiones muestra la  gestión adelantada por de las investigaciones administrativas por información financiera de los años  2015, 2016, 2017,  un  total aperturas, 291, total fallos 215, total de recurso de reposición 12, total de recurso de apelación 5, total cobro coactivo 36. 
Segun el reporte de la Delegada de Concesiones la información reposa en 1. Base de datos Superintendencia Delegada de . Concesiones                                                                                        2. Base de datos Grupo Notificaciones</t>
  </si>
  <si>
    <r>
      <rPr>
        <b/>
        <sz val="11"/>
        <rFont val="Arial Narrow"/>
        <family val="2"/>
      </rPr>
      <t xml:space="preserve">Hallazgo 6 (2012) </t>
    </r>
    <r>
      <rPr>
        <sz val="11"/>
        <rFont val="Arial Narrow"/>
        <family val="2"/>
      </rPr>
      <t xml:space="preserve"> Investigaciones  Administrativas, por no reporte de la Información Financiera - Evaluado el número de vigilados que no reportaron información legal, administrativa, financiera y contable frente al número de investigaciones administrativas iniciadas por incumplimiento en el reporte de la información, se pudo determinar que a 5878 vigilados no se les inicio el debido proceso por incumplimiento de la norma.</t>
    </r>
  </si>
  <si>
    <r>
      <rPr>
        <b/>
        <sz val="11"/>
        <rFont val="Arial Narrow"/>
        <family val="2"/>
      </rPr>
      <t xml:space="preserve">6 (2013)  </t>
    </r>
    <r>
      <rPr>
        <sz val="11"/>
        <rFont val="Arial Narrow"/>
        <family val="2"/>
      </rPr>
      <t>Con corte a la fecha de este reporte la Delegada de Tránsito y Transporte ha realizado 1622 visitas de inspección EVIDENCIA: Base de datos
CONCESIONES:  En 2016 se programaron 288 se realizaron 203 inspecciones a supervisados y 382 inspecciones a terminales y paraderos verificación ley 1618 de 2013
En el primer trimestre de 2017 se programaron 42 y se realizaron 40 inspecciones a supervisados, para lo cual se obtubo un 92% de ejecucion en el Plan General de Supervision 
Base de datos seguimiento PLAN GENERAL DE SUPERVISION DE LA DELEGADA DE CONCESIONES</t>
    </r>
  </si>
  <si>
    <r>
      <t>La Delegada de Concesiones presenta pantallazos  denominados:
"Plan general supervision vigencia</t>
    </r>
    <r>
      <rPr>
        <b/>
        <sz val="11"/>
        <rFont val="Arial Narrow"/>
        <family val="2"/>
      </rPr>
      <t xml:space="preserve"> 2016 </t>
    </r>
    <r>
      <rPr>
        <sz val="11"/>
        <rFont val="Arial Narrow"/>
        <family val="2"/>
      </rPr>
      <t>delegada de concesiones e infrestructura" en el cual registra un total de visitas de inspección de 585.
otro pantallazo de un cuadro denominado "Plan generl supervisión</t>
    </r>
    <r>
      <rPr>
        <b/>
        <sz val="11"/>
        <rFont val="Arial Narrow"/>
        <family val="2"/>
      </rPr>
      <t xml:space="preserve"> 1° trimestre 2017</t>
    </r>
    <r>
      <rPr>
        <sz val="11"/>
        <rFont val="Arial Narrow"/>
        <family val="2"/>
      </rPr>
      <t xml:space="preserve"> delelgada de conceciones" en donde refleja lo planeado 42,  ejecutado 40 y un pocentaje de cumplimiento del 95.2%</t>
    </r>
  </si>
  <si>
    <r>
      <t xml:space="preserve">Se evidencia en el PEI en la columna de ESTRATEGIA :Socializar e impulsar la politica sectorial el indicador. Columna FORMULA DEL INDICADOR el siguiente indicador: # socializaciones en normas vigentes realizadas/ #  socializaciones en normas vigentes programadas
</t>
    </r>
    <r>
      <rPr>
        <b/>
        <sz val="11"/>
        <rFont val="Arial Narrow"/>
        <family val="2"/>
      </rPr>
      <t>CONCESIONES:</t>
    </r>
  </si>
  <si>
    <r>
      <t>PLANEACION:'A efectos de no reprocesar información, el indicador en mención se dejo solo como primer indicador del PEI, redefiniendolo a que evidencie el cumplimiento a la socialización e impulso de la política sectrorial de la siguinte manera:  # de socializaciones en política sectorial realizadas / # de socializaciones en política sectorial programadas. Evidencia: Publicación del seguimiento al PEI en la página web de la entidad. Ley de Transparencia.
PUERTOS:  En reunion celebrada el dia 7 de abril en la Oficina Asesora de Planeacion con    las tres delegadas, se realizó reivsion de los indicadores que estan en el incluidos en el PEI, ajustandose el indicador relacionado con la socializacion en normas vigentes. El cambio efectuado se refiere a reportar el numero de socializaciones sin tener en cuenta el total de vigilados al cual se dirige dicha socializacion. 
Indicador anterior:  # Supervisados socializados en politica sectorial / # Supervisados programados para socialización en  politica sectorial
Indicador redefinido: # socializaciones en Politicas  sectorial realizadas / #  socializaciones en Politicas  sectorial programadas</t>
    </r>
    <r>
      <rPr>
        <b/>
        <sz val="11"/>
        <rFont val="Arial Narrow"/>
        <family val="2"/>
      </rPr>
      <t xml:space="preserve"> 
CONCESIONES: </t>
    </r>
    <r>
      <rPr>
        <sz val="11"/>
        <rFont val="Arial Narrow"/>
        <family val="2"/>
      </rPr>
      <t xml:space="preserve">*Proyectó circular de divulgación del Reglamento de metrologia legal con la SIC, INML, SD de Concesiones e Infraestructura y la SD de Transito y Transporte, que impacta a carreteras y puertos con básculas camioneras para control de pesaje. (Aprobada por concesiones y puertos, en revisión en la D. de Tránsito.) Supervisados impactados S. D. Concesiones 61.                                                                                                                                                                                                                         *Circular 036 del 09 de junio de 2017,  Campaña viaje a lo bien apoyo y acciones para la temporada de vacaciones de mitad de año de 2017, dirigido a los (61) concesionarios de Infraestructura carretera. </t>
    </r>
  </si>
  <si>
    <r>
      <t xml:space="preserve">En reunión con las delegadas se redefinieron los indicadores con base en todos y cada uno de los hallazgos de la Contraloría, lo que permitió reorientarlos a socialización mas que a capacitación. Los indicadores quedaron  orientados a la socialización y fueron todos reunidos en el PEI. Evidencia de ello, publicación página web. 
PUERTOS: En reunion celebrada el dia 7 de abril en la Oficina Asesora de Planeacion con las tres delegadas, se realizó revision de los indicadores que estan en el incluidos en el PEI, ajustando los mismos.
El indicador relacionado con la servidores socializados, se acordó que cuando se llegara al total maximo de los funcionarios a socializar, posteriormente se  hiciera el registro de los servidores publicos  que eventualmente ingresen a la dependencia. 
Se hizo una capacitacion por parte de la entidad a los contratistas regionales, nuevos y antiguos. 
</t>
    </r>
    <r>
      <rPr>
        <b/>
        <sz val="11"/>
        <rFont val="Arial Narrow"/>
        <family val="2"/>
      </rPr>
      <t>COCNESIONES:</t>
    </r>
    <r>
      <rPr>
        <sz val="11"/>
        <rFont val="Arial Narrow"/>
        <family val="2"/>
      </rPr>
      <t>'1.  Durante el primer semestre se realizaron 22 mesas de trabajo con autoridades (ANI, DITRA, AEROCIVIL, INVIAS, y SUPERVISADOS (RUTA DEL SOL, 9 Reuniones con supervisados,  Concesionario Autopista al Mar 1, Servin. ETA. Coovipacufico, Concesion Bricesño Tunja - Sogamoso, Sociedad concesionario Autopistas de la Sabana S.A.S , Malla Vial del Valle del Cauca,  Cauca, Concesión vial del NUS,  Concesión Sabana - Vía 40 Express  y Concesionarios Carreteros
 2. Durante el primer semestre se realizaron 52 socializaciones a funcionarios de la SPT, en normas, competencias y otros aplicables a los supervisados a cargo de la Delegada de Concesiones e Infraestructura.</t>
    </r>
  </si>
  <si>
    <r>
      <t xml:space="preserve">En reunión con las delegadas se redefinieron los indicadores y se concluyó que no ameritan el establecimiento de  ficha tecnica por que en la manera que se se diseñaron en el plan son de fácil comprensión, pues el plan es realativamente liviano. Ver actas
PUERTOS:  No se ha realizado la ficha tecnica del indicador. 
</t>
    </r>
    <r>
      <rPr>
        <b/>
        <sz val="11"/>
        <rFont val="Arial Narrow"/>
        <family val="2"/>
      </rPr>
      <t>CONCESIONES</t>
    </r>
    <r>
      <rPr>
        <sz val="11"/>
        <rFont val="Arial Narrow"/>
        <family val="2"/>
      </rPr>
      <t xml:space="preserve">:  1. Se realizaron 59 requrimientos a Entes territoriales para formalización de administración de aerodromos de su propiedad 2. Requerimiento a 25 Formalización administración infraestructura aeroportuaria a cargo de entes territoriales.                     3. Requerimiento a 11 Empresas de transporte ferreo Reporte Información estadística movimiento de carga y pasajeros Transporte Férreo. </t>
    </r>
  </si>
  <si>
    <t>Porcentaje de Avance Hallazgo - Marzo 2017</t>
  </si>
  <si>
    <t>REPORTE DE SEGUIMIENTO DE LA DEPENDENCIA RESPONSABLE</t>
  </si>
  <si>
    <t>ANÁLISIS DE SEGUIMIENTO DE LA OFICINA DE CONTROL INTERNO</t>
  </si>
  <si>
    <t>Informe de segguimiento POA y PEI 2017 - Cortes marzo y Junio de 2017</t>
  </si>
  <si>
    <t>Reporte de POA y PEI con corte a 30 d ejunio de 2017.</t>
  </si>
  <si>
    <t>Se requiere publicación en página web y difusión interna</t>
  </si>
  <si>
    <t>Verificado</t>
  </si>
  <si>
    <t>La Delegada de Puertos manifiesta que no se presentan informes adicionales al del seguimiento al PEI, por lo tanto esta información está plasmada en dicho informe.
Se modifica la acción de mejora a 4 seguimientos trimestrales. Se requiere reportes de los triemstres de marzo y junio de 2017</t>
  </si>
  <si>
    <t>Informe  de reorganización del Equipo IUIT</t>
  </si>
  <si>
    <t xml:space="preserve"> presenta como evidencia en Excel y por hojas el FUID desde el año 2006 al  año 2016 correspondiente a los IUIT y fotos en donde se evidencia la organización física debidamente identificados los años, modulos, estantes.
Se requiere informe de verificación de trámite del 70% de los IUIT de la vigencia 2016</t>
  </si>
  <si>
    <t>Como evidencia adjunta archivo en Excel denominado "Cronograma incluye ciudades capacitacion politica de supervisión" en donde se observa 22 ciudades a las cuales capacitaron sobre inconsistencias del diligenciamiento del IUIT, supervisión y normatividad del transporte,  durante los meses de abril y mayo de 2017.  También adjuntan en 60 folios, listas  firmadas por los participantes de las asistencia dichas capacitaciones.
Se requiren actas de las reuniones</t>
  </si>
  <si>
    <t>Si bien es cierto se menciona que está establecido en la Cadena de Varlor verificada la ruta se encuentra el flujogrma con la actividad Revisar Estudios Previos pero no está debidamente documentado a que se refiere el control 
valorar el documento si decribe en que consite el punto de control</t>
  </si>
  <si>
    <t>Reuniones de seguimiento de ejecución.</t>
  </si>
  <si>
    <t>Comunicaciones de seguimiento de ejecución.</t>
  </si>
  <si>
    <t>La acción no hace referncia a capacitaciones
La acciones de mejroa se modifican a reprotes trimestrales 4 en el año</t>
  </si>
  <si>
    <t>Citación a mesa de trabajo</t>
  </si>
  <si>
    <t xml:space="preserve">Elaborar circular interna. </t>
  </si>
  <si>
    <t>Llevar a mesa de trabajo para su aprobación.</t>
  </si>
  <si>
    <t xml:space="preserve">Acta de reunión
</t>
  </si>
  <si>
    <t>Circular Externa</t>
  </si>
  <si>
    <t>Comunicar a cada uno de los apoderados externos</t>
  </si>
  <si>
    <t>Informe trimestral</t>
  </si>
  <si>
    <t>La Oficina Jurídica adjunta lista de 10 asisitentes a la capacitacion 2 sobre la política de prevención del daño antijurídico
La acción de mejroa se cambia trimestral</t>
  </si>
  <si>
    <t xml:space="preserve">Elaborar las liquidaciones oficiales de revisión a los vigilados que pagaron un menor valor en las vigencias 2012,2013, 2014 y 2015 a los vigilados que se encuentren activos. Se definirá una política contable para los vigilados que adeuden valores inferiores a $100.000 </t>
  </si>
  <si>
    <t>Elaborar resoluciones por no pago de la tasa de vigilancia correspondientes a las vigencias 2012, 2013, 2014 y 2015 a los vigilados que se encuentren activos. Se tendrá en cuenta que los vigilados con ingresos menores a 20 millones anuales, no se les generará resolución. Se definirá una política contable para estos casos.</t>
  </si>
  <si>
    <t>En las actas de Comite no se evidencia comunicacion entre las diferentes areas que conduzcan a una optimizacion del comite como es las fichas tecnicas que tengan remisibilidad de mas de cinco años
Si bien se han realizado dos comités, como se establece en la acción de mejroa, se requieren de sesioens en el segundo semesmtre para continuar con la revisión de casos de remisibilidad. Se replantea la meta a triemstral</t>
  </si>
  <si>
    <t>Realizar solicitud de aprobación del cambio de actividad. Se realiza la modificación en el PM CGR</t>
  </si>
  <si>
    <t>Se requieren conciliaciones mensuales de la vigencia 2017</t>
  </si>
  <si>
    <t>Se debe considerar que a partir de la vigencia 2018, según las NICSP, la periodicidad de las notas a los estados contables será mensual</t>
  </si>
  <si>
    <t>No se adjunto evidencia de registro en cuentas de orden de los intereses generados 
Se solicita evaluar el cambio de actividad propuesta debido al cambio de los registros contables.
SE ELIMINARÁ LA ACCIÓN DE MEJORA</t>
  </si>
  <si>
    <t>Teniendo en cuenta que los activos se manejan en modulo de información diferente al SIIF, a cargo de la Coordinación Administrativa, del cual se derivan los datos de la cuenta, procede la modificación de la acción de mejora, pues no habría lugar a la Depuración de la información.</t>
  </si>
  <si>
    <t xml:space="preserve">informe semestrales de depuraciones programadas frente a las realizadas </t>
  </si>
  <si>
    <t>Se adjunta conciliación de los meses de  marzo abril y mayo de 2017 donde se evidencia la comparacion de los soportes fisicos de las cuentas por  pagar frente a los saldos registrados en SIIF.
La acción de mejora se modifica a informes semestrales (2 en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</si>
</sst>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240A]d&quot; de &quot;mmmm&quot; de &quot;yyyy;@"/>
    <numFmt numFmtId="165" formatCode="yyyy/mm/dd"/>
    <numFmt numFmtId="166" formatCode="dd/mm/yy;@"/>
    <numFmt numFmtId="167" formatCode="0.0"/>
  </numFmts>
  <fonts count="6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b/>
      <sz val="9"/>
      <color indexed="9"/>
      <name val="Arial"/>
      <family val="2"/>
    </font>
    <font>
      <sz val="9"/>
      <color theme="1"/>
      <name val="Calibri"/>
      <family val="2"/>
      <scheme val="minor"/>
    </font>
    <font>
      <sz val="12"/>
      <color theme="1"/>
      <name val="Calibri"/>
      <family val="2"/>
      <scheme val="minor"/>
    </font>
    <font>
      <sz val="9"/>
      <color theme="1"/>
      <name val="Arial"/>
      <family val="2"/>
    </font>
    <font>
      <sz val="10"/>
      <name val="Arial"/>
      <family val="2"/>
    </font>
    <font>
      <sz val="11"/>
      <color indexed="8"/>
      <name val="Calibri"/>
      <family val="2"/>
    </font>
    <font>
      <sz val="10"/>
      <color rgb="FFFF0000"/>
      <name val="Arial"/>
      <family val="2"/>
    </font>
    <font>
      <i/>
      <sz val="10"/>
      <name val="Arial"/>
      <family val="2"/>
    </font>
    <font>
      <i/>
      <sz val="10"/>
      <color rgb="FFFF0000"/>
      <name val="Arial"/>
      <family val="2"/>
    </font>
    <font>
      <sz val="10"/>
      <color rgb="FFC00000"/>
      <name val="Arial"/>
      <family val="2"/>
    </font>
    <font>
      <sz val="11"/>
      <name val="Arial"/>
      <family val="2"/>
    </font>
    <font>
      <sz val="12"/>
      <color theme="1"/>
      <name val="Arial"/>
      <family val="2"/>
    </font>
    <font>
      <sz val="12"/>
      <name val="Arial"/>
      <family val="2"/>
    </font>
    <font>
      <b/>
      <sz val="12"/>
      <color theme="1"/>
      <name val="Arial"/>
      <family val="2"/>
    </font>
    <font>
      <b/>
      <sz val="11"/>
      <color indexed="9"/>
      <name val="Arial"/>
      <family val="2"/>
    </font>
    <font>
      <sz val="11"/>
      <color rgb="FFFF0000"/>
      <name val="Arial"/>
      <family val="2"/>
    </font>
    <font>
      <sz val="11"/>
      <color theme="1"/>
      <name val="Arial"/>
      <family val="2"/>
    </font>
    <font>
      <b/>
      <sz val="11"/>
      <name val="Arial"/>
      <family val="2"/>
    </font>
    <font>
      <sz val="9"/>
      <color theme="9" tint="-0.499984740745262"/>
      <name val="Arial"/>
      <family val="2"/>
    </font>
    <font>
      <b/>
      <sz val="10"/>
      <name val="Arial"/>
      <family val="2"/>
    </font>
    <font>
      <b/>
      <sz val="10"/>
      <color indexed="9"/>
      <name val="Arial"/>
      <family val="2"/>
    </font>
    <font>
      <sz val="10"/>
      <color rgb="FFFF0000"/>
      <name val="Calibri"/>
      <family val="2"/>
      <scheme val="minor"/>
    </font>
    <font>
      <sz val="10"/>
      <color rgb="FF00B050"/>
      <name val="Calibri"/>
      <family val="2"/>
      <scheme val="minor"/>
    </font>
    <font>
      <sz val="11"/>
      <color indexed="8"/>
      <name val="Arial"/>
      <family val="2"/>
    </font>
    <font>
      <sz val="11"/>
      <color indexed="10"/>
      <name val="Arial"/>
      <family val="2"/>
    </font>
    <font>
      <sz val="11"/>
      <color indexed="40"/>
      <name val="Arial"/>
      <family val="2"/>
    </font>
    <font>
      <b/>
      <sz val="10"/>
      <name val="Arial Narrow"/>
      <family val="2"/>
    </font>
    <font>
      <sz val="11"/>
      <name val="Arial Narrow"/>
      <family val="2"/>
    </font>
    <font>
      <b/>
      <sz val="11"/>
      <name val="Arial Narrow"/>
      <family val="2"/>
    </font>
    <font>
      <b/>
      <sz val="11"/>
      <color theme="0"/>
      <name val="Arial Narrow"/>
      <family val="2"/>
    </font>
    <font>
      <sz val="11"/>
      <color theme="1"/>
      <name val="Arial Narrow"/>
      <family val="2"/>
    </font>
    <font>
      <strike/>
      <sz val="11"/>
      <name val="Arial Narrow"/>
      <family val="2"/>
    </font>
    <font>
      <b/>
      <sz val="12"/>
      <name val="Arial"/>
      <family val="2"/>
    </font>
    <font>
      <b/>
      <sz val="11"/>
      <color theme="1"/>
      <name val="Arial Narrow"/>
      <family val="2"/>
    </font>
    <font>
      <b/>
      <sz val="12"/>
      <name val="Arial Narrow"/>
      <family val="2"/>
    </font>
    <font>
      <b/>
      <sz val="14"/>
      <name val="Arial"/>
      <family val="2"/>
    </font>
    <font>
      <sz val="8"/>
      <name val="Arial Narrow"/>
      <family val="2"/>
    </font>
    <font>
      <sz val="10"/>
      <name val="Arial Narrow"/>
      <family val="2"/>
    </font>
    <font>
      <b/>
      <sz val="8"/>
      <name val="Arial Narrow"/>
      <family val="2"/>
    </font>
    <font>
      <sz val="11"/>
      <color rgb="FFFF0000"/>
      <name val="Arial Narrow"/>
      <family val="2"/>
    </font>
    <font>
      <b/>
      <sz val="8"/>
      <color theme="5" tint="-0.249977111117893"/>
      <name val="Arial Narrow"/>
      <family val="2"/>
    </font>
    <font>
      <b/>
      <sz val="11"/>
      <color theme="5" tint="-0.249977111117893"/>
      <name val="Arial Narrow"/>
      <family val="2"/>
    </font>
    <font>
      <b/>
      <sz val="22"/>
      <name val="Arial Narrow"/>
      <family val="2"/>
    </font>
    <font>
      <i/>
      <sz val="11"/>
      <name val="Arial Narrow"/>
      <family val="2"/>
    </font>
    <font>
      <sz val="9"/>
      <name val="Arial Narrow"/>
      <family val="2"/>
    </font>
    <font>
      <b/>
      <i/>
      <u/>
      <sz val="11"/>
      <name val="Arial Narrow"/>
      <family val="2"/>
    </font>
    <font>
      <b/>
      <i/>
      <sz val="11"/>
      <name val="Arial Narrow"/>
      <family val="2"/>
    </font>
    <font>
      <i/>
      <u/>
      <sz val="11"/>
      <name val="Arial Narrow"/>
      <family val="2"/>
    </font>
    <font>
      <b/>
      <sz val="14"/>
      <name val="Arial Narrow"/>
      <family val="2"/>
    </font>
    <font>
      <sz val="11"/>
      <color theme="7" tint="-0.249977111117893"/>
      <name val="Arial Narrow"/>
      <family val="2"/>
    </font>
    <font>
      <sz val="9"/>
      <color indexed="81"/>
      <name val="Tahoma"/>
      <family val="2"/>
    </font>
    <font>
      <b/>
      <sz val="9"/>
      <color indexed="81"/>
      <name val="Tahoma"/>
      <family val="2"/>
    </font>
    <font>
      <b/>
      <sz val="10"/>
      <color theme="0"/>
      <name val="Arial Narrow"/>
      <family val="2"/>
    </font>
  </fonts>
  <fills count="2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54"/>
        <bgColor indexed="64"/>
      </patternFill>
    </fill>
    <fill>
      <patternFill patternType="solid">
        <fgColor rgb="FF99CC00"/>
        <bgColor indexed="64"/>
      </patternFill>
    </fill>
    <fill>
      <patternFill patternType="solid">
        <fgColor theme="0"/>
        <bgColor indexed="64"/>
      </patternFill>
    </fill>
    <fill>
      <patternFill patternType="solid">
        <fgColor rgb="FFFFCC99"/>
        <bgColor indexed="64"/>
      </patternFill>
    </fill>
    <fill>
      <patternFill patternType="solid">
        <fgColor theme="5" tint="-0.249977111117893"/>
        <bgColor indexed="64"/>
      </patternFill>
    </fill>
    <fill>
      <patternFill patternType="solid">
        <fgColor rgb="FF99FF99"/>
        <bgColor indexed="64"/>
      </patternFill>
    </fill>
    <fill>
      <patternFill patternType="solid">
        <fgColor rgb="FFC9FFC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666699"/>
        <bgColor indexed="64"/>
      </patternFill>
    </fill>
    <fill>
      <patternFill patternType="solid">
        <fgColor rgb="FFB7FFB7"/>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s>
  <cellStyleXfs count="58">
    <xf numFmtId="0" fontId="0" fillId="0" borderId="0"/>
    <xf numFmtId="0" fontId="8" fillId="0" borderId="0"/>
    <xf numFmtId="0" fontId="11" fillId="0" borderId="0"/>
    <xf numFmtId="9" fontId="7" fillId="0" borderId="0" applyFont="0" applyFill="0" applyBorder="0" applyAlignment="0" applyProtection="0"/>
    <xf numFmtId="0" fontId="11" fillId="0" borderId="0"/>
    <xf numFmtId="0" fontId="14" fillId="0" borderId="0"/>
    <xf numFmtId="0" fontId="6" fillId="0" borderId="0"/>
    <xf numFmtId="0" fontId="16" fillId="0" borderId="0"/>
    <xf numFmtId="9" fontId="6"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9" fontId="5" fillId="0" borderId="0" applyFont="0" applyFill="0" applyBorder="0" applyAlignment="0" applyProtection="0"/>
    <xf numFmtId="0" fontId="5" fillId="0" borderId="0"/>
    <xf numFmtId="0" fontId="11"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4" fillId="0" borderId="0"/>
    <xf numFmtId="0" fontId="11" fillId="0" borderId="0"/>
    <xf numFmtId="0" fontId="11" fillId="0" borderId="0"/>
    <xf numFmtId="9" fontId="11" fillId="0" borderId="0" applyFont="0" applyFill="0" applyBorder="0" applyAlignment="0" applyProtection="0"/>
    <xf numFmtId="0" fontId="3" fillId="0" borderId="0"/>
    <xf numFmtId="9" fontId="3" fillId="0" borderId="0" applyFont="0" applyFill="0" applyBorder="0" applyAlignment="0" applyProtection="0"/>
    <xf numFmtId="0" fontId="3" fillId="0" borderId="0">
      <alignment vertical="top"/>
    </xf>
    <xf numFmtId="0" fontId="3" fillId="0" borderId="0">
      <alignment vertical="top"/>
    </xf>
    <xf numFmtId="0" fontId="17" fillId="0" borderId="0">
      <alignment vertical="top"/>
    </xf>
    <xf numFmtId="0" fontId="3" fillId="0" borderId="0"/>
    <xf numFmtId="0" fontId="11" fillId="0" borderId="0"/>
    <xf numFmtId="0" fontId="11" fillId="0" borderId="0"/>
    <xf numFmtId="9" fontId="11" fillId="0" borderId="0" applyFont="0" applyFill="0" applyBorder="0" applyAlignment="0" applyProtection="0"/>
    <xf numFmtId="0" fontId="1" fillId="0" borderId="0"/>
    <xf numFmtId="0" fontId="1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alignment vertical="top"/>
    </xf>
    <xf numFmtId="0" fontId="1" fillId="0" borderId="0">
      <alignment vertical="top"/>
    </xf>
    <xf numFmtId="0" fontId="1" fillId="0" borderId="0"/>
    <xf numFmtId="9" fontId="11" fillId="0" borderId="0" applyFont="0" applyFill="0" applyBorder="0" applyAlignment="0" applyProtection="0"/>
    <xf numFmtId="43" fontId="11" fillId="0" borderId="0" applyFont="0" applyFill="0" applyBorder="0" applyAlignment="0" applyProtection="0"/>
  </cellStyleXfs>
  <cellXfs count="668">
    <xf numFmtId="0" fontId="0" fillId="0" borderId="0" xfId="0"/>
    <xf numFmtId="0" fontId="12" fillId="4" borderId="1" xfId="1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9" fillId="0" borderId="0" xfId="0" applyFont="1" applyAlignment="1">
      <alignment horizontal="center" vertical="center" wrapText="1"/>
    </xf>
    <xf numFmtId="164" fontId="15" fillId="6" borderId="1" xfId="0" applyNumberFormat="1" applyFont="1" applyFill="1" applyBorder="1" applyAlignment="1" applyProtection="1">
      <alignment horizontal="center" vertical="center" wrapText="1"/>
      <protection locked="0"/>
    </xf>
    <xf numFmtId="1" fontId="9" fillId="6" borderId="1" xfId="0" applyNumberFormat="1" applyFont="1" applyFill="1" applyBorder="1" applyAlignment="1" applyProtection="1">
      <alignment horizontal="center" vertical="center" wrapText="1"/>
      <protection locked="0"/>
    </xf>
    <xf numFmtId="9" fontId="10" fillId="5" borderId="1" xfId="12"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0" fontId="13" fillId="6" borderId="1" xfId="14" applyFont="1" applyFill="1" applyBorder="1" applyAlignment="1">
      <alignment horizontal="justify" vertical="center" wrapText="1"/>
    </xf>
    <xf numFmtId="0" fontId="13" fillId="6" borderId="1" xfId="0" applyFont="1" applyFill="1" applyBorder="1" applyAlignment="1">
      <alignment horizontal="justify" vertical="center" wrapText="1"/>
    </xf>
    <xf numFmtId="0" fontId="15" fillId="6" borderId="1" xfId="0" applyFont="1" applyFill="1" applyBorder="1" applyAlignment="1">
      <alignment horizontal="justify" vertical="center" wrapText="1"/>
    </xf>
    <xf numFmtId="0" fontId="10" fillId="3" borderId="1" xfId="11" applyFont="1" applyFill="1" applyBorder="1" applyAlignment="1" applyProtection="1">
      <alignment horizontal="justify" vertical="center" wrapText="1"/>
    </xf>
    <xf numFmtId="0" fontId="15" fillId="6" borderId="1" xfId="14" applyFont="1" applyFill="1" applyBorder="1" applyAlignment="1">
      <alignment horizontal="justify" vertical="center" wrapText="1"/>
    </xf>
    <xf numFmtId="0" fontId="15" fillId="6" borderId="1" xfId="0" applyNumberFormat="1" applyFont="1" applyFill="1" applyBorder="1" applyAlignment="1">
      <alignment horizontal="justify" vertical="center" wrapText="1"/>
    </xf>
    <xf numFmtId="0" fontId="15" fillId="6" borderId="1" xfId="14" applyFont="1" applyFill="1" applyBorder="1" applyAlignment="1">
      <alignment horizontal="center" vertical="center" wrapText="1"/>
    </xf>
    <xf numFmtId="0" fontId="10" fillId="0" borderId="0" xfId="0" applyFont="1" applyAlignment="1">
      <alignment horizontal="justify" vertical="center" wrapText="1"/>
    </xf>
    <xf numFmtId="0" fontId="10" fillId="0" borderId="0" xfId="0" applyFont="1" applyAlignment="1">
      <alignment horizontal="center" vertical="center" wrapText="1"/>
    </xf>
    <xf numFmtId="0" fontId="9" fillId="2" borderId="0" xfId="6" applyFont="1" applyFill="1" applyBorder="1" applyAlignment="1" applyProtection="1">
      <alignment vertical="center" wrapText="1"/>
    </xf>
    <xf numFmtId="0" fontId="12" fillId="8" borderId="1" xfId="11" applyFont="1" applyFill="1" applyBorder="1" applyAlignment="1" applyProtection="1">
      <alignment horizontal="center" vertical="center" wrapText="1"/>
    </xf>
    <xf numFmtId="10" fontId="9" fillId="0" borderId="0" xfId="0" applyNumberFormat="1" applyFont="1" applyAlignment="1">
      <alignment horizontal="center" vertical="center" wrapText="1"/>
    </xf>
    <xf numFmtId="0" fontId="0" fillId="0" borderId="1" xfId="0" applyFont="1" applyBorder="1" applyAlignment="1">
      <alignment vertical="center" wrapText="1"/>
    </xf>
    <xf numFmtId="0" fontId="0" fillId="0" borderId="1" xfId="0" applyNumberFormat="1" applyFont="1" applyBorder="1" applyAlignment="1">
      <alignment horizontal="justify" vertical="center" wrapText="1"/>
    </xf>
    <xf numFmtId="0" fontId="0" fillId="6" borderId="1" xfId="2" applyFont="1" applyFill="1" applyBorder="1" applyAlignment="1" applyProtection="1">
      <alignment horizontal="justify" vertical="center" wrapText="1"/>
      <protection locked="0"/>
    </xf>
    <xf numFmtId="0" fontId="0" fillId="6" borderId="1" xfId="0" applyFont="1" applyFill="1" applyBorder="1" applyAlignment="1" applyProtection="1">
      <alignment horizontal="justify" vertical="center" wrapText="1"/>
      <protection locked="0"/>
    </xf>
    <xf numFmtId="0" fontId="18" fillId="6" borderId="1" xfId="2" applyFont="1" applyFill="1" applyBorder="1" applyAlignment="1" applyProtection="1">
      <alignment horizontal="justify" vertical="center" wrapText="1"/>
      <protection locked="0"/>
    </xf>
    <xf numFmtId="0" fontId="0" fillId="0" borderId="4" xfId="0" applyFont="1" applyBorder="1" applyAlignment="1">
      <alignment vertical="center" wrapText="1"/>
    </xf>
    <xf numFmtId="0" fontId="0" fillId="6" borderId="1" xfId="11" applyFont="1" applyFill="1" applyBorder="1" applyAlignment="1" applyProtection="1">
      <alignment horizontal="justify" vertical="center" wrapText="1"/>
    </xf>
    <xf numFmtId="0" fontId="0" fillId="0" borderId="3" xfId="0" applyBorder="1" applyAlignment="1">
      <alignment vertical="center" wrapText="1"/>
    </xf>
    <xf numFmtId="0" fontId="0" fillId="0" borderId="1" xfId="0" applyBorder="1" applyAlignment="1">
      <alignment horizontal="justify" vertical="center" wrapText="1"/>
    </xf>
    <xf numFmtId="0" fontId="0" fillId="6" borderId="1" xfId="11" applyFont="1" applyFill="1" applyBorder="1" applyAlignment="1" applyProtection="1">
      <alignment vertical="center" wrapText="1"/>
    </xf>
    <xf numFmtId="0" fontId="0" fillId="6" borderId="1" xfId="11" applyNumberFormat="1" applyFont="1" applyFill="1" applyBorder="1" applyAlignment="1" applyProtection="1">
      <alignment horizontal="justify" vertical="top" wrapText="1"/>
    </xf>
    <xf numFmtId="0" fontId="18" fillId="0" borderId="1" xfId="0" applyFont="1" applyBorder="1" applyAlignment="1">
      <alignment horizontal="justify" vertical="center" wrapText="1"/>
    </xf>
    <xf numFmtId="0" fontId="18" fillId="0" borderId="3" xfId="0" applyFont="1" applyBorder="1" applyAlignment="1">
      <alignment vertical="center" wrapText="1"/>
    </xf>
    <xf numFmtId="0" fontId="15" fillId="6" borderId="1" xfId="0" applyFont="1" applyFill="1" applyBorder="1" applyAlignment="1" applyProtection="1">
      <alignment horizontal="center" vertical="center" wrapText="1"/>
      <protection locked="0"/>
    </xf>
    <xf numFmtId="0" fontId="0" fillId="0" borderId="1" xfId="0" applyFont="1" applyBorder="1" applyAlignment="1">
      <alignment horizontal="justify" vertical="center" wrapText="1"/>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23" fillId="6" borderId="1" xfId="0" applyFont="1" applyFill="1" applyBorder="1" applyAlignment="1" applyProtection="1">
      <alignment horizontal="justify" vertical="center" wrapText="1"/>
      <protection locked="0"/>
    </xf>
    <xf numFmtId="0" fontId="23" fillId="6" borderId="1" xfId="0" applyFont="1" applyFill="1" applyBorder="1" applyAlignment="1" applyProtection="1">
      <alignment horizontal="justify" vertical="center" wrapText="1"/>
      <protection locked="0"/>
    </xf>
    <xf numFmtId="0" fontId="23" fillId="6" borderId="1" xfId="0" applyFont="1" applyFill="1" applyBorder="1" applyAlignment="1">
      <alignment horizontal="justify" vertical="center" wrapText="1"/>
    </xf>
    <xf numFmtId="0" fontId="26" fillId="4" borderId="1" xfId="11"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left" vertical="center" wrapText="1"/>
    </xf>
    <xf numFmtId="9" fontId="0" fillId="0" borderId="0" xfId="0" applyNumberFormat="1"/>
    <xf numFmtId="0" fontId="22"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0"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0" fillId="0" borderId="1" xfId="0" applyBorder="1" applyAlignment="1">
      <alignment horizontal="justify" vertical="center" wrapText="1"/>
    </xf>
    <xf numFmtId="0" fontId="22" fillId="3" borderId="1" xfId="0" applyFont="1" applyFill="1" applyBorder="1" applyAlignment="1">
      <alignment horizontal="center" vertical="center" wrapText="1"/>
    </xf>
    <xf numFmtId="0" fontId="23" fillId="3" borderId="1" xfId="0" applyFont="1" applyFill="1" applyBorder="1" applyAlignment="1" applyProtection="1">
      <alignment horizontal="justify" vertical="center" wrapText="1"/>
      <protection locked="0"/>
    </xf>
    <xf numFmtId="9" fontId="10" fillId="3" borderId="1" xfId="12" applyFont="1" applyFill="1" applyBorder="1" applyAlignment="1" applyProtection="1">
      <alignment horizontal="center" vertical="center" wrapText="1"/>
    </xf>
    <xf numFmtId="0" fontId="15" fillId="3" borderId="1" xfId="0" applyFont="1" applyFill="1" applyBorder="1" applyAlignment="1" applyProtection="1">
      <alignment horizontal="justify" vertical="center" wrapText="1"/>
      <protection locked="0"/>
    </xf>
    <xf numFmtId="0" fontId="18" fillId="3" borderId="1" xfId="0" applyFont="1" applyFill="1" applyBorder="1" applyAlignment="1">
      <alignment horizontal="justify" vertical="center" wrapText="1"/>
    </xf>
    <xf numFmtId="0" fontId="18" fillId="0" borderId="1" xfId="0" applyNumberFormat="1" applyFont="1" applyBorder="1" applyAlignment="1">
      <alignment horizontal="justify" vertical="center" wrapText="1"/>
    </xf>
    <xf numFmtId="0" fontId="28" fillId="6" borderId="1" xfId="0" applyFont="1" applyFill="1" applyBorder="1" applyAlignment="1" applyProtection="1">
      <alignment horizontal="justify" vertical="center" wrapText="1"/>
      <protection locked="0"/>
    </xf>
    <xf numFmtId="0" fontId="2" fillId="6" borderId="1" xfId="0" applyFont="1" applyFill="1" applyBorder="1" applyAlignment="1">
      <alignment horizontal="justify" vertical="center" wrapText="1"/>
    </xf>
    <xf numFmtId="0" fontId="2" fillId="6" borderId="1" xfId="14" applyFont="1" applyFill="1" applyBorder="1" applyAlignment="1">
      <alignment horizontal="justify" vertical="center" wrapText="1"/>
    </xf>
    <xf numFmtId="0" fontId="28" fillId="6" borderId="1" xfId="0" applyFont="1" applyFill="1" applyBorder="1" applyAlignment="1">
      <alignment horizontal="justify" vertical="center" wrapText="1"/>
    </xf>
    <xf numFmtId="0" fontId="28" fillId="6" borderId="1" xfId="0" applyNumberFormat="1" applyFont="1" applyFill="1" applyBorder="1" applyAlignment="1">
      <alignment horizontal="justify" vertical="center" wrapText="1"/>
    </xf>
    <xf numFmtId="0" fontId="28" fillId="6" borderId="1" xfId="14" applyFont="1" applyFill="1" applyBorder="1" applyAlignment="1">
      <alignment horizontal="justify" vertical="center" wrapText="1"/>
    </xf>
    <xf numFmtId="0" fontId="0" fillId="0" borderId="1" xfId="0" applyBorder="1" applyAlignment="1">
      <alignment horizontal="justify" vertical="top" wrapText="1"/>
    </xf>
    <xf numFmtId="0" fontId="0" fillId="0" borderId="1" xfId="0" applyNumberFormat="1" applyBorder="1" applyAlignment="1">
      <alignment horizontal="justify" vertical="center" wrapText="1"/>
    </xf>
    <xf numFmtId="0" fontId="29" fillId="0" borderId="1" xfId="0" applyFont="1" applyBorder="1" applyAlignment="1">
      <alignment horizontal="center" vertical="center" wrapText="1"/>
    </xf>
    <xf numFmtId="0" fontId="29" fillId="2" borderId="0" xfId="6" applyFont="1" applyFill="1" applyBorder="1" applyAlignment="1" applyProtection="1">
      <alignment vertical="center" wrapText="1"/>
    </xf>
    <xf numFmtId="0" fontId="11" fillId="6" borderId="1" xfId="11" applyFont="1" applyFill="1" applyBorder="1" applyAlignment="1" applyProtection="1">
      <alignment horizontal="justify" vertical="center" wrapText="1"/>
    </xf>
    <xf numFmtId="0" fontId="26" fillId="8" borderId="1" xfId="11" applyFont="1" applyFill="1" applyBorder="1" applyAlignment="1" applyProtection="1">
      <alignment horizontal="center" vertical="center" wrapText="1"/>
    </xf>
    <xf numFmtId="0" fontId="9" fillId="4" borderId="1" xfId="11" applyFont="1" applyFill="1" applyBorder="1" applyAlignment="1" applyProtection="1">
      <alignment horizontal="center" vertical="center" wrapText="1"/>
    </xf>
    <xf numFmtId="0" fontId="10" fillId="9" borderId="1" xfId="13" applyFont="1" applyFill="1" applyBorder="1" applyAlignment="1" applyProtection="1">
      <alignment horizontal="center" vertical="center" wrapText="1"/>
    </xf>
    <xf numFmtId="0" fontId="31" fillId="2" borderId="0" xfId="6" applyFont="1" applyFill="1" applyBorder="1" applyAlignment="1" applyProtection="1">
      <alignment vertical="center" wrapText="1"/>
    </xf>
    <xf numFmtId="0" fontId="32" fillId="8" borderId="1" xfId="11" applyFont="1" applyFill="1" applyBorder="1" applyAlignment="1" applyProtection="1">
      <alignment horizontal="center" vertical="center" wrapText="1"/>
    </xf>
    <xf numFmtId="0" fontId="11" fillId="0" borderId="1" xfId="0" applyNumberFormat="1" applyFont="1" applyBorder="1" applyAlignment="1">
      <alignment horizontal="justify" vertical="center" wrapText="1"/>
    </xf>
    <xf numFmtId="0" fontId="11" fillId="0" borderId="0" xfId="0" applyFont="1" applyAlignment="1">
      <alignment horizontal="left" vertical="center" wrapText="1"/>
    </xf>
    <xf numFmtId="0" fontId="11" fillId="0" borderId="1" xfId="0" applyFont="1" applyBorder="1" applyAlignment="1">
      <alignment horizontal="justify" vertical="center" wrapText="1"/>
    </xf>
    <xf numFmtId="0" fontId="10" fillId="7" borderId="1" xfId="1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top" wrapText="1"/>
      <protection locked="0"/>
    </xf>
    <xf numFmtId="14" fontId="39" fillId="6" borderId="13" xfId="0" applyNumberFormat="1" applyFont="1" applyFill="1" applyBorder="1" applyAlignment="1" applyProtection="1">
      <alignment horizontal="center" vertical="center" wrapText="1"/>
      <protection locked="0"/>
    </xf>
    <xf numFmtId="165" fontId="39" fillId="6" borderId="13" xfId="0" applyNumberFormat="1" applyFont="1" applyFill="1" applyBorder="1" applyAlignment="1" applyProtection="1">
      <alignment horizontal="center" vertical="center" wrapText="1"/>
      <protection locked="0"/>
    </xf>
    <xf numFmtId="1" fontId="40" fillId="6" borderId="13" xfId="0" applyNumberFormat="1" applyFont="1" applyFill="1" applyBorder="1" applyAlignment="1" applyProtection="1">
      <alignment horizontal="center" vertical="center" wrapText="1"/>
      <protection locked="0"/>
    </xf>
    <xf numFmtId="0" fontId="39" fillId="0" borderId="0" xfId="0" applyFont="1" applyAlignment="1">
      <alignment horizontal="left" vertical="center" wrapText="1"/>
    </xf>
    <xf numFmtId="0" fontId="39" fillId="6" borderId="13" xfId="0" applyFont="1" applyFill="1" applyBorder="1" applyAlignment="1" applyProtection="1">
      <alignment horizontal="justify" vertical="center" wrapText="1"/>
      <protection locked="0"/>
    </xf>
    <xf numFmtId="0" fontId="39" fillId="6" borderId="13" xfId="0" applyFont="1" applyFill="1" applyBorder="1" applyAlignment="1" applyProtection="1">
      <alignment horizontal="left" vertical="center" wrapText="1"/>
      <protection locked="0"/>
    </xf>
    <xf numFmtId="0" fontId="39" fillId="6" borderId="13" xfId="0" applyFont="1" applyFill="1" applyBorder="1" applyAlignment="1" applyProtection="1">
      <alignment horizontal="center" vertical="center" wrapText="1"/>
      <protection locked="0"/>
    </xf>
    <xf numFmtId="0" fontId="39" fillId="6" borderId="1" xfId="37" applyFont="1" applyFill="1" applyBorder="1" applyAlignment="1">
      <alignment horizontal="left" vertical="center" wrapText="1"/>
    </xf>
    <xf numFmtId="0" fontId="39" fillId="6" borderId="13" xfId="0" applyFont="1" applyFill="1" applyBorder="1" applyAlignment="1" applyProtection="1">
      <alignment vertical="center" wrapText="1"/>
      <protection locked="0"/>
    </xf>
    <xf numFmtId="165" fontId="39" fillId="6" borderId="13" xfId="0" applyNumberFormat="1" applyFont="1" applyFill="1" applyBorder="1" applyAlignment="1" applyProtection="1">
      <alignment vertical="center" wrapText="1"/>
      <protection locked="0"/>
    </xf>
    <xf numFmtId="0" fontId="39" fillId="6" borderId="6" xfId="14" applyFont="1" applyFill="1" applyBorder="1" applyAlignment="1">
      <alignment horizontal="left" vertical="center" wrapText="1"/>
    </xf>
    <xf numFmtId="165" fontId="39" fillId="6" borderId="6" xfId="0" applyNumberFormat="1" applyFont="1" applyFill="1" applyBorder="1" applyAlignment="1" applyProtection="1">
      <alignment horizontal="center" vertical="center" wrapText="1"/>
      <protection locked="0"/>
    </xf>
    <xf numFmtId="14" fontId="39" fillId="6" borderId="6" xfId="0" applyNumberFormat="1" applyFont="1" applyFill="1" applyBorder="1" applyAlignment="1" applyProtection="1">
      <alignment horizontal="center" vertical="center" wrapText="1"/>
      <protection locked="0"/>
    </xf>
    <xf numFmtId="0" fontId="39" fillId="6" borderId="1" xfId="14" applyFont="1" applyFill="1" applyBorder="1" applyAlignment="1">
      <alignment horizontal="left" vertical="center" wrapText="1"/>
    </xf>
    <xf numFmtId="165" fontId="39" fillId="6" borderId="1" xfId="0" applyNumberFormat="1" applyFont="1" applyFill="1" applyBorder="1" applyAlignment="1" applyProtection="1">
      <alignment horizontal="center" vertical="center" wrapText="1"/>
      <protection locked="0"/>
    </xf>
    <xf numFmtId="14" fontId="39" fillId="6" borderId="1" xfId="0" applyNumberFormat="1" applyFont="1" applyFill="1" applyBorder="1" applyAlignment="1" applyProtection="1">
      <alignment horizontal="center" vertical="center" wrapText="1"/>
      <protection locked="0"/>
    </xf>
    <xf numFmtId="0" fontId="39" fillId="6" borderId="8" xfId="14" applyFont="1" applyFill="1" applyBorder="1" applyAlignment="1">
      <alignment horizontal="justify" vertical="center" wrapText="1"/>
    </xf>
    <xf numFmtId="0" fontId="39" fillId="6" borderId="8" xfId="14" applyFont="1" applyFill="1" applyBorder="1" applyAlignment="1">
      <alignment horizontal="left" vertical="center" wrapText="1"/>
    </xf>
    <xf numFmtId="165" fontId="39" fillId="6" borderId="8" xfId="0" applyNumberFormat="1" applyFont="1" applyFill="1" applyBorder="1" applyAlignment="1" applyProtection="1">
      <alignment horizontal="center" vertical="center" wrapText="1"/>
      <protection locked="0"/>
    </xf>
    <xf numFmtId="14" fontId="39" fillId="6" borderId="8" xfId="0" applyNumberFormat="1" applyFont="1" applyFill="1" applyBorder="1" applyAlignment="1" applyProtection="1">
      <alignment horizontal="center" vertical="center" wrapText="1"/>
      <protection locked="0"/>
    </xf>
    <xf numFmtId="0" fontId="42" fillId="6" borderId="6" xfId="0" applyFont="1" applyFill="1" applyBorder="1" applyAlignment="1" applyProtection="1">
      <alignment horizontal="left" vertical="center" wrapText="1"/>
      <protection locked="0"/>
    </xf>
    <xf numFmtId="1" fontId="39" fillId="6" borderId="1" xfId="0" applyNumberFormat="1" applyFont="1" applyFill="1" applyBorder="1" applyAlignment="1" applyProtection="1">
      <alignment horizontal="center" vertical="center" wrapText="1"/>
      <protection locked="0"/>
    </xf>
    <xf numFmtId="0" fontId="39" fillId="6" borderId="8" xfId="0" applyFont="1" applyFill="1" applyBorder="1" applyAlignment="1" applyProtection="1">
      <alignment vertical="center" wrapText="1"/>
      <protection locked="0"/>
    </xf>
    <xf numFmtId="0" fontId="39" fillId="6" borderId="13" xfId="0" applyFont="1" applyFill="1" applyBorder="1" applyAlignment="1">
      <alignment horizontal="justify" vertical="center" wrapText="1"/>
    </xf>
    <xf numFmtId="0" fontId="39" fillId="6" borderId="13" xfId="0" applyFont="1" applyFill="1" applyBorder="1" applyAlignment="1">
      <alignment horizontal="left" vertical="center" wrapText="1"/>
    </xf>
    <xf numFmtId="0" fontId="39" fillId="6" borderId="13" xfId="0" applyFont="1" applyFill="1" applyBorder="1" applyAlignment="1">
      <alignment horizontal="center" vertical="center" wrapText="1"/>
    </xf>
    <xf numFmtId="1" fontId="39" fillId="6" borderId="13" xfId="0" applyNumberFormat="1" applyFont="1" applyFill="1" applyBorder="1" applyAlignment="1" applyProtection="1">
      <alignment horizontal="center" vertical="center" wrapText="1"/>
      <protection locked="0"/>
    </xf>
    <xf numFmtId="0" fontId="39" fillId="6" borderId="13" xfId="14" applyFont="1" applyFill="1" applyBorder="1" applyAlignment="1">
      <alignment horizontal="justify" vertical="center" wrapText="1"/>
    </xf>
    <xf numFmtId="0" fontId="39" fillId="6" borderId="13" xfId="0" applyNumberFormat="1" applyFont="1" applyFill="1" applyBorder="1" applyAlignment="1">
      <alignment horizontal="justify" vertical="center" wrapText="1"/>
    </xf>
    <xf numFmtId="0" fontId="39" fillId="6" borderId="13" xfId="0" applyNumberFormat="1" applyFont="1" applyFill="1" applyBorder="1" applyAlignment="1">
      <alignment horizontal="left" vertical="center" wrapText="1"/>
    </xf>
    <xf numFmtId="0" fontId="39" fillId="6" borderId="13" xfId="14" applyFont="1" applyFill="1" applyBorder="1" applyAlignment="1">
      <alignment horizontal="left" vertical="center" wrapText="1"/>
    </xf>
    <xf numFmtId="1" fontId="39" fillId="6" borderId="6" xfId="0" applyNumberFormat="1" applyFont="1" applyFill="1" applyBorder="1" applyAlignment="1" applyProtection="1">
      <alignment horizontal="center" vertical="center"/>
      <protection locked="0"/>
    </xf>
    <xf numFmtId="0" fontId="39" fillId="6" borderId="1" xfId="0" quotePrefix="1" applyFont="1" applyFill="1" applyBorder="1" applyAlignment="1">
      <alignment horizontal="justify" vertical="center" wrapText="1"/>
    </xf>
    <xf numFmtId="1" fontId="39" fillId="6" borderId="8" xfId="0" applyNumberFormat="1" applyFont="1" applyFill="1" applyBorder="1" applyAlignment="1" applyProtection="1">
      <alignment horizontal="center" vertical="center" wrapText="1"/>
      <protection locked="0"/>
    </xf>
    <xf numFmtId="1" fontId="39" fillId="6" borderId="6" xfId="0" applyNumberFormat="1" applyFont="1" applyFill="1" applyBorder="1" applyAlignment="1" applyProtection="1">
      <alignment horizontal="center" vertical="center" wrapText="1"/>
      <protection locked="0"/>
    </xf>
    <xf numFmtId="1" fontId="39" fillId="6" borderId="8" xfId="0" applyNumberFormat="1" applyFont="1" applyFill="1" applyBorder="1" applyAlignment="1" applyProtection="1">
      <alignment horizontal="center" vertical="center"/>
      <protection locked="0"/>
    </xf>
    <xf numFmtId="14" fontId="39" fillId="6" borderId="6" xfId="14" applyNumberFormat="1" applyFont="1" applyFill="1" applyBorder="1" applyAlignment="1">
      <alignment horizontal="justify" vertical="center" wrapText="1"/>
    </xf>
    <xf numFmtId="14" fontId="39" fillId="6" borderId="6" xfId="14" applyNumberFormat="1" applyFont="1" applyFill="1" applyBorder="1" applyAlignment="1">
      <alignment horizontal="left" vertical="center" wrapText="1"/>
    </xf>
    <xf numFmtId="0" fontId="39" fillId="6" borderId="1" xfId="0" applyFont="1" applyFill="1" applyBorder="1" applyAlignment="1">
      <alignment horizontal="left" vertical="center"/>
    </xf>
    <xf numFmtId="9" fontId="39" fillId="6" borderId="8" xfId="0" applyNumberFormat="1" applyFont="1" applyFill="1" applyBorder="1" applyAlignment="1">
      <alignment horizontal="left" vertical="center" wrapText="1"/>
    </xf>
    <xf numFmtId="9" fontId="39" fillId="6" borderId="6" xfId="0" applyNumberFormat="1" applyFont="1" applyFill="1" applyBorder="1" applyAlignment="1">
      <alignment horizontal="left" vertical="center" wrapText="1"/>
    </xf>
    <xf numFmtId="9" fontId="39" fillId="6" borderId="6" xfId="0" applyNumberFormat="1" applyFont="1" applyFill="1" applyBorder="1" applyAlignment="1" applyProtection="1">
      <alignment horizontal="left" vertical="center" wrapText="1"/>
      <protection locked="0"/>
    </xf>
    <xf numFmtId="9" fontId="39" fillId="6" borderId="1" xfId="0" applyNumberFormat="1" applyFont="1" applyFill="1" applyBorder="1" applyAlignment="1" applyProtection="1">
      <alignment horizontal="left" vertical="center" wrapText="1"/>
      <protection locked="0"/>
    </xf>
    <xf numFmtId="9" fontId="39" fillId="6" borderId="8" xfId="0" applyNumberFormat="1" applyFont="1" applyFill="1" applyBorder="1" applyAlignment="1" applyProtection="1">
      <alignment horizontal="left" vertical="center" wrapText="1"/>
      <protection locked="0"/>
    </xf>
    <xf numFmtId="0" fontId="39" fillId="0" borderId="0" xfId="0" applyFont="1" applyAlignment="1">
      <alignment horizontal="center" vertical="center" wrapText="1"/>
    </xf>
    <xf numFmtId="0" fontId="39" fillId="0" borderId="0" xfId="0" applyFont="1" applyBorder="1" applyAlignment="1">
      <alignment horizontal="center" vertical="center" wrapText="1"/>
    </xf>
    <xf numFmtId="0" fontId="39" fillId="0" borderId="0" xfId="0" applyFont="1" applyAlignment="1">
      <alignment horizontal="justify" vertical="center" wrapText="1"/>
    </xf>
    <xf numFmtId="0" fontId="39" fillId="6" borderId="1" xfId="0" quotePrefix="1" applyFont="1" applyFill="1" applyBorder="1" applyAlignment="1">
      <alignment horizontal="left" vertical="center" wrapText="1"/>
    </xf>
    <xf numFmtId="0" fontId="40" fillId="6" borderId="8" xfId="14" applyFont="1" applyFill="1" applyBorder="1" applyAlignment="1">
      <alignment horizontal="left" vertical="center" wrapText="1"/>
    </xf>
    <xf numFmtId="0" fontId="39" fillId="6" borderId="6" xfId="0" quotePrefix="1" applyFont="1" applyFill="1" applyBorder="1" applyAlignment="1">
      <alignment horizontal="left" vertical="center" wrapText="1"/>
    </xf>
    <xf numFmtId="0" fontId="40" fillId="6" borderId="13" xfId="0" applyFont="1" applyFill="1" applyBorder="1" applyAlignment="1" applyProtection="1">
      <alignment horizontal="left" vertical="center" wrapText="1"/>
      <protection locked="0"/>
    </xf>
    <xf numFmtId="14" fontId="39" fillId="6" borderId="8" xfId="37" applyNumberFormat="1" applyFont="1" applyFill="1" applyBorder="1" applyAlignment="1">
      <alignment horizontal="center" vertical="center" wrapText="1"/>
    </xf>
    <xf numFmtId="14" fontId="39" fillId="6" borderId="6" xfId="37" applyNumberFormat="1" applyFont="1" applyFill="1" applyBorder="1" applyAlignment="1">
      <alignment horizontal="center" vertical="center" wrapText="1"/>
    </xf>
    <xf numFmtId="0" fontId="42" fillId="6" borderId="8" xfId="0" applyFont="1" applyFill="1" applyBorder="1" applyAlignment="1">
      <alignment horizontal="left" vertical="center" wrapText="1"/>
    </xf>
    <xf numFmtId="0" fontId="39" fillId="6" borderId="6" xfId="0" quotePrefix="1" applyFont="1" applyFill="1" applyBorder="1" applyAlignment="1">
      <alignment horizontal="justify" vertical="center" wrapText="1"/>
    </xf>
    <xf numFmtId="0" fontId="39" fillId="6" borderId="21" xfId="0" applyFont="1" applyFill="1" applyBorder="1" applyAlignment="1" applyProtection="1">
      <alignment horizontal="center" vertical="center" wrapText="1"/>
      <protection locked="0"/>
    </xf>
    <xf numFmtId="0" fontId="39" fillId="6" borderId="8" xfId="0" applyFont="1" applyFill="1" applyBorder="1" applyAlignment="1">
      <alignment horizontal="left" vertical="center" wrapText="1"/>
    </xf>
    <xf numFmtId="0" fontId="39" fillId="6" borderId="1" xfId="0" applyFont="1" applyFill="1" applyBorder="1" applyAlignment="1">
      <alignment horizontal="justify" vertical="top" wrapText="1"/>
    </xf>
    <xf numFmtId="0" fontId="39" fillId="6" borderId="8" xfId="0" applyFont="1" applyFill="1" applyBorder="1" applyAlignment="1">
      <alignment vertical="top" wrapText="1"/>
    </xf>
    <xf numFmtId="14" fontId="39" fillId="6" borderId="1" xfId="37" applyNumberFormat="1" applyFont="1" applyFill="1" applyBorder="1" applyAlignment="1">
      <alignment horizontal="center"/>
    </xf>
    <xf numFmtId="0" fontId="40" fillId="0" borderId="0" xfId="0" applyFont="1" applyAlignment="1">
      <alignment horizontal="center" vertical="center" wrapText="1"/>
    </xf>
    <xf numFmtId="0" fontId="39" fillId="6" borderId="0" xfId="0" applyFont="1" applyFill="1" applyAlignment="1">
      <alignment horizontal="center" vertical="center" wrapText="1"/>
    </xf>
    <xf numFmtId="0" fontId="39" fillId="6" borderId="1" xfId="0" applyFont="1" applyFill="1" applyBorder="1" applyAlignment="1">
      <alignment vertical="top" wrapText="1"/>
    </xf>
    <xf numFmtId="0" fontId="39" fillId="6" borderId="1" xfId="37" applyFont="1" applyFill="1" applyBorder="1" applyAlignment="1">
      <alignment horizontal="left" vertical="top" wrapText="1"/>
    </xf>
    <xf numFmtId="0" fontId="39" fillId="6" borderId="8" xfId="37" applyFont="1" applyFill="1" applyBorder="1" applyAlignment="1">
      <alignment horizontal="left" vertical="center" wrapText="1"/>
    </xf>
    <xf numFmtId="0" fontId="39" fillId="6" borderId="1" xfId="37" applyFont="1" applyFill="1" applyBorder="1" applyAlignment="1">
      <alignment horizontal="left" wrapText="1"/>
    </xf>
    <xf numFmtId="0" fontId="39" fillId="6" borderId="1" xfId="37" applyFont="1" applyFill="1" applyBorder="1" applyAlignment="1">
      <alignment horizontal="left"/>
    </xf>
    <xf numFmtId="0" fontId="39" fillId="6" borderId="6" xfId="37" applyFont="1" applyFill="1" applyBorder="1" applyAlignment="1">
      <alignment horizontal="left" vertical="center" wrapText="1"/>
    </xf>
    <xf numFmtId="0" fontId="39" fillId="0" borderId="0" xfId="0" applyFont="1" applyBorder="1" applyAlignment="1">
      <alignment horizontal="left" vertical="center" wrapText="1"/>
    </xf>
    <xf numFmtId="14" fontId="39" fillId="6" borderId="13" xfId="43" applyNumberFormat="1" applyFont="1" applyFill="1" applyBorder="1" applyAlignment="1" applyProtection="1">
      <alignment horizontal="center" vertical="center" wrapText="1"/>
    </xf>
    <xf numFmtId="9" fontId="39" fillId="6" borderId="13" xfId="43" applyFont="1" applyFill="1" applyBorder="1" applyAlignment="1" applyProtection="1">
      <alignment horizontal="left" vertical="center" wrapText="1"/>
    </xf>
    <xf numFmtId="0" fontId="41" fillId="4" borderId="13" xfId="11" applyFont="1" applyFill="1" applyBorder="1" applyAlignment="1" applyProtection="1">
      <alignment horizontal="center" vertical="center" wrapText="1"/>
    </xf>
    <xf numFmtId="0" fontId="41" fillId="4" borderId="13" xfId="0" applyFont="1" applyFill="1" applyBorder="1" applyAlignment="1" applyProtection="1">
      <alignment horizontal="center" vertical="center" wrapText="1"/>
    </xf>
    <xf numFmtId="0" fontId="40" fillId="11" borderId="13" xfId="11" applyFont="1" applyFill="1" applyBorder="1" applyAlignment="1" applyProtection="1">
      <alignment horizontal="center" vertical="center" wrapText="1"/>
    </xf>
    <xf numFmtId="0" fontId="40" fillId="11" borderId="13" xfId="11" applyFont="1" applyFill="1" applyBorder="1" applyAlignment="1" applyProtection="1">
      <alignment horizontal="left" vertical="center" wrapText="1"/>
    </xf>
    <xf numFmtId="0" fontId="40" fillId="12" borderId="13" xfId="11" applyFont="1" applyFill="1" applyBorder="1" applyAlignment="1" applyProtection="1">
      <alignment horizontal="center" vertical="center" wrapText="1"/>
    </xf>
    <xf numFmtId="0" fontId="40" fillId="12" borderId="14" xfId="11" applyFont="1" applyFill="1" applyBorder="1" applyAlignment="1" applyProtection="1">
      <alignment horizontal="center" vertical="center" wrapText="1"/>
    </xf>
    <xf numFmtId="14" fontId="39" fillId="6" borderId="13" xfId="37" applyNumberFormat="1" applyFont="1" applyFill="1" applyBorder="1" applyAlignment="1">
      <alignment horizontal="center" vertical="center" wrapText="1"/>
    </xf>
    <xf numFmtId="0" fontId="39" fillId="6" borderId="13" xfId="37" applyFont="1" applyFill="1" applyBorder="1" applyAlignment="1">
      <alignment horizontal="left" vertical="center" wrapText="1"/>
    </xf>
    <xf numFmtId="0" fontId="39" fillId="6" borderId="13" xfId="0" applyFont="1" applyFill="1" applyBorder="1" applyAlignment="1" applyProtection="1">
      <alignment horizontal="left" vertical="top" wrapText="1"/>
      <protection locked="0"/>
    </xf>
    <xf numFmtId="0" fontId="39" fillId="6" borderId="6" xfId="0" applyFont="1" applyFill="1" applyBorder="1" applyAlignment="1">
      <alignment horizontal="justify" vertical="top" wrapText="1"/>
    </xf>
    <xf numFmtId="14" fontId="39" fillId="6" borderId="6" xfId="37" applyNumberFormat="1" applyFont="1" applyFill="1" applyBorder="1" applyAlignment="1">
      <alignment horizontal="center"/>
    </xf>
    <xf numFmtId="14" fontId="39" fillId="6" borderId="8" xfId="37" applyNumberFormat="1" applyFont="1" applyFill="1" applyBorder="1" applyAlignment="1">
      <alignment horizontal="center"/>
    </xf>
    <xf numFmtId="0" fontId="39" fillId="6" borderId="6" xfId="37" applyFont="1" applyFill="1" applyBorder="1" applyAlignment="1">
      <alignment horizontal="left" vertical="top" wrapText="1"/>
    </xf>
    <xf numFmtId="0" fontId="39" fillId="6" borderId="8" xfId="37" applyFont="1" applyFill="1" applyBorder="1" applyAlignment="1">
      <alignment horizontal="left" vertical="top" wrapText="1"/>
    </xf>
    <xf numFmtId="0" fontId="39" fillId="6" borderId="6" xfId="37" applyFont="1" applyFill="1" applyBorder="1" applyAlignment="1">
      <alignment horizontal="left" wrapText="1"/>
    </xf>
    <xf numFmtId="0" fontId="39" fillId="6" borderId="8" xfId="37" applyFont="1" applyFill="1" applyBorder="1" applyAlignment="1">
      <alignment horizontal="left" wrapText="1"/>
    </xf>
    <xf numFmtId="0" fontId="39" fillId="6" borderId="8" xfId="37" applyFont="1" applyFill="1" applyBorder="1" applyAlignment="1">
      <alignment horizontal="center" vertical="center" wrapText="1"/>
    </xf>
    <xf numFmtId="0" fontId="40" fillId="6" borderId="13" xfId="0" applyFont="1" applyFill="1" applyBorder="1" applyAlignment="1">
      <alignment horizontal="center" vertical="center" wrapText="1"/>
    </xf>
    <xf numFmtId="0" fontId="40" fillId="6" borderId="6" xfId="0" applyFont="1" applyFill="1" applyBorder="1" applyAlignment="1">
      <alignment horizontal="center" vertical="center"/>
    </xf>
    <xf numFmtId="0" fontId="40" fillId="6" borderId="1" xfId="0" applyFont="1" applyFill="1" applyBorder="1" applyAlignment="1">
      <alignment horizontal="center" vertical="center"/>
    </xf>
    <xf numFmtId="0" fontId="40" fillId="6" borderId="8" xfId="0" applyFont="1" applyFill="1" applyBorder="1" applyAlignment="1">
      <alignment horizontal="center" vertical="center"/>
    </xf>
    <xf numFmtId="1" fontId="40" fillId="6" borderId="13" xfId="0" applyNumberFormat="1" applyFont="1" applyFill="1" applyBorder="1" applyAlignment="1" applyProtection="1">
      <alignment horizontal="center" vertical="center"/>
      <protection locked="0"/>
    </xf>
    <xf numFmtId="1" fontId="40" fillId="6" borderId="6" xfId="0" applyNumberFormat="1" applyFont="1" applyFill="1" applyBorder="1" applyAlignment="1" applyProtection="1">
      <alignment horizontal="center" vertical="center"/>
      <protection locked="0"/>
    </xf>
    <xf numFmtId="1" fontId="40" fillId="6" borderId="8" xfId="0" applyNumberFormat="1" applyFont="1" applyFill="1" applyBorder="1" applyAlignment="1" applyProtection="1">
      <alignment horizontal="center" vertical="center"/>
      <protection locked="0"/>
    </xf>
    <xf numFmtId="1" fontId="40" fillId="6" borderId="1" xfId="0" applyNumberFormat="1" applyFont="1" applyFill="1" applyBorder="1" applyAlignment="1" applyProtection="1">
      <alignment horizontal="center" vertical="center"/>
      <protection locked="0"/>
    </xf>
    <xf numFmtId="0" fontId="40" fillId="0" borderId="0" xfId="0" applyFont="1" applyAlignment="1">
      <alignment horizontal="left" vertical="center" wrapText="1"/>
    </xf>
    <xf numFmtId="167" fontId="40" fillId="6" borderId="1" xfId="0" applyNumberFormat="1" applyFont="1" applyFill="1" applyBorder="1" applyAlignment="1" applyProtection="1">
      <alignment horizontal="center" vertical="center" wrapText="1"/>
      <protection locked="0"/>
    </xf>
    <xf numFmtId="2" fontId="40" fillId="6" borderId="1" xfId="0" applyNumberFormat="1" applyFont="1" applyFill="1" applyBorder="1" applyAlignment="1" applyProtection="1">
      <alignment horizontal="center" vertical="center" wrapText="1"/>
      <protection locked="0"/>
    </xf>
    <xf numFmtId="167" fontId="40" fillId="6" borderId="13" xfId="0" applyNumberFormat="1" applyFont="1" applyFill="1" applyBorder="1" applyAlignment="1" applyProtection="1">
      <alignment horizontal="center" vertical="center" wrapText="1"/>
      <protection locked="0"/>
    </xf>
    <xf numFmtId="167" fontId="40" fillId="6" borderId="6" xfId="0" applyNumberFormat="1" applyFont="1" applyFill="1" applyBorder="1" applyAlignment="1" applyProtection="1">
      <alignment horizontal="center" vertical="center" wrapText="1"/>
      <protection locked="0"/>
    </xf>
    <xf numFmtId="9" fontId="40" fillId="6" borderId="6" xfId="35" applyFont="1" applyFill="1" applyBorder="1" applyAlignment="1" applyProtection="1">
      <alignment horizontal="center" vertical="center" wrapText="1"/>
      <protection locked="0"/>
    </xf>
    <xf numFmtId="9" fontId="40" fillId="6" borderId="1" xfId="35" applyFont="1" applyFill="1" applyBorder="1" applyAlignment="1" applyProtection="1">
      <alignment horizontal="center" vertical="center" wrapText="1"/>
      <protection locked="0"/>
    </xf>
    <xf numFmtId="9" fontId="40" fillId="6" borderId="13" xfId="35" applyFont="1" applyFill="1" applyBorder="1" applyAlignment="1" applyProtection="1">
      <alignment horizontal="center" vertical="center"/>
      <protection locked="0"/>
    </xf>
    <xf numFmtId="0" fontId="39" fillId="6" borderId="6" xfId="0" applyFont="1" applyFill="1" applyBorder="1" applyAlignment="1" applyProtection="1">
      <alignment horizontal="justify" vertical="center" wrapText="1"/>
      <protection locked="0"/>
    </xf>
    <xf numFmtId="0" fontId="39" fillId="6" borderId="8" xfId="0" applyFont="1" applyFill="1" applyBorder="1" applyAlignment="1">
      <alignment horizontal="center" vertical="center" wrapText="1"/>
    </xf>
    <xf numFmtId="0" fontId="39" fillId="6" borderId="6" xfId="0" applyFont="1" applyFill="1" applyBorder="1" applyAlignment="1">
      <alignment horizontal="justify" vertical="center" wrapText="1"/>
    </xf>
    <xf numFmtId="0" fontId="39" fillId="6" borderId="1" xfId="0" applyFont="1" applyFill="1" applyBorder="1" applyAlignment="1">
      <alignment horizontal="justify" vertical="center" wrapText="1"/>
    </xf>
    <xf numFmtId="0" fontId="39" fillId="6" borderId="8" xfId="0" applyFont="1" applyFill="1" applyBorder="1" applyAlignment="1">
      <alignment horizontal="justify" vertical="center" wrapText="1"/>
    </xf>
    <xf numFmtId="0" fontId="39" fillId="6" borderId="6" xfId="0" applyFont="1" applyFill="1" applyBorder="1" applyAlignment="1" applyProtection="1">
      <alignment horizontal="left" vertical="center" wrapText="1"/>
      <protection locked="0"/>
    </xf>
    <xf numFmtId="0" fontId="39" fillId="6" borderId="1" xfId="0" applyFont="1" applyFill="1" applyBorder="1" applyAlignment="1" applyProtection="1">
      <alignment horizontal="left" vertical="center" wrapText="1"/>
      <protection locked="0"/>
    </xf>
    <xf numFmtId="0" fontId="39" fillId="6" borderId="8" xfId="0" applyFont="1" applyFill="1" applyBorder="1" applyAlignment="1" applyProtection="1">
      <alignment horizontal="left" vertical="center" wrapText="1"/>
      <protection locked="0"/>
    </xf>
    <xf numFmtId="0" fontId="39" fillId="6" borderId="6" xfId="0" applyFont="1" applyFill="1" applyBorder="1" applyAlignment="1">
      <alignment horizontal="left" vertical="center" wrapText="1"/>
    </xf>
    <xf numFmtId="0" fontId="39" fillId="6" borderId="1" xfId="0" applyFont="1" applyFill="1" applyBorder="1" applyAlignment="1">
      <alignment horizontal="left" vertical="center" wrapText="1"/>
    </xf>
    <xf numFmtId="1" fontId="40" fillId="6" borderId="6" xfId="0" applyNumberFormat="1" applyFont="1" applyFill="1" applyBorder="1" applyAlignment="1" applyProtection="1">
      <alignment horizontal="center" vertical="center" wrapText="1"/>
      <protection locked="0"/>
    </xf>
    <xf numFmtId="1" fontId="40" fillId="6" borderId="8" xfId="0" applyNumberFormat="1" applyFont="1" applyFill="1" applyBorder="1" applyAlignment="1" applyProtection="1">
      <alignment horizontal="center" vertical="center" wrapText="1"/>
      <protection locked="0"/>
    </xf>
    <xf numFmtId="0" fontId="39" fillId="6" borderId="1" xfId="0" applyFont="1" applyFill="1" applyBorder="1" applyAlignment="1" applyProtection="1">
      <alignment horizontal="justify" vertical="center" wrapText="1"/>
      <protection locked="0"/>
    </xf>
    <xf numFmtId="1" fontId="40" fillId="6" borderId="1" xfId="0" applyNumberFormat="1" applyFont="1" applyFill="1" applyBorder="1" applyAlignment="1" applyProtection="1">
      <alignment horizontal="center" vertical="center" wrapText="1"/>
      <protection locked="0"/>
    </xf>
    <xf numFmtId="0" fontId="39" fillId="6" borderId="8" xfId="0" applyFont="1" applyFill="1" applyBorder="1" applyAlignment="1" applyProtection="1">
      <alignment horizontal="justify" vertical="center" wrapText="1"/>
      <protection locked="0"/>
    </xf>
    <xf numFmtId="0" fontId="39" fillId="6" borderId="6" xfId="14" applyFont="1" applyFill="1" applyBorder="1" applyAlignment="1">
      <alignment horizontal="justify" vertical="center" wrapText="1"/>
    </xf>
    <xf numFmtId="0" fontId="39" fillId="6" borderId="1" xfId="14" applyFont="1" applyFill="1" applyBorder="1" applyAlignment="1">
      <alignment horizontal="justify" vertical="center" wrapText="1"/>
    </xf>
    <xf numFmtId="0" fontId="40" fillId="6" borderId="6"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40" fillId="6" borderId="21" xfId="0" applyFont="1" applyFill="1" applyBorder="1" applyAlignment="1">
      <alignment horizontal="center" vertical="center" wrapText="1"/>
    </xf>
    <xf numFmtId="9" fontId="40" fillId="6" borderId="8" xfId="35" applyFont="1" applyFill="1" applyBorder="1" applyAlignment="1">
      <alignment horizontal="center" vertical="center"/>
    </xf>
    <xf numFmtId="9" fontId="40" fillId="6" borderId="1" xfId="35" applyFont="1" applyFill="1" applyBorder="1" applyAlignment="1" applyProtection="1">
      <alignment horizontal="center" vertical="center"/>
      <protection locked="0"/>
    </xf>
    <xf numFmtId="9" fontId="40" fillId="6" borderId="8" xfId="35" applyFont="1" applyFill="1" applyBorder="1" applyAlignment="1" applyProtection="1">
      <alignment horizontal="center" vertical="center"/>
      <protection locked="0"/>
    </xf>
    <xf numFmtId="9" fontId="40" fillId="6" borderId="6" xfId="35" applyFont="1" applyFill="1" applyBorder="1" applyAlignment="1" applyProtection="1">
      <alignment horizontal="center" vertical="center"/>
      <protection locked="0"/>
    </xf>
    <xf numFmtId="0" fontId="39" fillId="6" borderId="0" xfId="0" applyFont="1" applyFill="1" applyBorder="1" applyAlignment="1" applyProtection="1">
      <alignment horizontal="center" vertical="center" wrapText="1"/>
      <protection locked="0"/>
    </xf>
    <xf numFmtId="14" fontId="39" fillId="6" borderId="8" xfId="14" applyNumberFormat="1" applyFont="1" applyFill="1" applyBorder="1" applyAlignment="1">
      <alignment horizontal="justify" vertical="center" wrapText="1"/>
    </xf>
    <xf numFmtId="14" fontId="39" fillId="6" borderId="8" xfId="14" applyNumberFormat="1" applyFont="1" applyFill="1" applyBorder="1" applyAlignment="1">
      <alignment horizontal="left" vertical="center" wrapText="1"/>
    </xf>
    <xf numFmtId="0" fontId="39" fillId="6" borderId="8" xfId="0" applyFont="1" applyFill="1" applyBorder="1" applyAlignment="1">
      <alignment horizontal="justify" vertical="top" wrapText="1"/>
    </xf>
    <xf numFmtId="0" fontId="39" fillId="6" borderId="8" xfId="37" applyFont="1" applyFill="1" applyBorder="1" applyAlignment="1">
      <alignment horizontal="left" vertical="center"/>
    </xf>
    <xf numFmtId="0" fontId="39" fillId="6" borderId="21" xfId="0" applyFont="1" applyFill="1" applyBorder="1" applyAlignment="1" applyProtection="1">
      <alignment horizontal="justify" vertical="center" wrapText="1"/>
      <protection locked="0"/>
    </xf>
    <xf numFmtId="0" fontId="39" fillId="6" borderId="21" xfId="0" applyFont="1" applyFill="1" applyBorder="1" applyAlignment="1" applyProtection="1">
      <alignment horizontal="left" vertical="center" wrapText="1"/>
      <protection locked="0"/>
    </xf>
    <xf numFmtId="165" fontId="39" fillId="6" borderId="21" xfId="0" applyNumberFormat="1" applyFont="1" applyFill="1" applyBorder="1" applyAlignment="1" applyProtection="1">
      <alignment horizontal="center" vertical="center" wrapText="1"/>
      <protection locked="0"/>
    </xf>
    <xf numFmtId="1" fontId="39" fillId="6" borderId="21" xfId="0" applyNumberFormat="1" applyFont="1" applyFill="1" applyBorder="1" applyAlignment="1" applyProtection="1">
      <alignment horizontal="center" vertical="center" wrapText="1"/>
      <protection locked="0"/>
    </xf>
    <xf numFmtId="9" fontId="40" fillId="6" borderId="21" xfId="35" applyFont="1" applyFill="1" applyBorder="1" applyAlignment="1" applyProtection="1">
      <alignment horizontal="center" vertical="center"/>
      <protection locked="0"/>
    </xf>
    <xf numFmtId="14" fontId="39" fillId="6" borderId="21" xfId="37" applyNumberFormat="1" applyFont="1" applyFill="1" applyBorder="1" applyAlignment="1">
      <alignment horizontal="center"/>
    </xf>
    <xf numFmtId="0" fontId="39" fillId="6" borderId="21" xfId="37" applyFont="1" applyFill="1" applyBorder="1" applyAlignment="1">
      <alignment horizontal="left" vertical="top" wrapText="1"/>
    </xf>
    <xf numFmtId="1" fontId="40" fillId="6" borderId="21" xfId="0" applyNumberFormat="1" applyFont="1" applyFill="1" applyBorder="1" applyAlignment="1" applyProtection="1">
      <alignment horizontal="center" vertical="center" wrapText="1"/>
      <protection locked="0"/>
    </xf>
    <xf numFmtId="14" fontId="39" fillId="6" borderId="21" xfId="0" applyNumberFormat="1" applyFont="1" applyFill="1" applyBorder="1" applyAlignment="1" applyProtection="1">
      <alignment horizontal="center" vertical="center" wrapText="1"/>
      <protection locked="0"/>
    </xf>
    <xf numFmtId="0" fontId="48" fillId="0" borderId="0" xfId="0" applyFont="1" applyAlignment="1">
      <alignment horizontal="center" vertical="center" wrapText="1"/>
    </xf>
    <xf numFmtId="0" fontId="49" fillId="0" borderId="0" xfId="0" applyFont="1" applyAlignment="1">
      <alignment horizontal="center" vertical="center" wrapText="1"/>
    </xf>
    <xf numFmtId="0" fontId="38" fillId="13" borderId="0" xfId="0" applyFont="1" applyFill="1" applyAlignment="1">
      <alignment horizontal="center" vertical="center" wrapText="1"/>
    </xf>
    <xf numFmtId="0" fontId="39" fillId="13" borderId="0" xfId="0" applyFont="1" applyFill="1" applyAlignment="1">
      <alignment horizontal="left" vertical="center" wrapText="1"/>
    </xf>
    <xf numFmtId="0" fontId="51" fillId="6" borderId="1" xfId="0" applyFont="1" applyFill="1" applyBorder="1" applyAlignment="1">
      <alignment horizontal="center" vertical="center" wrapText="1"/>
    </xf>
    <xf numFmtId="1" fontId="40" fillId="6" borderId="6" xfId="0" applyNumberFormat="1" applyFont="1" applyFill="1" applyBorder="1" applyAlignment="1" applyProtection="1">
      <alignment horizontal="center" vertical="center" wrapText="1"/>
      <protection locked="0"/>
    </xf>
    <xf numFmtId="1" fontId="40" fillId="6" borderId="1" xfId="0" applyNumberFormat="1" applyFont="1" applyFill="1" applyBorder="1" applyAlignment="1" applyProtection="1">
      <alignment horizontal="center" vertical="center" wrapText="1"/>
      <protection locked="0"/>
    </xf>
    <xf numFmtId="1" fontId="40" fillId="6" borderId="8" xfId="0" applyNumberFormat="1" applyFont="1" applyFill="1" applyBorder="1" applyAlignment="1" applyProtection="1">
      <alignment horizontal="center" vertical="center" wrapText="1"/>
      <protection locked="0"/>
    </xf>
    <xf numFmtId="0" fontId="39" fillId="6" borderId="6" xfId="0" applyFont="1" applyFill="1" applyBorder="1" applyAlignment="1">
      <alignment horizontal="justify" vertical="center" wrapText="1"/>
    </xf>
    <xf numFmtId="0" fontId="39" fillId="6" borderId="1" xfId="0" applyFont="1" applyFill="1" applyBorder="1" applyAlignment="1">
      <alignment horizontal="justify" vertical="center" wrapText="1"/>
    </xf>
    <xf numFmtId="0" fontId="39" fillId="6" borderId="8" xfId="0" applyFont="1" applyFill="1" applyBorder="1" applyAlignment="1">
      <alignment horizontal="justify" vertical="center" wrapText="1"/>
    </xf>
    <xf numFmtId="0" fontId="39" fillId="6" borderId="6"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39" fillId="6" borderId="8" xfId="0" applyFont="1" applyFill="1" applyBorder="1" applyAlignment="1">
      <alignment horizontal="left" vertical="center" wrapText="1"/>
    </xf>
    <xf numFmtId="0" fontId="39" fillId="6" borderId="8" xfId="0" applyFont="1" applyFill="1" applyBorder="1" applyAlignment="1">
      <alignment horizontal="justify" vertical="center" wrapText="1"/>
    </xf>
    <xf numFmtId="0" fontId="39" fillId="6" borderId="1" xfId="0" applyFont="1" applyFill="1" applyBorder="1" applyAlignment="1" applyProtection="1">
      <alignment horizontal="justify" vertical="center" wrapText="1"/>
      <protection locked="0"/>
    </xf>
    <xf numFmtId="0" fontId="38" fillId="14" borderId="0" xfId="0" applyFont="1" applyFill="1" applyAlignment="1">
      <alignment horizontal="center" vertical="center" wrapText="1"/>
    </xf>
    <xf numFmtId="0" fontId="39" fillId="14" borderId="0" xfId="0" applyFont="1" applyFill="1" applyAlignment="1">
      <alignment horizontal="left" vertical="center" wrapText="1"/>
    </xf>
    <xf numFmtId="0" fontId="50" fillId="14" borderId="0" xfId="0" applyFont="1" applyFill="1" applyAlignment="1">
      <alignment horizontal="center" vertical="center" wrapText="1"/>
    </xf>
    <xf numFmtId="0" fontId="50" fillId="13" borderId="0" xfId="0" applyFont="1" applyFill="1" applyAlignment="1">
      <alignment horizontal="center" vertical="center" wrapText="1"/>
    </xf>
    <xf numFmtId="0" fontId="39" fillId="6" borderId="6" xfId="0" applyFont="1" applyFill="1" applyBorder="1" applyAlignment="1" applyProtection="1">
      <alignment horizontal="justify" vertical="center" wrapText="1"/>
      <protection locked="0"/>
    </xf>
    <xf numFmtId="0" fontId="39" fillId="6" borderId="6" xfId="0" applyFont="1" applyFill="1" applyBorder="1" applyAlignment="1" applyProtection="1">
      <alignment horizontal="justify" vertical="center" wrapText="1"/>
      <protection locked="0"/>
    </xf>
    <xf numFmtId="0" fontId="39" fillId="6" borderId="8" xfId="0" applyFont="1" applyFill="1" applyBorder="1" applyAlignment="1" applyProtection="1">
      <alignment horizontal="justify" vertical="center" wrapText="1"/>
      <protection locked="0"/>
    </xf>
    <xf numFmtId="0" fontId="39" fillId="6" borderId="8" xfId="0" applyFont="1" applyFill="1" applyBorder="1" applyAlignment="1">
      <alignment horizontal="justify" vertical="center" wrapText="1"/>
    </xf>
    <xf numFmtId="0" fontId="39" fillId="6" borderId="6" xfId="0" applyFont="1" applyFill="1" applyBorder="1" applyAlignment="1" applyProtection="1">
      <alignment horizontal="left" vertical="center" wrapText="1"/>
      <protection locked="0"/>
    </xf>
    <xf numFmtId="0" fontId="39" fillId="6" borderId="1" xfId="0" applyFont="1" applyFill="1" applyBorder="1" applyAlignment="1" applyProtection="1">
      <alignment horizontal="left" vertical="center" wrapText="1"/>
      <protection locked="0"/>
    </xf>
    <xf numFmtId="0" fontId="39" fillId="6" borderId="8" xfId="0" applyFont="1" applyFill="1" applyBorder="1" applyAlignment="1" applyProtection="1">
      <alignment horizontal="left" vertical="center" wrapText="1"/>
      <protection locked="0"/>
    </xf>
    <xf numFmtId="0" fontId="39" fillId="6" borderId="1" xfId="0" applyFont="1" applyFill="1" applyBorder="1" applyAlignment="1" applyProtection="1">
      <alignment horizontal="justify" vertical="center" wrapText="1"/>
      <protection locked="0"/>
    </xf>
    <xf numFmtId="0" fontId="39" fillId="0" borderId="6" xfId="0" applyFont="1" applyFill="1" applyBorder="1" applyAlignment="1" applyProtection="1">
      <alignment horizontal="justify" vertical="center" wrapText="1"/>
      <protection locked="0"/>
    </xf>
    <xf numFmtId="0" fontId="39" fillId="0" borderId="1" xfId="0" applyFont="1" applyFill="1" applyBorder="1" applyAlignment="1">
      <alignment horizontal="justify" vertical="center" wrapText="1"/>
    </xf>
    <xf numFmtId="0" fontId="39" fillId="0" borderId="8" xfId="0" applyFont="1" applyFill="1" applyBorder="1" applyAlignment="1">
      <alignment horizontal="justify" vertical="center" wrapText="1"/>
    </xf>
    <xf numFmtId="0" fontId="39" fillId="6" borderId="8" xfId="0" applyFont="1" applyFill="1" applyBorder="1" applyAlignment="1">
      <alignment horizontal="justify" vertical="center" wrapText="1"/>
    </xf>
    <xf numFmtId="0" fontId="39" fillId="6" borderId="1" xfId="0" applyFont="1" applyFill="1" applyBorder="1" applyAlignment="1" applyProtection="1">
      <alignment horizontal="justify" vertical="center" wrapText="1"/>
      <protection locked="0"/>
    </xf>
    <xf numFmtId="0" fontId="39" fillId="6" borderId="1" xfId="0" applyFont="1" applyFill="1" applyBorder="1" applyAlignment="1">
      <alignment horizontal="justify" vertical="center" wrapText="1"/>
    </xf>
    <xf numFmtId="0" fontId="39" fillId="3" borderId="0" xfId="0" applyFont="1" applyFill="1" applyAlignment="1">
      <alignment horizontal="left" vertical="center" wrapText="1"/>
    </xf>
    <xf numFmtId="0" fontId="39" fillId="6" borderId="0" xfId="0" applyFont="1" applyFill="1" applyAlignment="1">
      <alignment horizontal="left" vertical="center" wrapText="1"/>
    </xf>
    <xf numFmtId="9" fontId="40" fillId="6" borderId="25" xfId="35" applyFont="1" applyFill="1" applyBorder="1" applyAlignment="1">
      <alignment horizontal="center" vertical="center" wrapText="1"/>
    </xf>
    <xf numFmtId="0" fontId="50" fillId="6" borderId="0" xfId="0" applyFont="1" applyFill="1" applyAlignment="1">
      <alignment horizontal="center" vertical="center" wrapText="1"/>
    </xf>
    <xf numFmtId="0" fontId="38" fillId="6" borderId="0" xfId="0" applyFont="1" applyFill="1" applyAlignment="1">
      <alignment horizontal="center" vertical="center" wrapText="1"/>
    </xf>
    <xf numFmtId="0" fontId="39" fillId="6" borderId="8" xfId="0" applyFont="1" applyFill="1" applyBorder="1" applyAlignment="1">
      <alignment horizontal="left" vertical="center" wrapText="1"/>
    </xf>
    <xf numFmtId="0" fontId="40" fillId="16" borderId="13" xfId="2" applyFont="1" applyFill="1" applyBorder="1" applyAlignment="1" applyProtection="1">
      <alignment horizontal="center" vertical="center" wrapText="1"/>
      <protection locked="0"/>
    </xf>
    <xf numFmtId="0" fontId="40" fillId="16" borderId="13" xfId="0" applyFont="1" applyFill="1" applyBorder="1" applyAlignment="1" applyProtection="1">
      <alignment horizontal="center" vertical="center" wrapText="1"/>
      <protection locked="0"/>
    </xf>
    <xf numFmtId="0" fontId="40" fillId="16" borderId="6" xfId="14" applyFont="1" applyFill="1" applyBorder="1" applyAlignment="1">
      <alignment horizontal="center" vertical="center" wrapText="1"/>
    </xf>
    <xf numFmtId="0" fontId="40" fillId="16" borderId="1" xfId="14" applyFont="1" applyFill="1" applyBorder="1" applyAlignment="1">
      <alignment horizontal="center" vertical="center" wrapText="1"/>
    </xf>
    <xf numFmtId="0" fontId="40" fillId="16" borderId="8" xfId="14" applyFont="1" applyFill="1" applyBorder="1" applyAlignment="1">
      <alignment horizontal="center" vertical="center" wrapText="1"/>
    </xf>
    <xf numFmtId="0" fontId="40" fillId="16" borderId="6" xfId="0" applyFont="1" applyFill="1" applyBorder="1" applyAlignment="1" applyProtection="1">
      <alignment horizontal="center" vertical="center" wrapText="1"/>
      <protection locked="0"/>
    </xf>
    <xf numFmtId="0" fontId="40" fillId="16" borderId="1" xfId="0" applyFont="1" applyFill="1" applyBorder="1" applyAlignment="1" applyProtection="1">
      <alignment horizontal="center" vertical="center" wrapText="1"/>
      <protection locked="0"/>
    </xf>
    <xf numFmtId="0" fontId="40" fillId="16" borderId="8" xfId="0" applyFont="1" applyFill="1" applyBorder="1" applyAlignment="1" applyProtection="1">
      <alignment horizontal="center" vertical="center" wrapText="1"/>
      <protection locked="0"/>
    </xf>
    <xf numFmtId="0" fontId="40" fillId="16" borderId="21" xfId="0" applyFont="1" applyFill="1" applyBorder="1" applyAlignment="1" applyProtection="1">
      <alignment horizontal="center" vertical="center" wrapText="1"/>
      <protection locked="0"/>
    </xf>
    <xf numFmtId="0" fontId="40" fillId="16" borderId="6" xfId="0" applyFont="1" applyFill="1" applyBorder="1" applyAlignment="1">
      <alignment horizontal="center" vertical="center"/>
    </xf>
    <xf numFmtId="9" fontId="40" fillId="16" borderId="1" xfId="0" applyNumberFormat="1" applyFont="1" applyFill="1" applyBorder="1" applyAlignment="1">
      <alignment horizontal="center" vertical="center"/>
    </xf>
    <xf numFmtId="0" fontId="40" fillId="16" borderId="1" xfId="0" applyFont="1" applyFill="1" applyBorder="1" applyAlignment="1">
      <alignment horizontal="center" vertical="center"/>
    </xf>
    <xf numFmtId="9" fontId="40" fillId="16" borderId="8" xfId="0" applyNumberFormat="1" applyFont="1" applyFill="1" applyBorder="1" applyAlignment="1">
      <alignment horizontal="center" vertical="center"/>
    </xf>
    <xf numFmtId="0" fontId="40" fillId="16" borderId="13"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40" fillId="16" borderId="13" xfId="0" applyNumberFormat="1" applyFont="1" applyFill="1" applyBorder="1" applyAlignment="1">
      <alignment horizontal="center" vertical="center" wrapText="1"/>
    </xf>
    <xf numFmtId="9" fontId="40" fillId="16" borderId="13" xfId="14" applyNumberFormat="1" applyFont="1" applyFill="1" applyBorder="1" applyAlignment="1">
      <alignment horizontal="center" vertical="center" wrapText="1"/>
    </xf>
    <xf numFmtId="9" fontId="40" fillId="16" borderId="8" xfId="0" applyNumberFormat="1" applyFont="1" applyFill="1" applyBorder="1" applyAlignment="1" applyProtection="1">
      <alignment horizontal="center" vertical="center"/>
      <protection locked="0"/>
    </xf>
    <xf numFmtId="0" fontId="40" fillId="16" borderId="8" xfId="0" applyFont="1" applyFill="1" applyBorder="1" applyAlignment="1">
      <alignment horizontal="center" vertical="center"/>
    </xf>
    <xf numFmtId="9" fontId="40" fillId="16" borderId="1" xfId="0" applyNumberFormat="1" applyFont="1" applyFill="1" applyBorder="1" applyAlignment="1">
      <alignment horizontal="center" vertical="center" wrapText="1"/>
    </xf>
    <xf numFmtId="0" fontId="40" fillId="16" borderId="6" xfId="0" applyFont="1" applyFill="1" applyBorder="1" applyAlignment="1">
      <alignment horizontal="center" vertical="center" wrapText="1"/>
    </xf>
    <xf numFmtId="9" fontId="40" fillId="16" borderId="6" xfId="0" applyNumberFormat="1" applyFont="1" applyFill="1" applyBorder="1" applyAlignment="1" applyProtection="1">
      <alignment horizontal="center" vertical="center" wrapText="1"/>
      <protection locked="0"/>
    </xf>
    <xf numFmtId="9" fontId="40" fillId="16" borderId="1" xfId="0" applyNumberFormat="1" applyFont="1" applyFill="1" applyBorder="1" applyAlignment="1" applyProtection="1">
      <alignment horizontal="center" vertical="center" wrapText="1"/>
      <protection locked="0"/>
    </xf>
    <xf numFmtId="9" fontId="40" fillId="16" borderId="13" xfId="0" applyNumberFormat="1" applyFont="1" applyFill="1" applyBorder="1" applyAlignment="1" applyProtection="1">
      <alignment horizontal="center" vertical="center" wrapText="1"/>
      <protection locked="0"/>
    </xf>
    <xf numFmtId="0" fontId="40" fillId="16" borderId="13" xfId="14" applyFont="1" applyFill="1" applyBorder="1" applyAlignment="1">
      <alignment horizontal="center" vertical="center" wrapText="1"/>
    </xf>
    <xf numFmtId="0" fontId="40" fillId="16" borderId="13" xfId="0" applyFont="1" applyFill="1" applyBorder="1" applyAlignment="1" applyProtection="1">
      <alignment horizontal="center" vertical="center"/>
      <protection locked="0"/>
    </xf>
    <xf numFmtId="0" fontId="40" fillId="16" borderId="6" xfId="0" applyFont="1" applyFill="1" applyBorder="1" applyAlignment="1" applyProtection="1">
      <alignment horizontal="center" vertical="center"/>
      <protection locked="0"/>
    </xf>
    <xf numFmtId="0" fontId="40" fillId="16" borderId="1" xfId="0" applyFont="1" applyFill="1" applyBorder="1" applyAlignment="1" applyProtection="1">
      <alignment horizontal="center" vertical="center"/>
      <protection locked="0"/>
    </xf>
    <xf numFmtId="0" fontId="40" fillId="16" borderId="8" xfId="0" applyFont="1" applyFill="1" applyBorder="1" applyAlignment="1" applyProtection="1">
      <alignment horizontal="center" vertical="center"/>
      <protection locked="0"/>
    </xf>
    <xf numFmtId="9" fontId="40" fillId="16" borderId="21" xfId="0" applyNumberFormat="1" applyFont="1" applyFill="1" applyBorder="1" applyAlignment="1" applyProtection="1">
      <alignment horizontal="center" vertical="center"/>
      <protection locked="0"/>
    </xf>
    <xf numFmtId="1" fontId="40" fillId="16" borderId="6" xfId="0" applyNumberFormat="1" applyFont="1" applyFill="1" applyBorder="1" applyAlignment="1" applyProtection="1">
      <alignment horizontal="center" vertical="center"/>
      <protection locked="0"/>
    </xf>
    <xf numFmtId="1" fontId="40" fillId="16" borderId="1" xfId="0" applyNumberFormat="1" applyFont="1" applyFill="1" applyBorder="1" applyAlignment="1" applyProtection="1">
      <alignment horizontal="center" vertical="center"/>
      <protection locked="0"/>
    </xf>
    <xf numFmtId="9" fontId="40" fillId="16" borderId="1" xfId="0" applyNumberFormat="1" applyFont="1" applyFill="1" applyBorder="1" applyAlignment="1" applyProtection="1">
      <alignment horizontal="center" vertical="center"/>
      <protection locked="0"/>
    </xf>
    <xf numFmtId="9" fontId="40" fillId="16" borderId="6" xfId="0" applyNumberFormat="1" applyFont="1" applyFill="1" applyBorder="1" applyAlignment="1" applyProtection="1">
      <alignment horizontal="center" vertical="center"/>
      <protection locked="0"/>
    </xf>
    <xf numFmtId="0" fontId="40" fillId="16" borderId="0" xfId="0" applyFont="1" applyFill="1" applyAlignment="1">
      <alignment horizontal="center" vertical="center" wrapText="1"/>
    </xf>
    <xf numFmtId="0" fontId="40" fillId="16" borderId="0" xfId="0" applyFont="1" applyFill="1" applyAlignment="1">
      <alignment horizontal="left" vertical="center" wrapText="1"/>
    </xf>
    <xf numFmtId="0" fontId="49" fillId="17" borderId="12" xfId="0" applyFont="1" applyFill="1" applyBorder="1" applyAlignment="1" applyProtection="1">
      <alignment horizontal="center" vertical="center" wrapText="1"/>
      <protection locked="0"/>
    </xf>
    <xf numFmtId="0" fontId="38" fillId="17" borderId="12" xfId="0" applyFont="1" applyFill="1" applyBorder="1" applyAlignment="1" applyProtection="1">
      <alignment horizontal="center" vertical="center" wrapText="1"/>
      <protection locked="0"/>
    </xf>
    <xf numFmtId="0" fontId="49" fillId="17" borderId="20" xfId="0" applyFont="1" applyFill="1" applyBorder="1" applyAlignment="1" applyProtection="1">
      <alignment horizontal="center" vertical="center" wrapText="1"/>
      <protection locked="0"/>
    </xf>
    <xf numFmtId="0" fontId="49" fillId="17" borderId="12" xfId="0" applyFont="1" applyFill="1" applyBorder="1" applyAlignment="1">
      <alignment horizontal="center" vertical="center" wrapText="1"/>
    </xf>
    <xf numFmtId="0" fontId="40" fillId="15" borderId="6" xfId="0" applyFont="1" applyFill="1" applyBorder="1" applyAlignment="1" applyProtection="1">
      <alignment horizontal="center" vertical="center" wrapText="1"/>
      <protection locked="0"/>
    </xf>
    <xf numFmtId="0" fontId="40" fillId="15" borderId="8" xfId="0" applyFont="1" applyFill="1" applyBorder="1" applyAlignment="1">
      <alignment horizontal="center" vertical="center" wrapText="1"/>
    </xf>
    <xf numFmtId="0" fontId="49" fillId="15" borderId="12" xfId="0" applyFont="1" applyFill="1" applyBorder="1" applyAlignment="1">
      <alignment horizontal="center" vertical="center" wrapText="1"/>
    </xf>
    <xf numFmtId="0" fontId="38" fillId="15" borderId="12" xfId="0" applyFont="1" applyFill="1" applyBorder="1" applyAlignment="1" applyProtection="1">
      <alignment horizontal="center" vertical="center" wrapText="1"/>
      <protection locked="0"/>
    </xf>
    <xf numFmtId="0" fontId="39" fillId="6" borderId="8" xfId="0" applyFont="1" applyFill="1" applyBorder="1" applyAlignment="1" applyProtection="1">
      <alignment horizontal="left" vertical="center" wrapText="1"/>
      <protection locked="0"/>
    </xf>
    <xf numFmtId="0" fontId="39" fillId="6" borderId="8" xfId="0" applyFont="1" applyFill="1" applyBorder="1" applyAlignment="1" applyProtection="1">
      <alignment horizontal="justify" vertical="center" wrapText="1"/>
      <protection locked="0"/>
    </xf>
    <xf numFmtId="0" fontId="41" fillId="4" borderId="12" xfId="11" applyFont="1" applyFill="1" applyBorder="1" applyAlignment="1" applyProtection="1">
      <alignment horizontal="center" vertical="center" wrapText="1"/>
    </xf>
    <xf numFmtId="0" fontId="40" fillId="12" borderId="10" xfId="11" applyFont="1" applyFill="1" applyBorder="1" applyAlignment="1" applyProtection="1">
      <alignment horizontal="center" vertical="center" wrapText="1"/>
    </xf>
    <xf numFmtId="0" fontId="40" fillId="12" borderId="11" xfId="11" applyFont="1" applyFill="1" applyBorder="1" applyAlignment="1" applyProtection="1">
      <alignment horizontal="center" vertical="center" wrapText="1"/>
    </xf>
    <xf numFmtId="0" fontId="41" fillId="6" borderId="15" xfId="11" applyFont="1" applyFill="1" applyBorder="1" applyAlignment="1" applyProtection="1">
      <alignment horizontal="center" vertical="center" wrapText="1"/>
    </xf>
    <xf numFmtId="0" fontId="41" fillId="6" borderId="16" xfId="11" applyFont="1" applyFill="1" applyBorder="1" applyAlignment="1" applyProtection="1">
      <alignment horizontal="center" vertical="center" wrapText="1"/>
    </xf>
    <xf numFmtId="0" fontId="41" fillId="6" borderId="16" xfId="0" applyFont="1" applyFill="1" applyBorder="1" applyAlignment="1" applyProtection="1">
      <alignment horizontal="center" vertical="center" wrapText="1"/>
    </xf>
    <xf numFmtId="0" fontId="40" fillId="6" borderId="16" xfId="11" applyFont="1" applyFill="1" applyBorder="1" applyAlignment="1" applyProtection="1">
      <alignment horizontal="center" vertical="center" wrapText="1"/>
    </xf>
    <xf numFmtId="0" fontId="40" fillId="6" borderId="24" xfId="11" applyFont="1" applyFill="1" applyBorder="1" applyAlignment="1" applyProtection="1">
      <alignment horizontal="left" vertical="center" wrapText="1"/>
    </xf>
    <xf numFmtId="0" fontId="40" fillId="6" borderId="0" xfId="0" applyFont="1" applyFill="1" applyAlignment="1">
      <alignment horizontal="center" vertical="center" wrapText="1"/>
    </xf>
    <xf numFmtId="0" fontId="64" fillId="18" borderId="12" xfId="11" applyFont="1" applyFill="1" applyBorder="1" applyAlignment="1" applyProtection="1">
      <alignment horizontal="center" vertical="center" wrapText="1"/>
    </xf>
    <xf numFmtId="0" fontId="41" fillId="18" borderId="13" xfId="11" applyFont="1" applyFill="1" applyBorder="1" applyAlignment="1" applyProtection="1">
      <alignment horizontal="center" vertical="center" wrapText="1"/>
    </xf>
    <xf numFmtId="0" fontId="41" fillId="18" borderId="13" xfId="0" applyFont="1" applyFill="1" applyBorder="1" applyAlignment="1" applyProtection="1">
      <alignment horizontal="center" vertical="center" wrapText="1"/>
    </xf>
    <xf numFmtId="0" fontId="40" fillId="19" borderId="13" xfId="11" applyFont="1" applyFill="1" applyBorder="1" applyAlignment="1" applyProtection="1">
      <alignment horizontal="center" vertical="center" wrapText="1"/>
    </xf>
    <xf numFmtId="0" fontId="40" fillId="19" borderId="14" xfId="11" applyFont="1" applyFill="1" applyBorder="1" applyAlignment="1" applyProtection="1">
      <alignment horizontal="center" vertical="center" wrapText="1"/>
    </xf>
    <xf numFmtId="0" fontId="39" fillId="19" borderId="1" xfId="0" applyFont="1" applyFill="1" applyBorder="1" applyAlignment="1">
      <alignment horizontal="left" vertical="center" wrapText="1"/>
    </xf>
    <xf numFmtId="0" fontId="40" fillId="12" borderId="13" xfId="11" applyFont="1" applyFill="1" applyBorder="1" applyAlignment="1" applyProtection="1">
      <alignment horizontal="left" vertical="center" wrapText="1"/>
    </xf>
    <xf numFmtId="0" fontId="40" fillId="12" borderId="10" xfId="11" applyFont="1" applyFill="1" applyBorder="1" applyAlignment="1" applyProtection="1">
      <alignment horizontal="left" vertical="center" wrapText="1"/>
    </xf>
    <xf numFmtId="0" fontId="50" fillId="12" borderId="13" xfId="11" applyFont="1" applyFill="1" applyBorder="1" applyAlignment="1" applyProtection="1">
      <alignment horizontal="center" vertical="center" wrapText="1"/>
    </xf>
    <xf numFmtId="166" fontId="39" fillId="12" borderId="13" xfId="4" applyNumberFormat="1" applyFont="1" applyFill="1" applyBorder="1" applyAlignment="1" applyProtection="1">
      <alignment horizontal="center" vertical="center" wrapText="1"/>
      <protection locked="0"/>
    </xf>
    <xf numFmtId="0" fontId="39" fillId="12" borderId="13" xfId="4" applyFont="1" applyFill="1" applyBorder="1" applyAlignment="1" applyProtection="1">
      <alignment horizontal="left" vertical="center" wrapText="1"/>
      <protection locked="0"/>
    </xf>
    <xf numFmtId="9" fontId="39" fillId="12" borderId="13" xfId="35" applyFont="1" applyFill="1" applyBorder="1" applyAlignment="1" applyProtection="1">
      <alignment horizontal="center" vertical="center" wrapText="1"/>
      <protection locked="0"/>
    </xf>
    <xf numFmtId="0" fontId="39" fillId="12" borderId="13" xfId="0" applyFont="1" applyFill="1" applyBorder="1" applyAlignment="1" applyProtection="1">
      <alignment horizontal="center" vertical="center" wrapText="1"/>
      <protection locked="0"/>
    </xf>
    <xf numFmtId="0" fontId="39" fillId="12" borderId="14" xfId="0" applyFont="1" applyFill="1" applyBorder="1" applyAlignment="1" applyProtection="1">
      <alignment horizontal="center" vertical="center" wrapText="1"/>
      <protection locked="0"/>
    </xf>
    <xf numFmtId="0" fontId="39" fillId="12" borderId="13" xfId="0" applyFont="1" applyFill="1" applyBorder="1" applyAlignment="1" applyProtection="1">
      <alignment horizontal="left" vertical="center" wrapText="1"/>
      <protection locked="0"/>
    </xf>
    <xf numFmtId="14" fontId="39" fillId="12" borderId="13" xfId="0" applyNumberFormat="1" applyFont="1" applyFill="1" applyBorder="1" applyAlignment="1" applyProtection="1">
      <alignment horizontal="center" vertical="center" wrapText="1"/>
      <protection locked="0"/>
    </xf>
    <xf numFmtId="14" fontId="39" fillId="12" borderId="13" xfId="37" applyNumberFormat="1" applyFont="1" applyFill="1" applyBorder="1" applyAlignment="1">
      <alignment horizontal="center" vertical="center" wrapText="1"/>
    </xf>
    <xf numFmtId="0" fontId="39" fillId="12" borderId="13" xfId="37" applyFont="1" applyFill="1" applyBorder="1" applyAlignment="1">
      <alignment horizontal="left" vertical="center" wrapText="1"/>
    </xf>
    <xf numFmtId="14" fontId="39" fillId="12" borderId="6" xfId="0" applyNumberFormat="1" applyFont="1" applyFill="1" applyBorder="1" applyAlignment="1" applyProtection="1">
      <alignment horizontal="center" vertical="center" wrapText="1"/>
      <protection locked="0"/>
    </xf>
    <xf numFmtId="0" fontId="39" fillId="12" borderId="6" xfId="14" applyFont="1" applyFill="1" applyBorder="1" applyAlignment="1">
      <alignment horizontal="left" vertical="center" wrapText="1"/>
    </xf>
    <xf numFmtId="9" fontId="39" fillId="12" borderId="6" xfId="35" applyFont="1" applyFill="1" applyBorder="1" applyAlignment="1">
      <alignment horizontal="center" vertical="center" wrapText="1"/>
    </xf>
    <xf numFmtId="0" fontId="39" fillId="12" borderId="6" xfId="0" applyFont="1" applyFill="1" applyBorder="1" applyAlignment="1" applyProtection="1">
      <alignment horizontal="center" vertical="center" wrapText="1"/>
      <protection locked="0"/>
    </xf>
    <xf numFmtId="14" fontId="39" fillId="12" borderId="1" xfId="0" applyNumberFormat="1" applyFont="1" applyFill="1" applyBorder="1" applyAlignment="1" applyProtection="1">
      <alignment horizontal="center" vertical="center" wrapText="1"/>
      <protection locked="0"/>
    </xf>
    <xf numFmtId="0" fontId="39" fillId="12" borderId="1" xfId="14" applyFont="1" applyFill="1" applyBorder="1" applyAlignment="1">
      <alignment horizontal="left" vertical="center" wrapText="1"/>
    </xf>
    <xf numFmtId="9" fontId="39" fillId="12" borderId="1" xfId="35" applyFont="1" applyFill="1" applyBorder="1" applyAlignment="1">
      <alignment horizontal="center" vertical="center" wrapText="1"/>
    </xf>
    <xf numFmtId="0" fontId="39" fillId="12" borderId="1" xfId="0" applyFont="1" applyFill="1" applyBorder="1" applyAlignment="1" applyProtection="1">
      <alignment horizontal="center" vertical="center" wrapText="1"/>
      <protection locked="0"/>
    </xf>
    <xf numFmtId="14" fontId="39" fillId="12" borderId="8" xfId="0" applyNumberFormat="1" applyFont="1" applyFill="1" applyBorder="1" applyAlignment="1" applyProtection="1">
      <alignment horizontal="center" vertical="center" wrapText="1"/>
      <protection locked="0"/>
    </xf>
    <xf numFmtId="0" fontId="39" fillId="12" borderId="8" xfId="14" applyFont="1" applyFill="1" applyBorder="1" applyAlignment="1">
      <alignment horizontal="left" vertical="center" wrapText="1"/>
    </xf>
    <xf numFmtId="9" fontId="39" fillId="12" borderId="8" xfId="35" applyFont="1" applyFill="1" applyBorder="1" applyAlignment="1">
      <alignment horizontal="center" vertical="center" wrapText="1"/>
    </xf>
    <xf numFmtId="0" fontId="39" fillId="12" borderId="8" xfId="0" applyFont="1" applyFill="1" applyBorder="1" applyAlignment="1" applyProtection="1">
      <alignment horizontal="center" vertical="center" wrapText="1"/>
      <protection locked="0"/>
    </xf>
    <xf numFmtId="0" fontId="39" fillId="12" borderId="6" xfId="0" applyFont="1" applyFill="1" applyBorder="1" applyAlignment="1" applyProtection="1">
      <alignment horizontal="left" vertical="center" wrapText="1"/>
      <protection locked="0"/>
    </xf>
    <xf numFmtId="9" fontId="39" fillId="12" borderId="6" xfId="35" applyFont="1" applyFill="1" applyBorder="1" applyAlignment="1" applyProtection="1">
      <alignment horizontal="center" vertical="center" wrapText="1"/>
      <protection locked="0"/>
    </xf>
    <xf numFmtId="0" fontId="39" fillId="12" borderId="1" xfId="0" applyFont="1" applyFill="1" applyBorder="1" applyAlignment="1" applyProtection="1">
      <alignment horizontal="left" vertical="center" wrapText="1"/>
      <protection locked="0"/>
    </xf>
    <xf numFmtId="9" fontId="39" fillId="12" borderId="1" xfId="35" applyFont="1" applyFill="1" applyBorder="1" applyAlignment="1" applyProtection="1">
      <alignment horizontal="center" vertical="center" wrapText="1"/>
      <protection locked="0"/>
    </xf>
    <xf numFmtId="0" fontId="39" fillId="12" borderId="8" xfId="0" applyFont="1" applyFill="1" applyBorder="1" applyAlignment="1" applyProtection="1">
      <alignment horizontal="left" vertical="center" wrapText="1"/>
      <protection locked="0"/>
    </xf>
    <xf numFmtId="9" fontId="39" fillId="12" borderId="8" xfId="35" applyFont="1" applyFill="1" applyBorder="1" applyAlignment="1" applyProtection="1">
      <alignment horizontal="center" vertical="center" wrapText="1"/>
      <protection locked="0"/>
    </xf>
    <xf numFmtId="0" fontId="39" fillId="12" borderId="6" xfId="0" applyFont="1" applyFill="1" applyBorder="1" applyAlignment="1" applyProtection="1">
      <alignment horizontal="left" vertical="top" wrapText="1"/>
      <protection locked="0"/>
    </xf>
    <xf numFmtId="14" fontId="39" fillId="12" borderId="21" xfId="0" applyNumberFormat="1" applyFont="1" applyFill="1" applyBorder="1" applyAlignment="1" applyProtection="1">
      <alignment horizontal="center" vertical="center" wrapText="1"/>
      <protection locked="0"/>
    </xf>
    <xf numFmtId="0" fontId="39" fillId="12" borderId="21" xfId="0" applyFont="1" applyFill="1" applyBorder="1" applyAlignment="1" applyProtection="1">
      <alignment horizontal="left" vertical="center" wrapText="1"/>
      <protection locked="0"/>
    </xf>
    <xf numFmtId="9" fontId="39" fillId="12" borderId="21" xfId="35" applyFont="1" applyFill="1" applyBorder="1" applyAlignment="1" applyProtection="1">
      <alignment horizontal="center" vertical="center" wrapText="1"/>
      <protection locked="0"/>
    </xf>
    <xf numFmtId="0" fontId="39" fillId="12" borderId="21" xfId="0" applyFont="1" applyFill="1" applyBorder="1" applyAlignment="1" applyProtection="1">
      <alignment horizontal="center" vertical="center" wrapText="1"/>
      <protection locked="0"/>
    </xf>
    <xf numFmtId="0" fontId="39" fillId="12" borderId="22" xfId="0" applyFont="1" applyFill="1" applyBorder="1" applyAlignment="1" applyProtection="1">
      <alignment horizontal="center" vertical="center" wrapText="1"/>
      <protection locked="0"/>
    </xf>
    <xf numFmtId="9" fontId="39" fillId="12" borderId="13" xfId="37" applyNumberFormat="1" applyFont="1" applyFill="1" applyBorder="1" applyAlignment="1">
      <alignment horizontal="center" vertical="center" wrapText="1"/>
    </xf>
    <xf numFmtId="14" fontId="39" fillId="12" borderId="6" xfId="37" applyNumberFormat="1" applyFont="1" applyFill="1" applyBorder="1" applyAlignment="1">
      <alignment horizontal="center" vertical="center" wrapText="1"/>
    </xf>
    <xf numFmtId="0" fontId="39" fillId="12" borderId="6" xfId="0" applyFont="1" applyFill="1" applyBorder="1" applyAlignment="1">
      <alignment horizontal="left" vertical="center" wrapText="1"/>
    </xf>
    <xf numFmtId="14" fontId="39" fillId="12" borderId="1" xfId="37" applyNumberFormat="1" applyFont="1" applyFill="1" applyBorder="1" applyAlignment="1">
      <alignment horizontal="center" vertical="center" wrapText="1"/>
    </xf>
    <xf numFmtId="0" fontId="40" fillId="12" borderId="1" xfId="0" applyFont="1" applyFill="1" applyBorder="1" applyAlignment="1">
      <alignment horizontal="left" vertical="center" wrapText="1"/>
    </xf>
    <xf numFmtId="0" fontId="39" fillId="12" borderId="1" xfId="0" applyFont="1" applyFill="1" applyBorder="1" applyAlignment="1">
      <alignment horizontal="left" vertical="center" wrapText="1"/>
    </xf>
    <xf numFmtId="14" fontId="39" fillId="12" borderId="1" xfId="37" applyNumberFormat="1" applyFont="1" applyFill="1" applyBorder="1" applyAlignment="1">
      <alignment horizontal="center" vertical="center"/>
    </xf>
    <xf numFmtId="0" fontId="39" fillId="12" borderId="1" xfId="37" applyFont="1" applyFill="1" applyBorder="1" applyAlignment="1">
      <alignment horizontal="left" vertical="center" wrapText="1"/>
    </xf>
    <xf numFmtId="14" fontId="39" fillId="12" borderId="8" xfId="37" applyNumberFormat="1" applyFont="1" applyFill="1" applyBorder="1" applyAlignment="1">
      <alignment horizontal="center" vertical="center"/>
    </xf>
    <xf numFmtId="0" fontId="39" fillId="12" borderId="8" xfId="37" applyFont="1" applyFill="1" applyBorder="1" applyAlignment="1">
      <alignment horizontal="left" vertical="center" wrapText="1"/>
    </xf>
    <xf numFmtId="9" fontId="39" fillId="12" borderId="8" xfId="37" applyNumberFormat="1" applyFont="1" applyFill="1" applyBorder="1" applyAlignment="1">
      <alignment horizontal="center" vertical="center"/>
    </xf>
    <xf numFmtId="9" fontId="39" fillId="12" borderId="13" xfId="4" applyNumberFormat="1" applyFont="1" applyFill="1" applyBorder="1" applyAlignment="1" applyProtection="1">
      <alignment horizontal="center" vertical="center" wrapText="1"/>
      <protection locked="0"/>
    </xf>
    <xf numFmtId="0" fontId="39" fillId="12" borderId="13" xfId="0" applyFont="1" applyFill="1" applyBorder="1" applyAlignment="1">
      <alignment horizontal="left" vertical="center" wrapText="1"/>
    </xf>
    <xf numFmtId="9" fontId="39" fillId="12" borderId="13" xfId="35" applyFont="1" applyFill="1" applyBorder="1" applyAlignment="1">
      <alignment horizontal="center" vertical="center" wrapText="1"/>
    </xf>
    <xf numFmtId="16" fontId="39" fillId="12" borderId="13" xfId="0" applyNumberFormat="1" applyFont="1" applyFill="1" applyBorder="1" applyAlignment="1">
      <alignment horizontal="left" vertical="center" wrapText="1"/>
    </xf>
    <xf numFmtId="0" fontId="39" fillId="12" borderId="6" xfId="0" applyFont="1" applyFill="1" applyBorder="1" applyAlignment="1">
      <alignment vertical="top" wrapText="1"/>
    </xf>
    <xf numFmtId="0" fontId="39" fillId="12" borderId="1" xfId="0" applyFont="1" applyFill="1" applyBorder="1" applyAlignment="1">
      <alignment vertical="top" wrapText="1"/>
    </xf>
    <xf numFmtId="0" fontId="39" fillId="12" borderId="8" xfId="0" applyFont="1" applyFill="1" applyBorder="1" applyAlignment="1">
      <alignment horizontal="left" vertical="center" wrapText="1"/>
    </xf>
    <xf numFmtId="0" fontId="39" fillId="12" borderId="8" xfId="0" applyFont="1" applyFill="1" applyBorder="1" applyAlignment="1">
      <alignment vertical="top" wrapText="1"/>
    </xf>
    <xf numFmtId="0" fontId="39" fillId="12" borderId="13" xfId="0" applyNumberFormat="1" applyFont="1" applyFill="1" applyBorder="1" applyAlignment="1">
      <alignment horizontal="left" vertical="center" wrapText="1"/>
    </xf>
    <xf numFmtId="14" fontId="39" fillId="12" borderId="6" xfId="37" applyNumberFormat="1" applyFont="1" applyFill="1" applyBorder="1" applyAlignment="1">
      <alignment horizontal="center" vertical="center"/>
    </xf>
    <xf numFmtId="0" fontId="39" fillId="12" borderId="6" xfId="37" applyFont="1" applyFill="1" applyBorder="1" applyAlignment="1">
      <alignment horizontal="left" vertical="center" wrapText="1"/>
    </xf>
    <xf numFmtId="9" fontId="39" fillId="12" borderId="6" xfId="37" applyNumberFormat="1" applyFont="1" applyFill="1" applyBorder="1" applyAlignment="1">
      <alignment horizontal="center" vertical="center"/>
    </xf>
    <xf numFmtId="0" fontId="39" fillId="12" borderId="6" xfId="0" quotePrefix="1" applyFont="1" applyFill="1" applyBorder="1" applyAlignment="1">
      <alignment horizontal="left" vertical="center" wrapText="1"/>
    </xf>
    <xf numFmtId="9" fontId="39" fillId="12" borderId="6" xfId="35" quotePrefix="1" applyFont="1" applyFill="1" applyBorder="1" applyAlignment="1">
      <alignment horizontal="center" vertical="center" wrapText="1"/>
    </xf>
    <xf numFmtId="0" fontId="39" fillId="12" borderId="1" xfId="0" quotePrefix="1" applyFont="1" applyFill="1" applyBorder="1" applyAlignment="1">
      <alignment horizontal="left" vertical="center" wrapText="1"/>
    </xf>
    <xf numFmtId="9" fontId="39" fillId="12" borderId="1" xfId="35" quotePrefix="1" applyFont="1" applyFill="1" applyBorder="1" applyAlignment="1">
      <alignment horizontal="center" vertical="center" wrapText="1"/>
    </xf>
    <xf numFmtId="0" fontId="39" fillId="12" borderId="8" xfId="0" quotePrefix="1" applyFont="1" applyFill="1" applyBorder="1" applyAlignment="1">
      <alignment horizontal="left" vertical="center" wrapText="1"/>
    </xf>
    <xf numFmtId="0" fontId="42" fillId="12" borderId="1" xfId="0" applyFont="1" applyFill="1" applyBorder="1" applyAlignment="1">
      <alignment vertical="top" wrapText="1"/>
    </xf>
    <xf numFmtId="164" fontId="39" fillId="12" borderId="13" xfId="11" applyNumberFormat="1" applyFont="1" applyFill="1" applyBorder="1" applyAlignment="1" applyProtection="1">
      <alignment horizontal="center" vertical="center" wrapText="1"/>
    </xf>
    <xf numFmtId="0" fontId="39" fillId="12" borderId="13" xfId="11" applyFont="1" applyFill="1" applyBorder="1" applyAlignment="1" applyProtection="1">
      <alignment horizontal="left" vertical="center" wrapText="1"/>
    </xf>
    <xf numFmtId="9" fontId="39" fillId="12" borderId="13" xfId="11" applyNumberFormat="1" applyFont="1" applyFill="1" applyBorder="1" applyAlignment="1" applyProtection="1">
      <alignment horizontal="center" vertical="center" wrapText="1"/>
    </xf>
    <xf numFmtId="9" fontId="39" fillId="12" borderId="13" xfId="35" applyFont="1" applyFill="1" applyBorder="1" applyAlignment="1" applyProtection="1">
      <alignment horizontal="center" vertical="center"/>
      <protection locked="0"/>
    </xf>
    <xf numFmtId="14" fontId="48" fillId="12" borderId="13" xfId="0" applyNumberFormat="1" applyFont="1" applyFill="1" applyBorder="1" applyAlignment="1" applyProtection="1">
      <alignment horizontal="center" vertical="center" wrapText="1"/>
      <protection locked="0"/>
    </xf>
    <xf numFmtId="14" fontId="39" fillId="12" borderId="13" xfId="0" applyNumberFormat="1" applyFont="1" applyFill="1" applyBorder="1" applyAlignment="1">
      <alignment horizontal="left" vertical="center" wrapText="1"/>
    </xf>
    <xf numFmtId="14" fontId="48" fillId="12" borderId="6" xfId="0" applyNumberFormat="1" applyFont="1" applyFill="1" applyBorder="1" applyAlignment="1" applyProtection="1">
      <alignment horizontal="center" vertical="center" wrapText="1"/>
      <protection locked="0"/>
    </xf>
    <xf numFmtId="9" fontId="39" fillId="12" borderId="1" xfId="37" applyNumberFormat="1" applyFont="1" applyFill="1" applyBorder="1" applyAlignment="1">
      <alignment horizontal="center" vertical="center"/>
    </xf>
    <xf numFmtId="14" fontId="48" fillId="12" borderId="6" xfId="37" applyNumberFormat="1" applyFont="1" applyFill="1" applyBorder="1" applyAlignment="1">
      <alignment horizontal="center" vertical="center" wrapText="1"/>
    </xf>
    <xf numFmtId="0" fontId="40" fillId="12" borderId="6" xfId="0" applyFont="1" applyFill="1" applyBorder="1" applyAlignment="1">
      <alignment horizontal="left" vertical="center" wrapText="1"/>
    </xf>
    <xf numFmtId="14" fontId="39" fillId="12" borderId="8" xfId="37" applyNumberFormat="1" applyFont="1" applyFill="1" applyBorder="1" applyAlignment="1">
      <alignment horizontal="center" vertical="center" wrapText="1"/>
    </xf>
    <xf numFmtId="0" fontId="40" fillId="12" borderId="8" xfId="0" applyFont="1" applyFill="1" applyBorder="1" applyAlignment="1">
      <alignment horizontal="left" vertical="center" wrapText="1"/>
    </xf>
    <xf numFmtId="14" fontId="39" fillId="12" borderId="21" xfId="37" applyNumberFormat="1" applyFont="1" applyFill="1" applyBorder="1" applyAlignment="1">
      <alignment horizontal="center" vertical="center"/>
    </xf>
    <xf numFmtId="0" fontId="39" fillId="12" borderId="21" xfId="37" applyFont="1" applyFill="1" applyBorder="1" applyAlignment="1">
      <alignment horizontal="left" vertical="center" wrapText="1"/>
    </xf>
    <xf numFmtId="9" fontId="39" fillId="12" borderId="21" xfId="37" applyNumberFormat="1" applyFont="1" applyFill="1" applyBorder="1" applyAlignment="1">
      <alignment horizontal="center" vertical="center"/>
    </xf>
    <xf numFmtId="9" fontId="39" fillId="12" borderId="21" xfId="35" applyFont="1" applyFill="1" applyBorder="1" applyAlignment="1" applyProtection="1">
      <alignment horizontal="center" vertical="center"/>
      <protection locked="0"/>
    </xf>
    <xf numFmtId="9" fontId="39" fillId="12" borderId="6" xfId="37" applyNumberFormat="1" applyFont="1" applyFill="1" applyBorder="1" applyAlignment="1">
      <alignment horizontal="center" vertical="center" wrapText="1"/>
    </xf>
    <xf numFmtId="9" fontId="39" fillId="12" borderId="8" xfId="37" applyNumberFormat="1" applyFont="1" applyFill="1" applyBorder="1" applyAlignment="1">
      <alignment horizontal="center" vertical="center" wrapText="1"/>
    </xf>
    <xf numFmtId="0" fontId="39" fillId="12" borderId="8" xfId="37" applyFont="1" applyFill="1" applyBorder="1" applyAlignment="1">
      <alignment horizontal="center" vertical="center" wrapText="1"/>
    </xf>
    <xf numFmtId="9" fontId="39" fillId="12" borderId="1" xfId="37" applyNumberFormat="1" applyFont="1" applyFill="1" applyBorder="1" applyAlignment="1">
      <alignment horizontal="center" vertical="center" wrapText="1"/>
    </xf>
    <xf numFmtId="0" fontId="50" fillId="19" borderId="12" xfId="11" applyFont="1" applyFill="1" applyBorder="1" applyAlignment="1" applyProtection="1">
      <alignment horizontal="center" vertical="center" wrapText="1"/>
    </xf>
    <xf numFmtId="0" fontId="46" fillId="19" borderId="13" xfId="11" applyFont="1" applyFill="1" applyBorder="1" applyAlignment="1" applyProtection="1">
      <alignment horizontal="center" vertical="center" wrapText="1"/>
    </xf>
    <xf numFmtId="0" fontId="50" fillId="19" borderId="16" xfId="11" applyFont="1" applyFill="1" applyBorder="1" applyAlignment="1" applyProtection="1">
      <alignment horizontal="center" vertical="center" wrapText="1"/>
    </xf>
    <xf numFmtId="0" fontId="40" fillId="19" borderId="16" xfId="11" applyFont="1" applyFill="1" applyBorder="1" applyAlignment="1" applyProtection="1">
      <alignment horizontal="center" vertical="center" wrapText="1"/>
    </xf>
    <xf numFmtId="0" fontId="50" fillId="19" borderId="12" xfId="4" applyFont="1" applyFill="1" applyBorder="1" applyAlignment="1" applyProtection="1">
      <alignment horizontal="center" vertical="center" wrapText="1"/>
      <protection locked="0"/>
    </xf>
    <xf numFmtId="0" fontId="38" fillId="19" borderId="13" xfId="4" applyFont="1" applyFill="1" applyBorder="1" applyAlignment="1" applyProtection="1">
      <alignment horizontal="center" vertical="center" wrapText="1"/>
      <protection locked="0"/>
    </xf>
    <xf numFmtId="164" fontId="39" fillId="19" borderId="13" xfId="4" applyNumberFormat="1" applyFont="1" applyFill="1" applyBorder="1" applyAlignment="1" applyProtection="1">
      <alignment horizontal="left" vertical="center" wrapText="1"/>
      <protection locked="0"/>
    </xf>
    <xf numFmtId="0" fontId="39" fillId="19" borderId="30" xfId="4" applyFont="1" applyFill="1" applyBorder="1" applyAlignment="1" applyProtection="1">
      <alignment horizontal="left" vertical="center" wrapText="1"/>
      <protection locked="0"/>
    </xf>
    <xf numFmtId="0" fontId="39" fillId="19" borderId="1" xfId="0" applyFont="1" applyFill="1" applyBorder="1" applyAlignment="1">
      <alignment horizontal="center" vertical="center" wrapText="1"/>
    </xf>
    <xf numFmtId="0" fontId="39" fillId="19" borderId="0" xfId="0" applyFont="1" applyFill="1" applyAlignment="1">
      <alignment horizontal="center" vertical="center" wrapText="1"/>
    </xf>
    <xf numFmtId="164" fontId="39" fillId="19" borderId="13" xfId="0" applyNumberFormat="1" applyFont="1" applyFill="1" applyBorder="1" applyAlignment="1" applyProtection="1">
      <alignment horizontal="left" vertical="center" wrapText="1"/>
      <protection locked="0"/>
    </xf>
    <xf numFmtId="0" fontId="39" fillId="19" borderId="30" xfId="0" applyFont="1" applyFill="1" applyBorder="1" applyAlignment="1" applyProtection="1">
      <alignment horizontal="left" vertical="center" wrapText="1"/>
      <protection locked="0"/>
    </xf>
    <xf numFmtId="164" fontId="39" fillId="19" borderId="13" xfId="37" applyNumberFormat="1" applyFont="1" applyFill="1" applyBorder="1" applyAlignment="1">
      <alignment horizontal="left" vertical="center" wrapText="1"/>
    </xf>
    <xf numFmtId="0" fontId="39" fillId="19" borderId="30" xfId="37" applyFont="1" applyFill="1" applyBorder="1" applyAlignment="1">
      <alignment horizontal="left" vertical="center" wrapText="1"/>
    </xf>
    <xf numFmtId="164" fontId="48" fillId="19" borderId="13" xfId="0" applyNumberFormat="1" applyFont="1" applyFill="1" applyBorder="1" applyAlignment="1" applyProtection="1">
      <alignment horizontal="left" vertical="center" wrapText="1"/>
      <protection locked="0"/>
    </xf>
    <xf numFmtId="0" fontId="39" fillId="19" borderId="30" xfId="0" applyFont="1" applyFill="1" applyBorder="1" applyAlignment="1" applyProtection="1">
      <alignment horizontal="justify" vertical="center" wrapText="1"/>
      <protection locked="0"/>
    </xf>
    <xf numFmtId="164" fontId="39" fillId="19" borderId="6" xfId="14" applyNumberFormat="1" applyFont="1" applyFill="1" applyBorder="1" applyAlignment="1">
      <alignment horizontal="left" vertical="center" wrapText="1"/>
    </xf>
    <xf numFmtId="0" fontId="39" fillId="19" borderId="26" xfId="14" applyFont="1" applyFill="1" applyBorder="1" applyAlignment="1">
      <alignment horizontal="left" vertical="center" wrapText="1"/>
    </xf>
    <xf numFmtId="14" fontId="39" fillId="19" borderId="1" xfId="0" applyNumberFormat="1" applyFont="1" applyFill="1" applyBorder="1" applyAlignment="1">
      <alignment horizontal="center" vertical="center" wrapText="1"/>
    </xf>
    <xf numFmtId="164" fontId="39" fillId="19" borderId="1" xfId="14" applyNumberFormat="1" applyFont="1" applyFill="1" applyBorder="1" applyAlignment="1">
      <alignment horizontal="left" vertical="center" wrapText="1"/>
    </xf>
    <xf numFmtId="0" fontId="39" fillId="19" borderId="27" xfId="14" applyFont="1" applyFill="1" applyBorder="1" applyAlignment="1">
      <alignment horizontal="left" vertical="center" wrapText="1"/>
    </xf>
    <xf numFmtId="164" fontId="39" fillId="19" borderId="8" xfId="14" applyNumberFormat="1" applyFont="1" applyFill="1" applyBorder="1" applyAlignment="1">
      <alignment horizontal="left" vertical="center" wrapText="1"/>
    </xf>
    <xf numFmtId="0" fontId="39" fillId="19" borderId="28" xfId="14" applyFont="1" applyFill="1" applyBorder="1" applyAlignment="1">
      <alignment horizontal="left" vertical="center" wrapText="1"/>
    </xf>
    <xf numFmtId="164" fontId="48" fillId="19" borderId="6" xfId="0" applyNumberFormat="1" applyFont="1" applyFill="1" applyBorder="1" applyAlignment="1" applyProtection="1">
      <alignment horizontal="center" vertical="center" wrapText="1"/>
      <protection locked="0"/>
    </xf>
    <xf numFmtId="0" fontId="39" fillId="19" borderId="26" xfId="0" applyFont="1" applyFill="1" applyBorder="1" applyAlignment="1" applyProtection="1">
      <alignment horizontal="left" vertical="center" wrapText="1"/>
      <protection locked="0"/>
    </xf>
    <xf numFmtId="164" fontId="39" fillId="19" borderId="1" xfId="0" applyNumberFormat="1" applyFont="1" applyFill="1" applyBorder="1" applyAlignment="1" applyProtection="1">
      <alignment horizontal="left" vertical="center" wrapText="1"/>
      <protection locked="0"/>
    </xf>
    <xf numFmtId="0" fontId="39" fillId="19" borderId="27" xfId="0" applyFont="1" applyFill="1" applyBorder="1" applyAlignment="1" applyProtection="1">
      <alignment horizontal="left" vertical="center" wrapText="1"/>
      <protection locked="0"/>
    </xf>
    <xf numFmtId="164" fontId="39" fillId="19" borderId="4" xfId="0" applyNumberFormat="1" applyFont="1" applyFill="1" applyBorder="1" applyAlignment="1" applyProtection="1">
      <alignment horizontal="left" vertical="center" wrapText="1"/>
      <protection locked="0"/>
    </xf>
    <xf numFmtId="0" fontId="39" fillId="19" borderId="32" xfId="0" applyFont="1" applyFill="1" applyBorder="1" applyAlignment="1" applyProtection="1">
      <alignment horizontal="left" vertical="center" wrapText="1"/>
      <protection locked="0"/>
    </xf>
    <xf numFmtId="0" fontId="39" fillId="19" borderId="27" xfId="0" applyFont="1" applyFill="1" applyBorder="1" applyAlignment="1">
      <alignment horizontal="center" vertical="center" wrapText="1"/>
    </xf>
    <xf numFmtId="164" fontId="48" fillId="19" borderId="3" xfId="0" applyNumberFormat="1" applyFont="1" applyFill="1" applyBorder="1" applyAlignment="1" applyProtection="1">
      <alignment horizontal="center" vertical="center" wrapText="1"/>
      <protection locked="0"/>
    </xf>
    <xf numFmtId="0" fontId="39" fillId="19" borderId="33" xfId="0" applyFont="1" applyFill="1" applyBorder="1" applyAlignment="1" applyProtection="1">
      <alignment horizontal="left" vertical="top" wrapText="1"/>
      <protection locked="0"/>
    </xf>
    <xf numFmtId="164" fontId="39" fillId="19" borderId="8" xfId="0" applyNumberFormat="1" applyFont="1" applyFill="1" applyBorder="1" applyAlignment="1" applyProtection="1">
      <alignment horizontal="left" vertical="center" wrapText="1"/>
      <protection locked="0"/>
    </xf>
    <xf numFmtId="0" fontId="39" fillId="19" borderId="28" xfId="0" applyFont="1" applyFill="1" applyBorder="1" applyAlignment="1" applyProtection="1">
      <alignment horizontal="left" vertical="center" wrapText="1"/>
      <protection locked="0"/>
    </xf>
    <xf numFmtId="1" fontId="50" fillId="19" borderId="21" xfId="0" applyNumberFormat="1" applyFont="1" applyFill="1" applyBorder="1" applyAlignment="1" applyProtection="1">
      <alignment horizontal="center" vertical="center" wrapText="1"/>
      <protection locked="0"/>
    </xf>
    <xf numFmtId="1" fontId="40" fillId="19" borderId="21" xfId="0" applyNumberFormat="1" applyFont="1" applyFill="1" applyBorder="1" applyAlignment="1" applyProtection="1">
      <alignment horizontal="center" vertical="center" wrapText="1"/>
      <protection locked="0"/>
    </xf>
    <xf numFmtId="164" fontId="48" fillId="19" borderId="21" xfId="0" applyNumberFormat="1" applyFont="1" applyFill="1" applyBorder="1" applyAlignment="1" applyProtection="1">
      <alignment horizontal="center" vertical="center" wrapText="1"/>
      <protection locked="0"/>
    </xf>
    <xf numFmtId="164" fontId="39" fillId="19" borderId="29" xfId="0" applyNumberFormat="1" applyFont="1" applyFill="1" applyBorder="1" applyAlignment="1" applyProtection="1">
      <alignment horizontal="center" vertical="center" wrapText="1"/>
      <protection locked="0"/>
    </xf>
    <xf numFmtId="1" fontId="50" fillId="19" borderId="13" xfId="0" applyNumberFormat="1" applyFont="1" applyFill="1" applyBorder="1" applyAlignment="1" applyProtection="1">
      <alignment horizontal="center" vertical="center" wrapText="1"/>
      <protection locked="0"/>
    </xf>
    <xf numFmtId="1" fontId="40" fillId="19" borderId="13" xfId="0" applyNumberFormat="1" applyFont="1" applyFill="1" applyBorder="1" applyAlignment="1" applyProtection="1">
      <alignment horizontal="center" vertical="center" wrapText="1"/>
      <protection locked="0"/>
    </xf>
    <xf numFmtId="164" fontId="39" fillId="19" borderId="6" xfId="0" applyNumberFormat="1" applyFont="1" applyFill="1" applyBorder="1" applyAlignment="1">
      <alignment horizontal="left" vertical="center" wrapText="1"/>
    </xf>
    <xf numFmtId="0" fontId="39" fillId="19" borderId="26" xfId="0" applyFont="1" applyFill="1" applyBorder="1" applyAlignment="1">
      <alignment horizontal="left" vertical="center" wrapText="1"/>
    </xf>
    <xf numFmtId="164" fontId="40" fillId="19" borderId="1" xfId="0" applyNumberFormat="1" applyFont="1" applyFill="1" applyBorder="1" applyAlignment="1">
      <alignment horizontal="left" vertical="center" wrapText="1"/>
    </xf>
    <xf numFmtId="0" fontId="39" fillId="19" borderId="27" xfId="0" applyFont="1" applyFill="1" applyBorder="1" applyAlignment="1">
      <alignment horizontal="left" vertical="center" wrapText="1"/>
    </xf>
    <xf numFmtId="164" fontId="39" fillId="19" borderId="1" xfId="37" applyNumberFormat="1" applyFont="1" applyFill="1" applyBorder="1" applyAlignment="1">
      <alignment horizontal="left" vertical="center" wrapText="1"/>
    </xf>
    <xf numFmtId="0" fontId="39" fillId="19" borderId="27" xfId="37" applyFont="1" applyFill="1" applyBorder="1" applyAlignment="1">
      <alignment horizontal="left" vertical="center" wrapText="1"/>
    </xf>
    <xf numFmtId="164" fontId="39" fillId="19" borderId="8" xfId="37" applyNumberFormat="1" applyFont="1" applyFill="1" applyBorder="1" applyAlignment="1">
      <alignment horizontal="left" vertical="center" wrapText="1"/>
    </xf>
    <xf numFmtId="0" fontId="39" fillId="19" borderId="28" xfId="37" applyFont="1" applyFill="1" applyBorder="1" applyAlignment="1">
      <alignment horizontal="left" vertical="center" wrapText="1"/>
    </xf>
    <xf numFmtId="164" fontId="39" fillId="19" borderId="13" xfId="0" applyNumberFormat="1" applyFont="1" applyFill="1" applyBorder="1" applyAlignment="1">
      <alignment horizontal="left" vertical="center" wrapText="1"/>
    </xf>
    <xf numFmtId="0" fontId="39" fillId="19" borderId="30" xfId="0" applyFont="1" applyFill="1" applyBorder="1" applyAlignment="1">
      <alignment horizontal="left" vertical="center" wrapText="1"/>
    </xf>
    <xf numFmtId="164" fontId="39" fillId="19" borderId="6" xfId="0" applyNumberFormat="1" applyFont="1" applyFill="1" applyBorder="1" applyAlignment="1" applyProtection="1">
      <alignment horizontal="left" vertical="center" wrapText="1"/>
      <protection locked="0"/>
    </xf>
    <xf numFmtId="164" fontId="39" fillId="19" borderId="1" xfId="0" applyNumberFormat="1" applyFont="1" applyFill="1" applyBorder="1" applyAlignment="1">
      <alignment horizontal="left" vertical="center" wrapText="1"/>
    </xf>
    <xf numFmtId="164" fontId="39" fillId="19" borderId="8" xfId="0" applyNumberFormat="1" applyFont="1" applyFill="1" applyBorder="1" applyAlignment="1">
      <alignment horizontal="left" vertical="center" wrapText="1"/>
    </xf>
    <xf numFmtId="0" fontId="39" fillId="19" borderId="28" xfId="0" applyFont="1" applyFill="1" applyBorder="1" applyAlignment="1">
      <alignment horizontal="left" vertical="center" wrapText="1"/>
    </xf>
    <xf numFmtId="0" fontId="39" fillId="19" borderId="30" xfId="0" applyNumberFormat="1" applyFont="1" applyFill="1" applyBorder="1" applyAlignment="1">
      <alignment horizontal="left" vertical="center" wrapText="1"/>
    </xf>
    <xf numFmtId="164" fontId="39" fillId="19" borderId="6" xfId="37" applyNumberFormat="1" applyFont="1" applyFill="1" applyBorder="1" applyAlignment="1">
      <alignment horizontal="left" vertical="center" wrapText="1"/>
    </xf>
    <xf numFmtId="0" fontId="39" fillId="19" borderId="26" xfId="37" applyFont="1" applyFill="1" applyBorder="1" applyAlignment="1">
      <alignment horizontal="left" vertical="center" wrapText="1"/>
    </xf>
    <xf numFmtId="164" fontId="39" fillId="19" borderId="1" xfId="0" quotePrefix="1" applyNumberFormat="1" applyFont="1" applyFill="1" applyBorder="1" applyAlignment="1">
      <alignment horizontal="left" vertical="center" wrapText="1"/>
    </xf>
    <xf numFmtId="164" fontId="39" fillId="19" borderId="8" xfId="0" quotePrefix="1" applyNumberFormat="1" applyFont="1" applyFill="1" applyBorder="1" applyAlignment="1">
      <alignment horizontal="left" vertical="center" wrapText="1"/>
    </xf>
    <xf numFmtId="0" fontId="39" fillId="19" borderId="26" xfId="0" quotePrefix="1" applyFont="1" applyFill="1" applyBorder="1" applyAlignment="1">
      <alignment horizontal="left" vertical="center" wrapText="1"/>
    </xf>
    <xf numFmtId="0" fontId="39" fillId="19" borderId="32" xfId="0" applyFont="1" applyFill="1" applyBorder="1" applyAlignment="1">
      <alignment horizontal="left" vertical="center" wrapText="1"/>
    </xf>
    <xf numFmtId="0" fontId="39" fillId="19" borderId="33" xfId="0" applyFont="1" applyFill="1" applyBorder="1" applyAlignment="1">
      <alignment horizontal="left" vertical="center" wrapText="1"/>
    </xf>
    <xf numFmtId="0" fontId="39" fillId="19" borderId="26" xfId="0" applyFont="1" applyFill="1" applyBorder="1" applyAlignment="1" applyProtection="1">
      <alignment horizontal="left" vertical="top" wrapText="1"/>
      <protection locked="0"/>
    </xf>
    <xf numFmtId="0" fontId="39" fillId="19" borderId="27" xfId="0" applyFont="1" applyFill="1" applyBorder="1" applyAlignment="1" applyProtection="1">
      <alignment horizontal="left" vertical="top" wrapText="1"/>
      <protection locked="0"/>
    </xf>
    <xf numFmtId="0" fontId="39" fillId="19" borderId="28" xfId="0" applyFont="1" applyFill="1" applyBorder="1" applyAlignment="1" applyProtection="1">
      <alignment horizontal="left" vertical="top" wrapText="1"/>
      <protection locked="0"/>
    </xf>
    <xf numFmtId="164" fontId="39" fillId="19" borderId="13" xfId="11" applyNumberFormat="1" applyFont="1" applyFill="1" applyBorder="1" applyAlignment="1" applyProtection="1">
      <alignment horizontal="left" vertical="center" wrapText="1"/>
    </xf>
    <xf numFmtId="0" fontId="39" fillId="19" borderId="30" xfId="11" applyFont="1" applyFill="1" applyBorder="1" applyAlignment="1" applyProtection="1">
      <alignment horizontal="left" vertical="center" wrapText="1"/>
    </xf>
    <xf numFmtId="0" fontId="39" fillId="19" borderId="28" xfId="14" quotePrefix="1" applyFont="1" applyFill="1" applyBorder="1" applyAlignment="1">
      <alignment horizontal="left" vertical="center" wrapText="1"/>
    </xf>
    <xf numFmtId="14" fontId="39" fillId="19" borderId="30" xfId="0" applyNumberFormat="1" applyFont="1" applyFill="1" applyBorder="1" applyAlignment="1">
      <alignment horizontal="left" vertical="center" wrapText="1"/>
    </xf>
    <xf numFmtId="0" fontId="39" fillId="19" borderId="24" xfId="0" applyFont="1" applyFill="1" applyBorder="1" applyAlignment="1" applyProtection="1">
      <alignment horizontal="left" vertical="center" wrapText="1"/>
      <protection locked="0"/>
    </xf>
    <xf numFmtId="0" fontId="60" fillId="19" borderId="1" xfId="0" applyFont="1" applyFill="1" applyBorder="1" applyAlignment="1">
      <alignment horizontal="left" vertical="center" wrapText="1"/>
    </xf>
    <xf numFmtId="0" fontId="61" fillId="19" borderId="1" xfId="0" applyFont="1" applyFill="1" applyBorder="1" applyAlignment="1" applyProtection="1">
      <alignment horizontal="left" vertical="center" wrapText="1"/>
      <protection locked="0"/>
    </xf>
    <xf numFmtId="0" fontId="39" fillId="19" borderId="31" xfId="0" applyFont="1" applyFill="1" applyBorder="1" applyAlignment="1">
      <alignment horizontal="center" vertical="center" wrapText="1"/>
    </xf>
    <xf numFmtId="164" fontId="39" fillId="19" borderId="8" xfId="0" applyNumberFormat="1" applyFont="1" applyFill="1" applyBorder="1" applyAlignment="1" applyProtection="1">
      <alignment horizontal="center" vertical="center" wrapText="1"/>
      <protection locked="0"/>
    </xf>
    <xf numFmtId="0" fontId="39" fillId="19" borderId="32" xfId="37" applyFont="1" applyFill="1" applyBorder="1" applyAlignment="1">
      <alignment horizontal="left" vertical="center" wrapText="1"/>
    </xf>
    <xf numFmtId="164" fontId="56" fillId="19" borderId="13" xfId="37" applyNumberFormat="1" applyFont="1" applyFill="1" applyBorder="1" applyAlignment="1">
      <alignment horizontal="left" vertical="center" wrapText="1"/>
    </xf>
    <xf numFmtId="164" fontId="40" fillId="19" borderId="8" xfId="0" applyNumberFormat="1" applyFont="1" applyFill="1" applyBorder="1" applyAlignment="1">
      <alignment horizontal="left" vertical="center" wrapText="1"/>
    </xf>
    <xf numFmtId="0" fontId="40" fillId="19" borderId="28" xfId="0" applyFont="1" applyFill="1" applyBorder="1" applyAlignment="1">
      <alignment horizontal="left" vertical="center" wrapText="1"/>
    </xf>
    <xf numFmtId="0" fontId="40" fillId="19" borderId="27" xfId="0" applyFont="1" applyFill="1" applyBorder="1" applyAlignment="1">
      <alignment horizontal="left" vertical="center" wrapText="1"/>
    </xf>
    <xf numFmtId="0" fontId="57" fillId="19" borderId="27" xfId="37" applyFont="1" applyFill="1" applyBorder="1" applyAlignment="1">
      <alignment horizontal="left" vertical="center" wrapText="1"/>
    </xf>
    <xf numFmtId="0" fontId="39" fillId="19" borderId="26" xfId="37" applyNumberFormat="1" applyFont="1" applyFill="1" applyBorder="1" applyAlignment="1">
      <alignment horizontal="left" vertical="center" wrapText="1"/>
    </xf>
    <xf numFmtId="0" fontId="39" fillId="19" borderId="27" xfId="37" applyNumberFormat="1" applyFont="1" applyFill="1" applyBorder="1" applyAlignment="1">
      <alignment horizontal="left" vertical="center" wrapText="1"/>
    </xf>
    <xf numFmtId="0" fontId="55" fillId="19" borderId="28" xfId="37" applyFont="1" applyFill="1" applyBorder="1" applyAlignment="1">
      <alignment horizontal="left" vertical="center" wrapText="1"/>
    </xf>
    <xf numFmtId="0" fontId="50" fillId="19" borderId="21" xfId="0" applyFont="1" applyFill="1" applyBorder="1" applyAlignment="1">
      <alignment horizontal="center" vertical="center" wrapText="1"/>
    </xf>
    <xf numFmtId="0" fontId="40" fillId="19" borderId="21" xfId="0" applyFont="1" applyFill="1" applyBorder="1" applyAlignment="1">
      <alignment horizontal="center" vertical="center" wrapText="1"/>
    </xf>
    <xf numFmtId="0" fontId="39" fillId="19" borderId="29" xfId="37" applyFont="1" applyFill="1" applyBorder="1" applyAlignment="1">
      <alignment horizontal="left" vertical="center" wrapText="1"/>
    </xf>
    <xf numFmtId="164" fontId="56" fillId="19" borderId="16" xfId="37" applyNumberFormat="1" applyFont="1" applyFill="1" applyBorder="1" applyAlignment="1">
      <alignment horizontal="left" vertical="center" wrapText="1"/>
    </xf>
    <xf numFmtId="164" fontId="56" fillId="19" borderId="1" xfId="37" applyNumberFormat="1" applyFont="1" applyFill="1" applyBorder="1" applyAlignment="1">
      <alignment horizontal="left" vertical="center" wrapText="1"/>
    </xf>
    <xf numFmtId="164" fontId="56" fillId="19" borderId="21" xfId="37" applyNumberFormat="1" applyFont="1" applyFill="1" applyBorder="1" applyAlignment="1">
      <alignment horizontal="left" vertical="center" wrapText="1"/>
    </xf>
    <xf numFmtId="0" fontId="11" fillId="19" borderId="0" xfId="0" applyFont="1" applyFill="1" applyAlignment="1">
      <alignment vertical="center" wrapText="1"/>
    </xf>
    <xf numFmtId="0" fontId="11" fillId="19" borderId="27" xfId="0" applyFont="1" applyFill="1" applyBorder="1" applyAlignment="1">
      <alignment vertical="center" wrapText="1"/>
    </xf>
    <xf numFmtId="9" fontId="39" fillId="19" borderId="28" xfId="0" applyNumberFormat="1" applyFont="1" applyFill="1" applyBorder="1" applyAlignment="1">
      <alignment horizontal="left" vertical="center" wrapText="1"/>
    </xf>
    <xf numFmtId="164" fontId="56" fillId="19" borderId="6" xfId="37" applyNumberFormat="1" applyFont="1" applyFill="1" applyBorder="1" applyAlignment="1">
      <alignment horizontal="left" vertical="center" wrapText="1"/>
    </xf>
    <xf numFmtId="0" fontId="50" fillId="19" borderId="13" xfId="0" applyFont="1" applyFill="1" applyBorder="1" applyAlignment="1">
      <alignment horizontal="center" vertical="center" wrapText="1"/>
    </xf>
    <xf numFmtId="0" fontId="40" fillId="19" borderId="13" xfId="0" applyFont="1" applyFill="1" applyBorder="1" applyAlignment="1">
      <alignment horizontal="center" vertical="center" wrapText="1"/>
    </xf>
    <xf numFmtId="9" fontId="39" fillId="19" borderId="26" xfId="0" applyNumberFormat="1" applyFont="1" applyFill="1" applyBorder="1" applyAlignment="1" applyProtection="1">
      <alignment horizontal="left" vertical="center" wrapText="1"/>
      <protection locked="0"/>
    </xf>
    <xf numFmtId="9" fontId="39" fillId="19" borderId="27" xfId="0" applyNumberFormat="1" applyFont="1" applyFill="1" applyBorder="1" applyAlignment="1" applyProtection="1">
      <alignment horizontal="left" vertical="center" wrapText="1"/>
      <protection locked="0"/>
    </xf>
    <xf numFmtId="9" fontId="39" fillId="19" borderId="28" xfId="0" applyNumberFormat="1" applyFont="1" applyFill="1" applyBorder="1" applyAlignment="1" applyProtection="1">
      <alignment horizontal="left" vertical="center" wrapText="1"/>
      <protection locked="0"/>
    </xf>
    <xf numFmtId="0" fontId="39" fillId="6" borderId="2" xfId="0" applyFont="1" applyFill="1" applyBorder="1" applyAlignment="1">
      <alignment horizontal="center" vertical="center" wrapText="1"/>
    </xf>
    <xf numFmtId="0" fontId="39" fillId="6" borderId="2" xfId="0" applyFont="1" applyFill="1" applyBorder="1" applyAlignment="1" applyProtection="1">
      <alignment horizontal="left" vertical="center" wrapText="1"/>
      <protection locked="0"/>
    </xf>
    <xf numFmtId="0" fontId="39" fillId="6" borderId="2" xfId="0" applyFont="1" applyFill="1" applyBorder="1" applyAlignment="1" applyProtection="1">
      <alignment horizontal="center" vertical="center" wrapText="1"/>
      <protection locked="0"/>
    </xf>
    <xf numFmtId="0" fontId="40" fillId="6" borderId="2" xfId="0" applyFont="1" applyFill="1" applyBorder="1" applyAlignment="1">
      <alignment horizontal="center" vertical="center" wrapText="1"/>
    </xf>
    <xf numFmtId="9" fontId="39" fillId="12" borderId="2" xfId="35" applyFont="1" applyFill="1" applyBorder="1" applyAlignment="1" applyProtection="1">
      <alignment horizontal="center" vertical="center"/>
      <protection locked="0"/>
    </xf>
    <xf numFmtId="0" fontId="39" fillId="12" borderId="19" xfId="0" applyFont="1" applyFill="1" applyBorder="1" applyAlignment="1" applyProtection="1">
      <alignment horizontal="center" vertical="center" wrapText="1"/>
      <protection locked="0"/>
    </xf>
    <xf numFmtId="0" fontId="50" fillId="19" borderId="2" xfId="0" applyFont="1" applyFill="1" applyBorder="1" applyAlignment="1">
      <alignment horizontal="center" vertical="center" wrapText="1"/>
    </xf>
    <xf numFmtId="0" fontId="40" fillId="19" borderId="2" xfId="0" applyFont="1" applyFill="1" applyBorder="1" applyAlignment="1">
      <alignment horizontal="center" vertical="center" wrapText="1"/>
    </xf>
    <xf numFmtId="0" fontId="9" fillId="2" borderId="1" xfId="6"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protection locked="0"/>
    </xf>
    <xf numFmtId="0" fontId="23" fillId="6" borderId="1" xfId="0" applyFont="1" applyFill="1" applyBorder="1" applyAlignment="1" applyProtection="1">
      <alignment horizontal="justify" vertical="center" wrapText="1"/>
      <protection locked="0"/>
    </xf>
    <xf numFmtId="0" fontId="24"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23" fillId="6" borderId="4" xfId="0" applyFont="1" applyFill="1" applyBorder="1" applyAlignment="1" applyProtection="1">
      <alignment horizontal="left" vertical="center" wrapText="1"/>
      <protection locked="0"/>
    </xf>
    <xf numFmtId="0" fontId="23" fillId="6" borderId="2" xfId="0" applyFont="1" applyFill="1" applyBorder="1" applyAlignment="1" applyProtection="1">
      <alignment horizontal="left" vertical="center" wrapText="1"/>
      <protection locked="0"/>
    </xf>
    <xf numFmtId="0" fontId="23" fillId="6" borderId="3" xfId="0" applyFont="1" applyFill="1" applyBorder="1" applyAlignment="1" applyProtection="1">
      <alignment horizontal="left" vertical="center" wrapText="1"/>
      <protection locked="0"/>
    </xf>
    <xf numFmtId="0" fontId="15" fillId="6" borderId="1" xfId="0" applyFont="1" applyFill="1" applyBorder="1" applyAlignment="1">
      <alignment horizontal="center" vertical="center" wrapText="1"/>
    </xf>
    <xf numFmtId="0" fontId="23" fillId="6" borderId="4"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0" fillId="0" borderId="4" xfId="0" applyFont="1" applyBorder="1" applyAlignment="1">
      <alignment horizontal="justify" vertical="center" wrapText="1"/>
    </xf>
    <xf numFmtId="0" fontId="0" fillId="0" borderId="3"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6"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15" fillId="3" borderId="1" xfId="0" applyFont="1" applyFill="1" applyBorder="1" applyAlignment="1" applyProtection="1">
      <alignment horizontal="center" vertical="center" wrapText="1"/>
      <protection locked="0"/>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15" fillId="6" borderId="4" xfId="0" applyFont="1" applyFill="1" applyBorder="1" applyAlignment="1" applyProtection="1">
      <alignment horizontal="justify" vertical="top" wrapText="1"/>
      <protection locked="0"/>
    </xf>
    <xf numFmtId="0" fontId="10" fillId="0" borderId="2" xfId="0" applyFont="1" applyBorder="1" applyAlignment="1">
      <alignment horizontal="justify" vertical="top" wrapText="1"/>
    </xf>
    <xf numFmtId="0" fontId="10" fillId="0" borderId="3" xfId="0" applyFont="1" applyBorder="1" applyAlignment="1">
      <alignment horizontal="justify" vertical="top" wrapText="1"/>
    </xf>
    <xf numFmtId="0" fontId="10" fillId="7" borderId="1" xfId="1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30" fillId="10" borderId="1" xfId="13" applyFont="1" applyFill="1" applyBorder="1" applyAlignment="1" applyProtection="1">
      <alignment horizontal="center" vertical="center" wrapText="1"/>
    </xf>
    <xf numFmtId="0" fontId="52" fillId="19" borderId="9" xfId="6" applyFont="1" applyFill="1" applyBorder="1" applyAlignment="1" applyProtection="1">
      <alignment horizontal="center" vertical="center" wrapText="1"/>
    </xf>
    <xf numFmtId="0" fontId="53" fillId="19" borderId="10" xfId="6" applyFont="1" applyFill="1" applyBorder="1" applyAlignment="1" applyProtection="1">
      <alignment horizontal="center" vertical="center" wrapText="1"/>
    </xf>
    <xf numFmtId="0" fontId="53" fillId="19" borderId="11" xfId="6" applyFont="1" applyFill="1" applyBorder="1" applyAlignment="1" applyProtection="1">
      <alignment horizontal="center" vertical="center" wrapText="1"/>
    </xf>
    <xf numFmtId="0" fontId="50" fillId="19" borderId="6" xfId="0" applyFont="1" applyFill="1" applyBorder="1" applyAlignment="1">
      <alignment horizontal="center" vertical="center" wrapText="1"/>
    </xf>
    <xf numFmtId="0" fontId="50" fillId="19" borderId="8" xfId="0" applyFont="1" applyFill="1" applyBorder="1" applyAlignment="1">
      <alignment horizontal="center" vertical="center" wrapText="1"/>
    </xf>
    <xf numFmtId="0" fontId="40" fillId="19" borderId="6" xfId="0" applyFont="1" applyFill="1" applyBorder="1" applyAlignment="1">
      <alignment horizontal="center" vertical="center" wrapText="1"/>
    </xf>
    <xf numFmtId="0" fontId="40" fillId="19" borderId="8" xfId="0" applyFont="1" applyFill="1" applyBorder="1" applyAlignment="1">
      <alignment horizontal="center" vertical="center" wrapText="1"/>
    </xf>
    <xf numFmtId="0" fontId="50" fillId="19"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50" fillId="19" borderId="15" xfId="4" applyFont="1" applyFill="1" applyBorder="1" applyAlignment="1" applyProtection="1">
      <alignment horizontal="center" vertical="center" wrapText="1"/>
      <protection locked="0"/>
    </xf>
    <xf numFmtId="0" fontId="50" fillId="19" borderId="18" xfId="4" applyFont="1" applyFill="1" applyBorder="1" applyAlignment="1" applyProtection="1">
      <alignment horizontal="center" vertical="center" wrapText="1"/>
      <protection locked="0"/>
    </xf>
    <xf numFmtId="0" fontId="50" fillId="19" borderId="20" xfId="4" applyFont="1" applyFill="1" applyBorder="1" applyAlignment="1" applyProtection="1">
      <alignment horizontal="center" vertical="center" wrapText="1"/>
      <protection locked="0"/>
    </xf>
    <xf numFmtId="0" fontId="38" fillId="19" borderId="16" xfId="4" applyFont="1" applyFill="1" applyBorder="1" applyAlignment="1" applyProtection="1">
      <alignment horizontal="center" vertical="center" wrapText="1"/>
      <protection locked="0"/>
    </xf>
    <xf numFmtId="0" fontId="38" fillId="19" borderId="2" xfId="4" applyFont="1" applyFill="1" applyBorder="1" applyAlignment="1" applyProtection="1">
      <alignment horizontal="center" vertical="center" wrapText="1"/>
      <protection locked="0"/>
    </xf>
    <xf numFmtId="0" fontId="38" fillId="19" borderId="21" xfId="4" applyFont="1" applyFill="1" applyBorder="1" applyAlignment="1" applyProtection="1">
      <alignment horizontal="center" vertical="center" wrapText="1"/>
      <protection locked="0"/>
    </xf>
    <xf numFmtId="1" fontId="50" fillId="19" borderId="6" xfId="0" applyNumberFormat="1" applyFont="1" applyFill="1" applyBorder="1" applyAlignment="1" applyProtection="1">
      <alignment horizontal="center" vertical="center" wrapText="1"/>
      <protection locked="0"/>
    </xf>
    <xf numFmtId="1" fontId="50" fillId="19" borderId="1" xfId="0" applyNumberFormat="1" applyFont="1" applyFill="1" applyBorder="1" applyAlignment="1" applyProtection="1">
      <alignment horizontal="center" vertical="center" wrapText="1"/>
      <protection locked="0"/>
    </xf>
    <xf numFmtId="1" fontId="50" fillId="19" borderId="8" xfId="0" applyNumberFormat="1" applyFont="1" applyFill="1" applyBorder="1" applyAlignment="1" applyProtection="1">
      <alignment horizontal="center" vertical="center" wrapText="1"/>
      <protection locked="0"/>
    </xf>
    <xf numFmtId="1" fontId="40" fillId="19" borderId="6" xfId="0" applyNumberFormat="1" applyFont="1" applyFill="1" applyBorder="1" applyAlignment="1" applyProtection="1">
      <alignment horizontal="center" vertical="center" wrapText="1"/>
      <protection locked="0"/>
    </xf>
    <xf numFmtId="1" fontId="40" fillId="19" borderId="1" xfId="0" applyNumberFormat="1" applyFont="1" applyFill="1" applyBorder="1" applyAlignment="1" applyProtection="1">
      <alignment horizontal="center" vertical="center" wrapText="1"/>
      <protection locked="0"/>
    </xf>
    <xf numFmtId="1" fontId="40" fillId="19" borderId="8" xfId="0" applyNumberFormat="1" applyFont="1" applyFill="1" applyBorder="1" applyAlignment="1" applyProtection="1">
      <alignment horizontal="center" vertical="center" wrapText="1"/>
      <protection locked="0"/>
    </xf>
    <xf numFmtId="0" fontId="48" fillId="19" borderId="8" xfId="0" applyFont="1" applyFill="1" applyBorder="1" applyAlignment="1">
      <alignment horizontal="center" vertical="center" wrapText="1"/>
    </xf>
    <xf numFmtId="0" fontId="39" fillId="19" borderId="8" xfId="0" applyFont="1" applyFill="1" applyBorder="1" applyAlignment="1">
      <alignment horizontal="center" vertical="center" wrapText="1"/>
    </xf>
    <xf numFmtId="0" fontId="40" fillId="19" borderId="15" xfId="6" applyFont="1" applyFill="1" applyBorder="1" applyAlignment="1" applyProtection="1">
      <alignment horizontal="center" vertical="center" wrapText="1"/>
    </xf>
    <xf numFmtId="0" fontId="40" fillId="19" borderId="16" xfId="6" applyFont="1" applyFill="1" applyBorder="1" applyAlignment="1" applyProtection="1">
      <alignment horizontal="center" vertical="center" wrapText="1"/>
    </xf>
    <xf numFmtId="0" fontId="40" fillId="19" borderId="17" xfId="6" applyFont="1" applyFill="1" applyBorder="1" applyAlignment="1" applyProtection="1">
      <alignment horizontal="center" vertical="center" wrapText="1"/>
    </xf>
    <xf numFmtId="0" fontId="39" fillId="12" borderId="17" xfId="0" applyFont="1" applyFill="1" applyBorder="1" applyAlignment="1" applyProtection="1">
      <alignment horizontal="center" vertical="center" wrapText="1"/>
      <protection locked="0"/>
    </xf>
    <xf numFmtId="0" fontId="39" fillId="12" borderId="19" xfId="0" applyFont="1" applyFill="1" applyBorder="1" applyAlignment="1" applyProtection="1">
      <alignment horizontal="center" vertical="center" wrapText="1"/>
      <protection locked="0"/>
    </xf>
    <xf numFmtId="0" fontId="39" fillId="12" borderId="22" xfId="0" applyFont="1" applyFill="1" applyBorder="1" applyAlignment="1" applyProtection="1">
      <alignment horizontal="center" vertical="center" wrapText="1"/>
      <protection locked="0"/>
    </xf>
    <xf numFmtId="9" fontId="39" fillId="12" borderId="6" xfId="35" applyFont="1" applyFill="1" applyBorder="1" applyAlignment="1" applyProtection="1">
      <alignment horizontal="center" vertical="center"/>
      <protection locked="0"/>
    </xf>
    <xf numFmtId="9" fontId="39" fillId="12" borderId="8" xfId="35" applyFont="1" applyFill="1" applyBorder="1" applyAlignment="1" applyProtection="1">
      <alignment horizontal="center" vertical="center"/>
      <protection locked="0"/>
    </xf>
    <xf numFmtId="0" fontId="39" fillId="6" borderId="6" xfId="0" applyFont="1" applyFill="1" applyBorder="1" applyAlignment="1" applyProtection="1">
      <alignment horizontal="justify" vertical="center" wrapText="1"/>
      <protection locked="0"/>
    </xf>
    <xf numFmtId="0" fontId="39" fillId="6" borderId="8" xfId="0" applyFont="1" applyFill="1" applyBorder="1" applyAlignment="1" applyProtection="1">
      <alignment horizontal="justify" vertical="center" wrapText="1"/>
      <protection locked="0"/>
    </xf>
    <xf numFmtId="0" fontId="39" fillId="6" borderId="6"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49" fillId="17" borderId="5" xfId="0" applyFont="1" applyFill="1" applyBorder="1" applyAlignment="1">
      <alignment horizontal="center" vertical="center" wrapText="1"/>
    </xf>
    <xf numFmtId="0" fontId="49" fillId="17" borderId="23" xfId="0" applyFont="1" applyFill="1" applyBorder="1" applyAlignment="1">
      <alignment horizontal="center" vertical="center" wrapText="1"/>
    </xf>
    <xf numFmtId="0" fontId="49" fillId="17" borderId="7" xfId="0" applyFont="1" applyFill="1" applyBorder="1" applyAlignment="1">
      <alignment horizontal="center" vertical="center" wrapText="1"/>
    </xf>
    <xf numFmtId="0" fontId="39" fillId="6" borderId="6" xfId="0" applyFont="1" applyFill="1" applyBorder="1" applyAlignment="1">
      <alignment horizontal="justify" vertical="center" wrapText="1"/>
    </xf>
    <xf numFmtId="0" fontId="39" fillId="6" borderId="1" xfId="0" applyFont="1" applyFill="1" applyBorder="1" applyAlignment="1">
      <alignment horizontal="justify" vertical="center" wrapText="1"/>
    </xf>
    <xf numFmtId="0" fontId="39" fillId="6" borderId="8" xfId="0" applyFont="1" applyFill="1" applyBorder="1" applyAlignment="1">
      <alignment horizontal="justify" vertical="center" wrapText="1"/>
    </xf>
    <xf numFmtId="0" fontId="38" fillId="15" borderId="5" xfId="0" applyFont="1" applyFill="1" applyBorder="1" applyAlignment="1" applyProtection="1">
      <alignment horizontal="center" vertical="center" wrapText="1"/>
      <protection locked="0"/>
    </xf>
    <xf numFmtId="0" fontId="38" fillId="15" borderId="7" xfId="0" applyFont="1" applyFill="1" applyBorder="1" applyAlignment="1" applyProtection="1">
      <alignment horizontal="center" vertical="center" wrapText="1"/>
      <protection locked="0"/>
    </xf>
    <xf numFmtId="0" fontId="39" fillId="6" borderId="6" xfId="0" applyFont="1" applyFill="1" applyBorder="1" applyAlignment="1" applyProtection="1">
      <alignment horizontal="center" vertical="center" wrapText="1"/>
      <protection locked="0"/>
    </xf>
    <xf numFmtId="0" fontId="39" fillId="6" borderId="8" xfId="0" applyFont="1" applyFill="1" applyBorder="1" applyAlignment="1" applyProtection="1">
      <alignment horizontal="center" vertical="center" wrapText="1"/>
      <protection locked="0"/>
    </xf>
    <xf numFmtId="0" fontId="38" fillId="17" borderId="5" xfId="0" applyFont="1" applyFill="1" applyBorder="1" applyAlignment="1" applyProtection="1">
      <alignment horizontal="center" vertical="center" wrapText="1"/>
      <protection locked="0"/>
    </xf>
    <xf numFmtId="0" fontId="38" fillId="17" borderId="7" xfId="0" applyFont="1" applyFill="1" applyBorder="1" applyAlignment="1" applyProtection="1">
      <alignment horizontal="center" vertical="center" wrapText="1"/>
      <protection locked="0"/>
    </xf>
    <xf numFmtId="0" fontId="49" fillId="15" borderId="5" xfId="0" applyFont="1" applyFill="1" applyBorder="1" applyAlignment="1" applyProtection="1">
      <alignment horizontal="center" vertical="center" wrapText="1"/>
      <protection locked="0"/>
    </xf>
    <xf numFmtId="0" fontId="49" fillId="15" borderId="23" xfId="0" applyFont="1" applyFill="1" applyBorder="1" applyAlignment="1" applyProtection="1">
      <alignment horizontal="center" vertical="center" wrapText="1"/>
      <protection locked="0"/>
    </xf>
    <xf numFmtId="0" fontId="49" fillId="15" borderId="7" xfId="0" applyFont="1" applyFill="1" applyBorder="1" applyAlignment="1" applyProtection="1">
      <alignment horizontal="center" vertical="center" wrapText="1"/>
      <protection locked="0"/>
    </xf>
    <xf numFmtId="0" fontId="39" fillId="6" borderId="6" xfId="0" applyFont="1" applyFill="1" applyBorder="1" applyAlignment="1" applyProtection="1">
      <alignment horizontal="left" vertical="center" wrapText="1"/>
      <protection locked="0"/>
    </xf>
    <xf numFmtId="0" fontId="39" fillId="6" borderId="1" xfId="0" applyFont="1" applyFill="1" applyBorder="1" applyAlignment="1" applyProtection="1">
      <alignment horizontal="left" vertical="center" wrapText="1"/>
      <protection locked="0"/>
    </xf>
    <xf numFmtId="0" fontId="39" fillId="6" borderId="8" xfId="0" applyFont="1" applyFill="1" applyBorder="1" applyAlignment="1" applyProtection="1">
      <alignment horizontal="left" vertical="center" wrapText="1"/>
      <protection locked="0"/>
    </xf>
    <xf numFmtId="0" fontId="39" fillId="6" borderId="6"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39" fillId="6" borderId="8" xfId="0" applyFont="1" applyFill="1" applyBorder="1" applyAlignment="1">
      <alignment horizontal="left" vertical="center" wrapText="1"/>
    </xf>
    <xf numFmtId="0" fontId="39" fillId="6" borderId="1" xfId="0" applyFont="1" applyFill="1" applyBorder="1" applyAlignment="1" applyProtection="1">
      <alignment horizontal="center" vertical="center" wrapText="1"/>
      <protection locked="0"/>
    </xf>
    <xf numFmtId="1" fontId="40" fillId="6" borderId="6" xfId="0" applyNumberFormat="1" applyFont="1" applyFill="1" applyBorder="1" applyAlignment="1" applyProtection="1">
      <alignment horizontal="center" vertical="center" wrapText="1"/>
      <protection locked="0"/>
    </xf>
    <xf numFmtId="1" fontId="40" fillId="6" borderId="8" xfId="0" applyNumberFormat="1" applyFont="1" applyFill="1" applyBorder="1" applyAlignment="1" applyProtection="1">
      <alignment horizontal="center" vertical="center" wrapText="1"/>
      <protection locked="0"/>
    </xf>
    <xf numFmtId="0" fontId="49" fillId="17" borderId="5" xfId="0" applyFont="1" applyFill="1" applyBorder="1" applyAlignment="1" applyProtection="1">
      <alignment horizontal="center" vertical="center" wrapText="1"/>
      <protection locked="0"/>
    </xf>
    <xf numFmtId="0" fontId="49" fillId="17" borderId="23" xfId="0" applyFont="1" applyFill="1" applyBorder="1" applyAlignment="1" applyProtection="1">
      <alignment horizontal="center" vertical="center" wrapText="1"/>
      <protection locked="0"/>
    </xf>
    <xf numFmtId="0" fontId="49" fillId="17" borderId="7" xfId="0" applyFont="1" applyFill="1" applyBorder="1" applyAlignment="1" applyProtection="1">
      <alignment horizontal="center" vertical="center" wrapText="1"/>
      <protection locked="0"/>
    </xf>
    <xf numFmtId="0" fontId="39" fillId="6" borderId="1" xfId="0" applyFont="1" applyFill="1" applyBorder="1" applyAlignment="1" applyProtection="1">
      <alignment horizontal="justify" vertical="center" wrapText="1"/>
      <protection locked="0"/>
    </xf>
    <xf numFmtId="1" fontId="40" fillId="6" borderId="1" xfId="0" applyNumberFormat="1" applyFont="1" applyFill="1" applyBorder="1" applyAlignment="1" applyProtection="1">
      <alignment horizontal="center" vertical="center" wrapText="1"/>
      <protection locked="0"/>
    </xf>
    <xf numFmtId="0" fontId="38" fillId="17" borderId="5" xfId="0" applyFont="1" applyFill="1" applyBorder="1" applyAlignment="1">
      <alignment horizontal="center" vertical="center" wrapText="1"/>
    </xf>
    <xf numFmtId="0" fontId="38" fillId="17" borderId="23" xfId="0" applyFont="1" applyFill="1" applyBorder="1" applyAlignment="1">
      <alignment horizontal="center" vertical="center" wrapText="1"/>
    </xf>
    <xf numFmtId="0" fontId="38" fillId="17" borderId="7" xfId="0" applyFont="1" applyFill="1" applyBorder="1" applyAlignment="1">
      <alignment horizontal="center" vertical="center" wrapText="1"/>
    </xf>
    <xf numFmtId="0" fontId="39" fillId="6" borderId="6" xfId="14" applyFont="1" applyFill="1" applyBorder="1" applyAlignment="1">
      <alignment horizontal="justify" vertical="center" wrapText="1"/>
    </xf>
    <xf numFmtId="0" fontId="39" fillId="6" borderId="1" xfId="14" applyFont="1" applyFill="1" applyBorder="1" applyAlignment="1">
      <alignment horizontal="justify" vertical="center" wrapText="1"/>
    </xf>
    <xf numFmtId="0" fontId="39" fillId="6" borderId="8" xfId="14" applyFont="1" applyFill="1" applyBorder="1" applyAlignment="1">
      <alignment horizontal="justify" vertical="center" wrapText="1"/>
    </xf>
    <xf numFmtId="0" fontId="39" fillId="0" borderId="6" xfId="0" applyFont="1" applyFill="1" applyBorder="1" applyAlignment="1" applyProtection="1">
      <alignment horizontal="justify" vertical="center" wrapText="1"/>
      <protection locked="0"/>
    </xf>
    <xf numFmtId="0" fontId="39" fillId="0" borderId="1" xfId="0" applyFont="1" applyFill="1" applyBorder="1" applyAlignment="1" applyProtection="1">
      <alignment horizontal="justify" vertical="center" wrapText="1"/>
      <protection locked="0"/>
    </xf>
    <xf numFmtId="0" fontId="39" fillId="0" borderId="8" xfId="0" applyFont="1" applyFill="1" applyBorder="1" applyAlignment="1" applyProtection="1">
      <alignment horizontal="justify" vertical="center" wrapText="1"/>
      <protection locked="0"/>
    </xf>
    <xf numFmtId="0" fontId="39" fillId="0" borderId="6"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6" xfId="0"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0" fontId="39" fillId="0" borderId="8" xfId="0" applyFont="1" applyFill="1" applyBorder="1" applyAlignment="1" applyProtection="1">
      <alignment horizontal="center" vertical="center" wrapText="1"/>
      <protection locked="0"/>
    </xf>
    <xf numFmtId="0" fontId="46" fillId="17" borderId="5" xfId="0" applyFont="1" applyFill="1" applyBorder="1" applyAlignment="1" applyProtection="1">
      <alignment horizontal="center" vertical="center" wrapText="1"/>
      <protection locked="0"/>
    </xf>
    <xf numFmtId="0" fontId="46" fillId="17" borderId="23" xfId="0" applyFont="1" applyFill="1" applyBorder="1" applyAlignment="1" applyProtection="1">
      <alignment horizontal="center" vertical="center" wrapText="1"/>
      <protection locked="0"/>
    </xf>
    <xf numFmtId="0" fontId="46" fillId="17" borderId="7" xfId="0" applyFont="1" applyFill="1" applyBorder="1" applyAlignment="1" applyProtection="1">
      <alignment horizontal="center" vertical="center" wrapText="1"/>
      <protection locked="0"/>
    </xf>
    <xf numFmtId="0" fontId="40" fillId="2" borderId="9" xfId="6" applyFont="1" applyFill="1" applyBorder="1" applyAlignment="1" applyProtection="1">
      <alignment horizontal="center" vertical="center" wrapText="1"/>
    </xf>
    <xf numFmtId="0" fontId="40" fillId="2" borderId="10" xfId="6" applyFont="1" applyFill="1" applyBorder="1" applyAlignment="1" applyProtection="1">
      <alignment horizontal="center" vertical="center" wrapText="1"/>
    </xf>
    <xf numFmtId="0" fontId="39" fillId="2" borderId="10" xfId="6" applyFont="1" applyFill="1" applyBorder="1" applyAlignment="1" applyProtection="1">
      <alignment horizontal="center" vertical="center" wrapText="1"/>
    </xf>
    <xf numFmtId="0" fontId="50" fillId="2" borderId="10" xfId="6" applyFont="1" applyFill="1" applyBorder="1" applyAlignment="1" applyProtection="1">
      <alignment horizontal="center" vertical="center" wrapText="1"/>
    </xf>
    <xf numFmtId="0" fontId="40" fillId="2" borderId="11" xfId="6" applyFont="1" applyFill="1" applyBorder="1" applyAlignment="1" applyProtection="1">
      <alignment horizontal="center" vertical="center" wrapText="1"/>
    </xf>
    <xf numFmtId="0" fontId="40" fillId="6" borderId="6"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2" borderId="15" xfId="6" applyFont="1" applyFill="1" applyBorder="1" applyAlignment="1" applyProtection="1">
      <alignment horizontal="center" vertical="center" wrapText="1"/>
    </xf>
    <xf numFmtId="0" fontId="40" fillId="2" borderId="16" xfId="6" applyFont="1" applyFill="1" applyBorder="1" applyAlignment="1" applyProtection="1">
      <alignment horizontal="center" vertical="center" wrapText="1"/>
    </xf>
    <xf numFmtId="0" fontId="39" fillId="2" borderId="16" xfId="6" applyFont="1" applyFill="1" applyBorder="1" applyAlignment="1" applyProtection="1">
      <alignment horizontal="center" vertical="center" wrapText="1"/>
    </xf>
    <xf numFmtId="0" fontId="40" fillId="2" borderId="24" xfId="6" applyFont="1" applyFill="1" applyBorder="1" applyAlignment="1" applyProtection="1">
      <alignment horizontal="center" vertical="center" wrapText="1"/>
    </xf>
    <xf numFmtId="0" fontId="50" fillId="12" borderId="9" xfId="6" applyFont="1" applyFill="1" applyBorder="1" applyAlignment="1" applyProtection="1">
      <alignment horizontal="center" vertical="center" wrapText="1"/>
    </xf>
    <xf numFmtId="0" fontId="40" fillId="12" borderId="10" xfId="6" applyFont="1" applyFill="1" applyBorder="1" applyAlignment="1" applyProtection="1">
      <alignment horizontal="center" vertical="center" wrapText="1"/>
    </xf>
    <xf numFmtId="0" fontId="40" fillId="12" borderId="11" xfId="6" applyFont="1" applyFill="1" applyBorder="1" applyAlignment="1" applyProtection="1">
      <alignment horizontal="center" vertical="center" wrapText="1"/>
    </xf>
    <xf numFmtId="9" fontId="39" fillId="12" borderId="6" xfId="35" applyFont="1" applyFill="1" applyBorder="1" applyAlignment="1">
      <alignment horizontal="center" vertical="center" wrapText="1"/>
    </xf>
    <xf numFmtId="9" fontId="39" fillId="12" borderId="1" xfId="35" applyFont="1" applyFill="1" applyBorder="1" applyAlignment="1">
      <alignment horizontal="center" vertical="center" wrapText="1"/>
    </xf>
    <xf numFmtId="9" fontId="39" fillId="12" borderId="8" xfId="35" applyFont="1" applyFill="1" applyBorder="1" applyAlignment="1">
      <alignment horizontal="center" vertical="center" wrapText="1"/>
    </xf>
    <xf numFmtId="9" fontId="39" fillId="12" borderId="1" xfId="35" applyFont="1" applyFill="1" applyBorder="1" applyAlignment="1" applyProtection="1">
      <alignment horizontal="center" vertical="center"/>
      <protection locked="0"/>
    </xf>
    <xf numFmtId="0" fontId="40" fillId="12" borderId="24" xfId="6" applyFont="1" applyFill="1" applyBorder="1" applyAlignment="1" applyProtection="1">
      <alignment horizontal="center" vertical="center" wrapText="1"/>
    </xf>
    <xf numFmtId="0" fontId="40" fillId="12" borderId="34" xfId="6" applyFont="1" applyFill="1" applyBorder="1" applyAlignment="1" applyProtection="1">
      <alignment horizontal="center" vertical="center" wrapText="1"/>
    </xf>
    <xf numFmtId="0" fontId="40" fillId="12" borderId="35" xfId="6" applyFont="1" applyFill="1" applyBorder="1" applyAlignment="1" applyProtection="1">
      <alignment horizontal="center" vertical="center" wrapText="1"/>
    </xf>
    <xf numFmtId="0" fontId="49" fillId="15" borderId="15" xfId="0" applyFont="1" applyFill="1" applyBorder="1" applyAlignment="1" applyProtection="1">
      <alignment horizontal="center" vertical="center" wrapText="1"/>
      <protection locked="0"/>
    </xf>
    <xf numFmtId="0" fontId="49" fillId="15" borderId="18" xfId="0" applyFont="1" applyFill="1" applyBorder="1" applyAlignment="1" applyProtection="1">
      <alignment horizontal="center" vertical="center" wrapText="1"/>
      <protection locked="0"/>
    </xf>
    <xf numFmtId="0" fontId="49" fillId="15" borderId="20" xfId="0" applyFont="1" applyFill="1" applyBorder="1" applyAlignment="1" applyProtection="1">
      <alignment horizontal="center" vertical="center" wrapText="1"/>
      <protection locked="0"/>
    </xf>
    <xf numFmtId="9" fontId="39" fillId="12" borderId="6" xfId="35" applyFont="1" applyFill="1" applyBorder="1" applyAlignment="1" applyProtection="1">
      <alignment horizontal="center" vertical="center" wrapText="1"/>
      <protection locked="0"/>
    </xf>
    <xf numFmtId="9" fontId="39" fillId="12" borderId="1" xfId="35" applyFont="1" applyFill="1" applyBorder="1" applyAlignment="1" applyProtection="1">
      <alignment horizontal="center" vertical="center" wrapText="1"/>
      <protection locked="0"/>
    </xf>
    <xf numFmtId="9" fontId="39" fillId="12" borderId="8" xfId="35" applyFont="1" applyFill="1" applyBorder="1" applyAlignment="1" applyProtection="1">
      <alignment horizontal="center" vertical="center" wrapText="1"/>
      <protection locked="0"/>
    </xf>
    <xf numFmtId="0" fontId="39" fillId="12" borderId="1" xfId="0" applyFont="1" applyFill="1" applyBorder="1" applyAlignment="1" applyProtection="1">
      <alignment horizontal="left" vertical="center" wrapText="1"/>
      <protection locked="0"/>
    </xf>
    <xf numFmtId="0" fontId="39" fillId="12" borderId="8" xfId="0" applyFont="1" applyFill="1" applyBorder="1" applyAlignment="1" applyProtection="1">
      <alignment horizontal="left" vertical="center" wrapText="1"/>
      <protection locked="0"/>
    </xf>
    <xf numFmtId="0" fontId="0" fillId="12" borderId="19" xfId="0" applyFill="1" applyBorder="1" applyAlignment="1">
      <alignment horizontal="center" vertical="center" wrapText="1"/>
    </xf>
    <xf numFmtId="0" fontId="0" fillId="12" borderId="22" xfId="0" applyFill="1" applyBorder="1" applyAlignment="1">
      <alignment horizontal="center" vertical="center" wrapText="1"/>
    </xf>
    <xf numFmtId="0" fontId="47" fillId="0" borderId="0" xfId="0" applyFont="1" applyAlignment="1">
      <alignment horizontal="center" vertical="center"/>
    </xf>
  </cellXfs>
  <cellStyles count="58">
    <cellStyle name="Excel Built-in Normal" xfId="20"/>
    <cellStyle name="Excel Built-in Normal 2" xfId="24"/>
    <cellStyle name="Millares 2" xfId="57"/>
    <cellStyle name="Normal" xfId="0" builtinId="0"/>
    <cellStyle name="Normal 10" xfId="32"/>
    <cellStyle name="Normal 10 2" xfId="55"/>
    <cellStyle name="Normal 10 2 2 2 2 2 2 2 2 2" xfId="18"/>
    <cellStyle name="Normal 10 2 2 2 2 2 2 2 2 2 2" xfId="48"/>
    <cellStyle name="Normal 13 2" xfId="4"/>
    <cellStyle name="Normal 2" xfId="5"/>
    <cellStyle name="Normal 2 2" xfId="14"/>
    <cellStyle name="Normal 2 2 2" xfId="21"/>
    <cellStyle name="Normal 2 2 2 2" xfId="22"/>
    <cellStyle name="Normal 2 2 3" xfId="31"/>
    <cellStyle name="Normal 2 2 4" xfId="25"/>
    <cellStyle name="Normal 2 3 11" xfId="17"/>
    <cellStyle name="Normal 2 3 11 2" xfId="47"/>
    <cellStyle name="Normal 2 3 14" xfId="19"/>
    <cellStyle name="Normal 2 3 14 2" xfId="49"/>
    <cellStyle name="Normal 2 3 8" xfId="16"/>
    <cellStyle name="Normal 2 3 8 2" xfId="46"/>
    <cellStyle name="Normal 2 3 8 4" xfId="23"/>
    <cellStyle name="Normal 2 3 8 4 2" xfId="50"/>
    <cellStyle name="Normal 2 4" xfId="29"/>
    <cellStyle name="Normal 2 4 2" xfId="53"/>
    <cellStyle name="Normal 2 4 3" xfId="30"/>
    <cellStyle name="Normal 2 4 3 2" xfId="54"/>
    <cellStyle name="Normal 3" xfId="7"/>
    <cellStyle name="Normal 3 2" xfId="11"/>
    <cellStyle name="Normal 4" xfId="1"/>
    <cellStyle name="Normal 4 2" xfId="6"/>
    <cellStyle name="Normal 4 2 2" xfId="13"/>
    <cellStyle name="Normal 4 2 2 2" xfId="44"/>
    <cellStyle name="Normal 4 2 3" xfId="15"/>
    <cellStyle name="Normal 4 2 3 2" xfId="45"/>
    <cellStyle name="Normal 4 2 4" xfId="27"/>
    <cellStyle name="Normal 4 2 4 2" xfId="51"/>
    <cellStyle name="Normal 4 2 5" xfId="40"/>
    <cellStyle name="Normal 4 3" xfId="10"/>
    <cellStyle name="Normal 4 4" xfId="38"/>
    <cellStyle name="Normal 5" xfId="37"/>
    <cellStyle name="Normal 5 2" xfId="2"/>
    <cellStyle name="Normal 6" xfId="36"/>
    <cellStyle name="Normal 8" xfId="33"/>
    <cellStyle name="Normal 9" xfId="34"/>
    <cellStyle name="Porcentaje" xfId="35" builtinId="5"/>
    <cellStyle name="Porcentaje 2" xfId="3"/>
    <cellStyle name="Porcentaje 2 2" xfId="8"/>
    <cellStyle name="Porcentaje 2 2 2" xfId="12"/>
    <cellStyle name="Porcentaje 2 2 2 2" xfId="43"/>
    <cellStyle name="Porcentaje 2 2 3" xfId="28"/>
    <cellStyle name="Porcentaje 2 2 3 2" xfId="52"/>
    <cellStyle name="Porcentaje 2 2 4" xfId="41"/>
    <cellStyle name="Porcentaje 2 3" xfId="9"/>
    <cellStyle name="Porcentaje 2 3 2" xfId="42"/>
    <cellStyle name="Porcentaje 2 4" xfId="39"/>
    <cellStyle name="Porcentaje 3" xfId="56"/>
    <cellStyle name="Porcentaje 5" xfId="26"/>
  </cellStyles>
  <dxfs count="3">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2" defaultPivotStyle="PivotStyleLight16"/>
  <colors>
    <mruColors>
      <color rgb="FFB7FFB7"/>
      <color rgb="FFFFFF99"/>
      <color rgb="FF666699"/>
      <color rgb="FFFF33CC"/>
      <color rgb="FF99FF99"/>
      <color rgb="FFC9FFC9"/>
      <color rgb="FFCCFFCC"/>
      <color rgb="FFFFFF00"/>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lang="es-ES"/>
          </a:pPr>
          <a:endParaRPr lang="es-CO"/>
        </a:p>
      </c:txPr>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a:noFill/>
              </a:ln>
              <a:effectLst/>
            </c:spPr>
            <c:txPr>
              <a:bodyPr/>
              <a:lstStyle/>
              <a:p>
                <a:pPr>
                  <a:defRPr lang="es-ES"/>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'Seg Gral'!$A$35:$A$37</c:f>
              <c:strCache>
                <c:ptCount val="3"/>
                <c:pt idx="0">
                  <c:v>TOTAL HALLAZGOS</c:v>
                </c:pt>
                <c:pt idx="1">
                  <c:v>Ejecutados </c:v>
                </c:pt>
                <c:pt idx="2">
                  <c:v>En Ejecución</c:v>
                </c:pt>
              </c:strCache>
            </c:strRef>
          </c:cat>
          <c:val>
            <c:numRef>
              <c:f>'Seg Gral'!$B$35:$B$37</c:f>
              <c:numCache>
                <c:formatCode>General</c:formatCode>
                <c:ptCount val="3"/>
                <c:pt idx="0">
                  <c:v>15</c:v>
                </c:pt>
                <c:pt idx="1">
                  <c:v>8</c:v>
                </c:pt>
                <c:pt idx="2">
                  <c:v>7</c:v>
                </c:pt>
              </c:numCache>
            </c:numRef>
          </c:val>
          <c:extLst xmlns:c16r2="http://schemas.microsoft.com/office/drawing/2015/06/chart">
            <c:ext xmlns:c16="http://schemas.microsoft.com/office/drawing/2014/chart" uri="{C3380CC4-5D6E-409C-BE32-E72D297353CC}">
              <c16:uniqueId val="{00000000-73B4-407F-8982-634526E8B3D3}"/>
            </c:ext>
          </c:extLst>
        </c:ser>
        <c:dLbls>
          <c:showLegendKey val="0"/>
          <c:showVal val="1"/>
          <c:showCatName val="0"/>
          <c:showSerName val="0"/>
          <c:showPercent val="0"/>
          <c:showBubbleSize val="0"/>
        </c:dLbls>
        <c:gapWidth val="95"/>
        <c:gapDepth val="95"/>
        <c:shape val="box"/>
        <c:axId val="-741190176"/>
        <c:axId val="-741193440"/>
        <c:axId val="0"/>
      </c:bar3DChart>
      <c:catAx>
        <c:axId val="-741190176"/>
        <c:scaling>
          <c:orientation val="minMax"/>
        </c:scaling>
        <c:delete val="0"/>
        <c:axPos val="b"/>
        <c:numFmt formatCode="General" sourceLinked="0"/>
        <c:majorTickMark val="none"/>
        <c:minorTickMark val="none"/>
        <c:tickLblPos val="nextTo"/>
        <c:txPr>
          <a:bodyPr/>
          <a:lstStyle/>
          <a:p>
            <a:pPr>
              <a:defRPr lang="es-ES"/>
            </a:pPr>
            <a:endParaRPr lang="es-CO"/>
          </a:p>
        </c:txPr>
        <c:crossAx val="-741193440"/>
        <c:crosses val="autoZero"/>
        <c:auto val="1"/>
        <c:lblAlgn val="ctr"/>
        <c:lblOffset val="100"/>
        <c:noMultiLvlLbl val="0"/>
      </c:catAx>
      <c:valAx>
        <c:axId val="-741193440"/>
        <c:scaling>
          <c:orientation val="minMax"/>
        </c:scaling>
        <c:delete val="1"/>
        <c:axPos val="l"/>
        <c:numFmt formatCode="General" sourceLinked="1"/>
        <c:majorTickMark val="out"/>
        <c:minorTickMark val="none"/>
        <c:tickLblPos val="none"/>
        <c:crossAx val="-741190176"/>
        <c:crosses val="autoZero"/>
        <c:crossBetween val="between"/>
      </c:valAx>
    </c:plotArea>
    <c:legend>
      <c:legendPos val="t"/>
      <c:overlay val="0"/>
      <c:txPr>
        <a:bodyPr/>
        <a:lstStyle/>
        <a:p>
          <a:pPr>
            <a:defRPr lang="es-ES"/>
          </a:pPr>
          <a:endParaRPr lang="es-CO"/>
        </a:p>
      </c:txPr>
    </c:legend>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CO"/>
              <a:t>Secretaría General</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'Seg Gral'!$A$36:$A$37</c:f>
              <c:strCache>
                <c:ptCount val="2"/>
                <c:pt idx="0">
                  <c:v>Ejecutados </c:v>
                </c:pt>
                <c:pt idx="1">
                  <c:v>En Ejecución</c:v>
                </c:pt>
              </c:strCache>
            </c:strRef>
          </c:cat>
          <c:val>
            <c:numRef>
              <c:f>'Seg Gral'!$B$36:$B$37</c:f>
              <c:numCache>
                <c:formatCode>General</c:formatCode>
                <c:ptCount val="2"/>
                <c:pt idx="0">
                  <c:v>8</c:v>
                </c:pt>
                <c:pt idx="1">
                  <c:v>7</c:v>
                </c:pt>
              </c:numCache>
            </c:numRef>
          </c:val>
          <c:extLst xmlns:c16r2="http://schemas.microsoft.com/office/drawing/2015/06/chart">
            <c:ext xmlns:c16="http://schemas.microsoft.com/office/drawing/2014/chart" uri="{C3380CC4-5D6E-409C-BE32-E72D297353CC}">
              <c16:uniqueId val="{00000000-CE8D-430D-A01D-035BA0BE16ED}"/>
            </c:ext>
          </c:extLst>
        </c:ser>
        <c:dLbls>
          <c:showLegendKey val="0"/>
          <c:showVal val="0"/>
          <c:showCatName val="0"/>
          <c:showSerName val="0"/>
          <c:showPercent val="0"/>
          <c:showBubbleSize val="0"/>
        </c:dLbls>
        <c:gapWidth val="55"/>
        <c:gapDepth val="55"/>
        <c:shape val="cylinder"/>
        <c:axId val="-741189632"/>
        <c:axId val="-741191264"/>
        <c:axId val="0"/>
      </c:bar3DChart>
      <c:catAx>
        <c:axId val="-741189632"/>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741191264"/>
        <c:crosses val="autoZero"/>
        <c:auto val="1"/>
        <c:lblAlgn val="ctr"/>
        <c:lblOffset val="100"/>
        <c:noMultiLvlLbl val="0"/>
      </c:catAx>
      <c:valAx>
        <c:axId val="-741191264"/>
        <c:scaling>
          <c:orientation val="minMax"/>
          <c:max val="8"/>
          <c:min val="1"/>
        </c:scaling>
        <c:delete val="0"/>
        <c:axPos val="l"/>
        <c:majorGridlines/>
        <c:numFmt formatCode="General" sourceLinked="1"/>
        <c:majorTickMark val="none"/>
        <c:minorTickMark val="none"/>
        <c:tickLblPos val="nextTo"/>
        <c:txPr>
          <a:bodyPr/>
          <a:lstStyle/>
          <a:p>
            <a:pPr>
              <a:defRPr lang="es-ES"/>
            </a:pPr>
            <a:endParaRPr lang="es-CO"/>
          </a:p>
        </c:txPr>
        <c:crossAx val="-741189632"/>
        <c:crosses val="autoZero"/>
        <c:crossBetween val="between"/>
        <c:minorUnit val="1"/>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lang="es-ES"/>
            </a:pPr>
            <a:r>
              <a:rPr lang="en-US"/>
              <a:t>Oficina de Planeación</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Lbls>
            <c:spPr>
              <a:noFill/>
              <a:ln>
                <a:noFill/>
              </a:ln>
              <a:effectLst/>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'Of Planeación'!$A$27:$A$28</c:f>
              <c:strCache>
                <c:ptCount val="2"/>
                <c:pt idx="0">
                  <c:v>Ejecutados </c:v>
                </c:pt>
                <c:pt idx="1">
                  <c:v>En Ejecución</c:v>
                </c:pt>
              </c:strCache>
            </c:strRef>
          </c:cat>
          <c:val>
            <c:numRef>
              <c:f>'Of Planeación'!$B$27:$B$28</c:f>
              <c:numCache>
                <c:formatCode>General</c:formatCode>
                <c:ptCount val="2"/>
                <c:pt idx="0">
                  <c:v>8</c:v>
                </c:pt>
                <c:pt idx="1">
                  <c:v>10</c:v>
                </c:pt>
              </c:numCache>
            </c:numRef>
          </c:val>
          <c:extLst xmlns:c16r2="http://schemas.microsoft.com/office/drawing/2015/06/chart">
            <c:ext xmlns:c16="http://schemas.microsoft.com/office/drawing/2014/chart" uri="{C3380CC4-5D6E-409C-BE32-E72D297353CC}">
              <c16:uniqueId val="{00000000-8C2D-4CF9-B4A6-13D9D95FD4FA}"/>
            </c:ext>
          </c:extLst>
        </c:ser>
        <c:dLbls>
          <c:showLegendKey val="0"/>
          <c:showVal val="0"/>
          <c:showCatName val="0"/>
          <c:showSerName val="0"/>
          <c:showPercent val="0"/>
          <c:showBubbleSize val="0"/>
        </c:dLbls>
        <c:gapWidth val="150"/>
        <c:shape val="cylinder"/>
        <c:axId val="-741196160"/>
        <c:axId val="-741195616"/>
        <c:axId val="0"/>
      </c:bar3DChart>
      <c:catAx>
        <c:axId val="-741196160"/>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741195616"/>
        <c:crosses val="autoZero"/>
        <c:auto val="1"/>
        <c:lblAlgn val="ctr"/>
        <c:lblOffset val="100"/>
        <c:noMultiLvlLbl val="0"/>
      </c:catAx>
      <c:valAx>
        <c:axId val="-741195616"/>
        <c:scaling>
          <c:orientation val="minMax"/>
          <c:max val="10"/>
          <c:min val="1"/>
        </c:scaling>
        <c:delete val="0"/>
        <c:axPos val="l"/>
        <c:majorGridlines/>
        <c:numFmt formatCode="General" sourceLinked="1"/>
        <c:majorTickMark val="none"/>
        <c:minorTickMark val="none"/>
        <c:tickLblPos val="nextTo"/>
        <c:txPr>
          <a:bodyPr/>
          <a:lstStyle/>
          <a:p>
            <a:pPr>
              <a:defRPr lang="es-ES"/>
            </a:pPr>
            <a:endParaRPr lang="es-CO"/>
          </a:p>
        </c:txPr>
        <c:crossAx val="-741196160"/>
        <c:crosses val="autoZero"/>
        <c:crossBetween val="between"/>
        <c:majorUnit val="1"/>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CO"/>
              <a:t>Delegada</a:t>
            </a:r>
            <a:r>
              <a:rPr lang="es-CO" baseline="0"/>
              <a:t> de Tránsito</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 Tránsito'!$A$20:$A$21</c:f>
              <c:strCache>
                <c:ptCount val="2"/>
                <c:pt idx="0">
                  <c:v>Ejecutados </c:v>
                </c:pt>
                <c:pt idx="1">
                  <c:v>En Ejecución</c:v>
                </c:pt>
              </c:strCache>
            </c:strRef>
          </c:cat>
          <c:val>
            <c:numRef>
              <c:f>'D Tránsito'!$B$20:$B$21</c:f>
              <c:numCache>
                <c:formatCode>General</c:formatCode>
                <c:ptCount val="2"/>
                <c:pt idx="0">
                  <c:v>0</c:v>
                </c:pt>
                <c:pt idx="1">
                  <c:v>4</c:v>
                </c:pt>
              </c:numCache>
            </c:numRef>
          </c:val>
          <c:extLst xmlns:c16r2="http://schemas.microsoft.com/office/drawing/2015/06/chart">
            <c:ext xmlns:c16="http://schemas.microsoft.com/office/drawing/2014/chart" uri="{C3380CC4-5D6E-409C-BE32-E72D297353CC}">
              <c16:uniqueId val="{00000000-CE52-429B-80E7-C148F6A191B7}"/>
            </c:ext>
          </c:extLst>
        </c:ser>
        <c:dLbls>
          <c:showLegendKey val="0"/>
          <c:showVal val="0"/>
          <c:showCatName val="0"/>
          <c:showSerName val="0"/>
          <c:showPercent val="0"/>
          <c:showBubbleSize val="0"/>
        </c:dLbls>
        <c:gapWidth val="150"/>
        <c:shape val="cylinder"/>
        <c:axId val="-411683936"/>
        <c:axId val="-411683392"/>
        <c:axId val="0"/>
      </c:bar3DChart>
      <c:catAx>
        <c:axId val="-411683936"/>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411683392"/>
        <c:crosses val="autoZero"/>
        <c:auto val="1"/>
        <c:lblAlgn val="ctr"/>
        <c:lblOffset val="100"/>
        <c:noMultiLvlLbl val="0"/>
      </c:catAx>
      <c:valAx>
        <c:axId val="-411683392"/>
        <c:scaling>
          <c:orientation val="minMax"/>
        </c:scaling>
        <c:delete val="0"/>
        <c:axPos val="l"/>
        <c:majorGridlines/>
        <c:numFmt formatCode="General" sourceLinked="1"/>
        <c:majorTickMark val="none"/>
        <c:minorTickMark val="none"/>
        <c:tickLblPos val="nextTo"/>
        <c:txPr>
          <a:bodyPr/>
          <a:lstStyle/>
          <a:p>
            <a:pPr>
              <a:defRPr lang="es-ES"/>
            </a:pPr>
            <a:endParaRPr lang="es-CO"/>
          </a:p>
        </c:txPr>
        <c:crossAx val="-411683936"/>
        <c:crosses val="autoZero"/>
        <c:crossBetween val="between"/>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CO"/>
              <a:t>Delegada</a:t>
            </a:r>
            <a:r>
              <a:rPr lang="es-CO" baseline="0"/>
              <a:t> de Concesiones</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6">
                <a:lumMod val="75000"/>
              </a:schemeClr>
            </a:solidFill>
          </c:spPr>
          <c:invertIfNegative val="0"/>
          <c:dLbls>
            <c:spPr>
              <a:noFill/>
              <a:ln>
                <a:noFill/>
              </a:ln>
              <a:effectLst/>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 Concesiones'!$A$10:$A$11</c:f>
              <c:strCache>
                <c:ptCount val="2"/>
                <c:pt idx="0">
                  <c:v>Ejecutados </c:v>
                </c:pt>
                <c:pt idx="1">
                  <c:v>En Ejecución</c:v>
                </c:pt>
              </c:strCache>
            </c:strRef>
          </c:cat>
          <c:val>
            <c:numRef>
              <c:f>'D Concesiones'!$B$10:$B$11</c:f>
              <c:numCache>
                <c:formatCode>General</c:formatCode>
                <c:ptCount val="2"/>
                <c:pt idx="0">
                  <c:v>1</c:v>
                </c:pt>
                <c:pt idx="1">
                  <c:v>3</c:v>
                </c:pt>
              </c:numCache>
            </c:numRef>
          </c:val>
          <c:extLst xmlns:c16r2="http://schemas.microsoft.com/office/drawing/2015/06/chart">
            <c:ext xmlns:c16="http://schemas.microsoft.com/office/drawing/2014/chart" uri="{C3380CC4-5D6E-409C-BE32-E72D297353CC}">
              <c16:uniqueId val="{00000000-6402-4EFF-9BF1-7D861381128C}"/>
            </c:ext>
          </c:extLst>
        </c:ser>
        <c:dLbls>
          <c:showLegendKey val="0"/>
          <c:showVal val="0"/>
          <c:showCatName val="0"/>
          <c:showSerName val="0"/>
          <c:showPercent val="0"/>
          <c:showBubbleSize val="0"/>
        </c:dLbls>
        <c:gapWidth val="150"/>
        <c:shape val="cylinder"/>
        <c:axId val="-411679584"/>
        <c:axId val="-411686112"/>
        <c:axId val="0"/>
      </c:bar3DChart>
      <c:catAx>
        <c:axId val="-411679584"/>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411686112"/>
        <c:crosses val="autoZero"/>
        <c:auto val="1"/>
        <c:lblAlgn val="ctr"/>
        <c:lblOffset val="100"/>
        <c:noMultiLvlLbl val="0"/>
      </c:catAx>
      <c:valAx>
        <c:axId val="-411686112"/>
        <c:scaling>
          <c:orientation val="minMax"/>
        </c:scaling>
        <c:delete val="0"/>
        <c:axPos val="l"/>
        <c:majorGridlines/>
        <c:numFmt formatCode="General" sourceLinked="1"/>
        <c:majorTickMark val="none"/>
        <c:minorTickMark val="none"/>
        <c:tickLblPos val="nextTo"/>
        <c:txPr>
          <a:bodyPr/>
          <a:lstStyle/>
          <a:p>
            <a:pPr>
              <a:defRPr lang="es-ES"/>
            </a:pPr>
            <a:endParaRPr lang="es-CO"/>
          </a:p>
        </c:txPr>
        <c:crossAx val="-411679584"/>
        <c:crosses val="autoZero"/>
        <c:crossBetween val="between"/>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CO"/>
              <a:t>Compartidos Delegadas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FF00"/>
            </a:solidFill>
          </c:spPr>
          <c:invertIfNegative val="0"/>
          <c:dLbls>
            <c:spPr>
              <a:noFill/>
              <a:ln>
                <a:noFill/>
              </a:ln>
              <a:effectLst/>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Delegadas!$A$18:$A$19</c:f>
              <c:strCache>
                <c:ptCount val="2"/>
                <c:pt idx="0">
                  <c:v>Ejecutados </c:v>
                </c:pt>
                <c:pt idx="1">
                  <c:v>En Ejecución</c:v>
                </c:pt>
              </c:strCache>
            </c:strRef>
          </c:cat>
          <c:val>
            <c:numRef>
              <c:f>Delegadas!$B$18:$B$19</c:f>
              <c:numCache>
                <c:formatCode>General</c:formatCode>
                <c:ptCount val="2"/>
                <c:pt idx="0">
                  <c:v>1</c:v>
                </c:pt>
                <c:pt idx="1">
                  <c:v>3</c:v>
                </c:pt>
              </c:numCache>
            </c:numRef>
          </c:val>
          <c:extLst xmlns:c16r2="http://schemas.microsoft.com/office/drawing/2015/06/chart">
            <c:ext xmlns:c16="http://schemas.microsoft.com/office/drawing/2014/chart" uri="{C3380CC4-5D6E-409C-BE32-E72D297353CC}">
              <c16:uniqueId val="{00000000-E625-45B4-B1CF-06C0ECDB822E}"/>
            </c:ext>
          </c:extLst>
        </c:ser>
        <c:dLbls>
          <c:showLegendKey val="0"/>
          <c:showVal val="0"/>
          <c:showCatName val="0"/>
          <c:showSerName val="0"/>
          <c:showPercent val="0"/>
          <c:showBubbleSize val="0"/>
        </c:dLbls>
        <c:gapWidth val="150"/>
        <c:shape val="cylinder"/>
        <c:axId val="-411685024"/>
        <c:axId val="-411680128"/>
        <c:axId val="0"/>
      </c:bar3DChart>
      <c:catAx>
        <c:axId val="-411685024"/>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411680128"/>
        <c:crosses val="autoZero"/>
        <c:auto val="1"/>
        <c:lblAlgn val="ctr"/>
        <c:lblOffset val="100"/>
        <c:noMultiLvlLbl val="0"/>
      </c:catAx>
      <c:valAx>
        <c:axId val="-411680128"/>
        <c:scaling>
          <c:orientation val="minMax"/>
        </c:scaling>
        <c:delete val="0"/>
        <c:axPos val="l"/>
        <c:majorGridlines/>
        <c:numFmt formatCode="General" sourceLinked="1"/>
        <c:majorTickMark val="none"/>
        <c:minorTickMark val="none"/>
        <c:tickLblPos val="nextTo"/>
        <c:txPr>
          <a:bodyPr/>
          <a:lstStyle/>
          <a:p>
            <a:pPr>
              <a:defRPr lang="es-ES"/>
            </a:pPr>
            <a:endParaRPr lang="es-CO"/>
          </a:p>
        </c:txPr>
        <c:crossAx val="-411685024"/>
        <c:crosses val="autoZero"/>
        <c:crossBetween val="between"/>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n-US"/>
              <a:t>Compartidos Varias Dependencias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3A0074"/>
            </a:solidFill>
          </c:spPr>
          <c:invertIfNegative val="0"/>
          <c:dLbls>
            <c:spPr>
              <a:solidFill>
                <a:schemeClr val="bg1"/>
              </a:solidFill>
            </c:spPr>
            <c:txPr>
              <a:bodyPr/>
              <a:lstStyle/>
              <a:p>
                <a:pPr>
                  <a:defRPr lang="es-ES"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Compartidos!$A$18:$A$19</c:f>
              <c:strCache>
                <c:ptCount val="2"/>
                <c:pt idx="0">
                  <c:v>Ejecutados </c:v>
                </c:pt>
                <c:pt idx="1">
                  <c:v>En Ejecución</c:v>
                </c:pt>
              </c:strCache>
            </c:strRef>
          </c:cat>
          <c:val>
            <c:numRef>
              <c:f>Compartidos!$B$18:$B$19</c:f>
              <c:numCache>
                <c:formatCode>General</c:formatCode>
                <c:ptCount val="2"/>
                <c:pt idx="0">
                  <c:v>2</c:v>
                </c:pt>
                <c:pt idx="1">
                  <c:v>3</c:v>
                </c:pt>
              </c:numCache>
            </c:numRef>
          </c:val>
          <c:extLst xmlns:c16r2="http://schemas.microsoft.com/office/drawing/2015/06/chart">
            <c:ext xmlns:c16="http://schemas.microsoft.com/office/drawing/2014/chart" uri="{C3380CC4-5D6E-409C-BE32-E72D297353CC}">
              <c16:uniqueId val="{00000000-5841-489F-8018-60238925983D}"/>
            </c:ext>
          </c:extLst>
        </c:ser>
        <c:dLbls>
          <c:showLegendKey val="0"/>
          <c:showVal val="0"/>
          <c:showCatName val="0"/>
          <c:showSerName val="0"/>
          <c:showPercent val="0"/>
          <c:showBubbleSize val="0"/>
        </c:dLbls>
        <c:gapWidth val="150"/>
        <c:shape val="cylinder"/>
        <c:axId val="-740970304"/>
        <c:axId val="-740968128"/>
        <c:axId val="0"/>
      </c:bar3DChart>
      <c:catAx>
        <c:axId val="-740970304"/>
        <c:scaling>
          <c:orientation val="minMax"/>
        </c:scaling>
        <c:delete val="0"/>
        <c:axPos val="b"/>
        <c:numFmt formatCode="General" sourceLinked="0"/>
        <c:majorTickMark val="none"/>
        <c:minorTickMark val="none"/>
        <c:tickLblPos val="nextTo"/>
        <c:txPr>
          <a:bodyPr/>
          <a:lstStyle/>
          <a:p>
            <a:pPr>
              <a:defRPr lang="es-ES" sz="1400" b="1"/>
            </a:pPr>
            <a:endParaRPr lang="es-CO"/>
          </a:p>
        </c:txPr>
        <c:crossAx val="-740968128"/>
        <c:crosses val="autoZero"/>
        <c:auto val="1"/>
        <c:lblAlgn val="ctr"/>
        <c:lblOffset val="100"/>
        <c:noMultiLvlLbl val="0"/>
      </c:catAx>
      <c:valAx>
        <c:axId val="-740968128"/>
        <c:scaling>
          <c:orientation val="minMax"/>
        </c:scaling>
        <c:delete val="0"/>
        <c:axPos val="l"/>
        <c:majorGridlines/>
        <c:numFmt formatCode="General" sourceLinked="1"/>
        <c:majorTickMark val="none"/>
        <c:minorTickMark val="none"/>
        <c:tickLblPos val="nextTo"/>
        <c:txPr>
          <a:bodyPr/>
          <a:lstStyle/>
          <a:p>
            <a:pPr>
              <a:defRPr lang="es-ES"/>
            </a:pPr>
            <a:endParaRPr lang="es-CO"/>
          </a:p>
        </c:txPr>
        <c:crossAx val="-740970304"/>
        <c:crosses val="autoZero"/>
        <c:crossBetween val="between"/>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1964532</xdr:colOff>
      <xdr:row>42</xdr:row>
      <xdr:rowOff>75009</xdr:rowOff>
    </xdr:from>
    <xdr:to>
      <xdr:col>4</xdr:col>
      <xdr:colOff>1559719</xdr:colOff>
      <xdr:row>58</xdr:row>
      <xdr:rowOff>151209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1964532</xdr:colOff>
      <xdr:row>42</xdr:row>
      <xdr:rowOff>75009</xdr:rowOff>
    </xdr:from>
    <xdr:to>
      <xdr:col>4</xdr:col>
      <xdr:colOff>1559719</xdr:colOff>
      <xdr:row>58</xdr:row>
      <xdr:rowOff>151209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2226469</xdr:colOff>
      <xdr:row>38</xdr:row>
      <xdr:rowOff>98821</xdr:rowOff>
    </xdr:from>
    <xdr:to>
      <xdr:col>3</xdr:col>
      <xdr:colOff>142875</xdr:colOff>
      <xdr:row>53</xdr:row>
      <xdr:rowOff>163115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1238250</xdr:colOff>
      <xdr:row>18</xdr:row>
      <xdr:rowOff>51196</xdr:rowOff>
    </xdr:from>
    <xdr:to>
      <xdr:col>2</xdr:col>
      <xdr:colOff>5810250</xdr:colOff>
      <xdr:row>33</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1607344</xdr:colOff>
      <xdr:row>11</xdr:row>
      <xdr:rowOff>86915</xdr:rowOff>
    </xdr:from>
    <xdr:to>
      <xdr:col>5</xdr:col>
      <xdr:colOff>95250</xdr:colOff>
      <xdr:row>26</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250032</xdr:colOff>
      <xdr:row>21</xdr:row>
      <xdr:rowOff>134540</xdr:rowOff>
    </xdr:from>
    <xdr:to>
      <xdr:col>4</xdr:col>
      <xdr:colOff>1273968</xdr:colOff>
      <xdr:row>37</xdr:row>
      <xdr:rowOff>20240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833438</xdr:colOff>
      <xdr:row>17</xdr:row>
      <xdr:rowOff>86914</xdr:rowOff>
    </xdr:from>
    <xdr:to>
      <xdr:col>2</xdr:col>
      <xdr:colOff>5405438</xdr:colOff>
      <xdr:row>32</xdr:row>
      <xdr:rowOff>175020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2318806</xdr:colOff>
      <xdr:row>81</xdr:row>
      <xdr:rowOff>421217</xdr:rowOff>
    </xdr:from>
    <xdr:to>
      <xdr:col>42</xdr:col>
      <xdr:colOff>3306534</xdr:colOff>
      <xdr:row>82</xdr:row>
      <xdr:rowOff>411460</xdr:rowOff>
    </xdr:to>
    <xdr:pic>
      <xdr:nvPicPr>
        <xdr:cNvPr id="2" name="3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00181" y="57063217"/>
          <a:ext cx="3306534" cy="2149243"/>
        </a:xfrm>
        <a:prstGeom prst="rect">
          <a:avLst/>
        </a:prstGeom>
        <a:noFill/>
        <a:ln>
          <a:noFill/>
        </a:ln>
      </xdr:spPr>
    </xdr:pic>
    <xdr:clientData/>
  </xdr:twoCellAnchor>
  <xdr:twoCellAnchor editAs="oneCell">
    <xdr:from>
      <xdr:col>36</xdr:col>
      <xdr:colOff>2643405</xdr:colOff>
      <xdr:row>77</xdr:row>
      <xdr:rowOff>250031</xdr:rowOff>
    </xdr:from>
    <xdr:to>
      <xdr:col>43</xdr:col>
      <xdr:colOff>1715484</xdr:colOff>
      <xdr:row>77</xdr:row>
      <xdr:rowOff>1662303</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31424780" y="54352031"/>
          <a:ext cx="5112734" cy="1412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2252928</xdr:colOff>
      <xdr:row>15</xdr:row>
      <xdr:rowOff>1151880</xdr:rowOff>
    </xdr:from>
    <xdr:to>
      <xdr:col>43</xdr:col>
      <xdr:colOff>1686366</xdr:colOff>
      <xdr:row>16</xdr:row>
      <xdr:rowOff>397061</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8428" y="30600005"/>
          <a:ext cx="5083617" cy="1401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625894</xdr:colOff>
      <xdr:row>73</xdr:row>
      <xdr:rowOff>308132</xdr:rowOff>
    </xdr:from>
    <xdr:to>
      <xdr:col>42</xdr:col>
      <xdr:colOff>1239419</xdr:colOff>
      <xdr:row>73</xdr:row>
      <xdr:rowOff>1119404</xdr:rowOff>
    </xdr:to>
    <xdr:pic>
      <xdr:nvPicPr>
        <xdr:cNvPr id="5" name="Imagen 4"/>
        <xdr:cNvPicPr>
          <a:picLocks noChangeAspect="1"/>
        </xdr:cNvPicPr>
      </xdr:nvPicPr>
      <xdr:blipFill>
        <a:blip xmlns:r="http://schemas.openxmlformats.org/officeDocument/2006/relationships" r:embed="rId3" cstate="print"/>
        <a:stretch>
          <a:fillRect/>
        </a:stretch>
      </xdr:blipFill>
      <xdr:spPr>
        <a:xfrm flipH="1">
          <a:off x="29407269" y="53140132"/>
          <a:ext cx="1239419" cy="811272"/>
        </a:xfrm>
        <a:prstGeom prst="rect">
          <a:avLst/>
        </a:prstGeom>
      </xdr:spPr>
    </xdr:pic>
    <xdr:clientData/>
  </xdr:twoCellAnchor>
  <xdr:twoCellAnchor editAs="oneCell">
    <xdr:from>
      <xdr:col>29</xdr:col>
      <xdr:colOff>523876</xdr:colOff>
      <xdr:row>70</xdr:row>
      <xdr:rowOff>2083593</xdr:rowOff>
    </xdr:from>
    <xdr:to>
      <xdr:col>29</xdr:col>
      <xdr:colOff>1869282</xdr:colOff>
      <xdr:row>71</xdr:row>
      <xdr:rowOff>615155</xdr:rowOff>
    </xdr:to>
    <xdr:pic>
      <xdr:nvPicPr>
        <xdr:cNvPr id="7" name="6 Imagen"/>
        <xdr:cNvPicPr/>
      </xdr:nvPicPr>
      <xdr:blipFill>
        <a:blip xmlns:r="http://schemas.openxmlformats.org/officeDocument/2006/relationships" r:embed="rId4" cstate="print"/>
        <a:srcRect l="25797" t="26115" r="24058" b="7006"/>
        <a:stretch>
          <a:fillRect/>
        </a:stretch>
      </xdr:blipFill>
      <xdr:spPr bwMode="auto">
        <a:xfrm>
          <a:off x="14823282" y="152030906"/>
          <a:ext cx="1345406" cy="690562"/>
        </a:xfrm>
        <a:prstGeom prst="rect">
          <a:avLst/>
        </a:prstGeom>
        <a:noFill/>
        <a:ln w="9525">
          <a:noFill/>
          <a:miter lim="800000"/>
          <a:headEnd/>
          <a:tailEnd/>
        </a:ln>
      </xdr:spPr>
    </xdr:pic>
    <xdr:clientData/>
  </xdr:twoCellAnchor>
  <xdr:twoCellAnchor editAs="oneCell">
    <xdr:from>
      <xdr:col>36</xdr:col>
      <xdr:colOff>3058585</xdr:colOff>
      <xdr:row>77</xdr:row>
      <xdr:rowOff>202405</xdr:rowOff>
    </xdr:from>
    <xdr:to>
      <xdr:col>43</xdr:col>
      <xdr:colOff>1672382</xdr:colOff>
      <xdr:row>77</xdr:row>
      <xdr:rowOff>1602771</xdr:rowOff>
    </xdr:to>
    <xdr:pic>
      <xdr:nvPicPr>
        <xdr:cNvPr id="10"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39960" y="54304405"/>
          <a:ext cx="5069632" cy="1400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508001</xdr:colOff>
      <xdr:row>12</xdr:row>
      <xdr:rowOff>603250</xdr:rowOff>
    </xdr:from>
    <xdr:to>
      <xdr:col>42</xdr:col>
      <xdr:colOff>2762250</xdr:colOff>
      <xdr:row>13</xdr:row>
      <xdr:rowOff>158750</xdr:rowOff>
    </xdr:to>
    <xdr:pic>
      <xdr:nvPicPr>
        <xdr:cNvPr id="8" name="Imagen 5"/>
        <xdr:cNvPicPr>
          <a:picLocks noChangeAspect="1"/>
        </xdr:cNvPicPr>
      </xdr:nvPicPr>
      <xdr:blipFill>
        <a:blip xmlns:r="http://schemas.openxmlformats.org/officeDocument/2006/relationships" r:embed="rId5"/>
        <a:stretch>
          <a:fillRect/>
        </a:stretch>
      </xdr:blipFill>
      <xdr:spPr>
        <a:xfrm>
          <a:off x="21923376" y="6191250"/>
          <a:ext cx="2762250" cy="1714500"/>
        </a:xfrm>
        <a:prstGeom prst="rect">
          <a:avLst/>
        </a:prstGeom>
      </xdr:spPr>
    </xdr:pic>
    <xdr:clientData/>
  </xdr:twoCellAnchor>
  <xdr:twoCellAnchor editAs="oneCell">
    <xdr:from>
      <xdr:col>33</xdr:col>
      <xdr:colOff>349250</xdr:colOff>
      <xdr:row>8</xdr:row>
      <xdr:rowOff>546100</xdr:rowOff>
    </xdr:from>
    <xdr:to>
      <xdr:col>42</xdr:col>
      <xdr:colOff>2651125</xdr:colOff>
      <xdr:row>9</xdr:row>
      <xdr:rowOff>101600</xdr:rowOff>
    </xdr:to>
    <xdr:pic>
      <xdr:nvPicPr>
        <xdr:cNvPr id="9" name="Imagen 6"/>
        <xdr:cNvPicPr>
          <a:picLocks noChangeAspect="1"/>
        </xdr:cNvPicPr>
      </xdr:nvPicPr>
      <xdr:blipFill>
        <a:blip xmlns:r="http://schemas.openxmlformats.org/officeDocument/2006/relationships" r:embed="rId5"/>
        <a:stretch>
          <a:fillRect/>
        </a:stretch>
      </xdr:blipFill>
      <xdr:spPr>
        <a:xfrm>
          <a:off x="21764625" y="3594100"/>
          <a:ext cx="2651125" cy="1714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38099</xdr:colOff>
      <xdr:row>2</xdr:row>
      <xdr:rowOff>152400</xdr:rowOff>
    </xdr:from>
    <xdr:to>
      <xdr:col>17</xdr:col>
      <xdr:colOff>257174</xdr:colOff>
      <xdr:row>45</xdr:row>
      <xdr:rowOff>19050</xdr:rowOff>
    </xdr:to>
    <xdr:pic>
      <xdr:nvPicPr>
        <xdr:cNvPr id="2" name="1 Imagen"/>
        <xdr:cNvPicPr/>
      </xdr:nvPicPr>
      <xdr:blipFill>
        <a:blip xmlns:r="http://schemas.openxmlformats.org/officeDocument/2006/relationships" r:embed="rId1"/>
        <a:srcRect/>
        <a:stretch>
          <a:fillRect/>
        </a:stretch>
      </xdr:blipFill>
      <xdr:spPr bwMode="auto">
        <a:xfrm>
          <a:off x="1133474" y="790575"/>
          <a:ext cx="12411075" cy="6829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outlinePr summaryBelow="0" summaryRight="0"/>
  </sheetPr>
  <dimension ref="A1:G94"/>
  <sheetViews>
    <sheetView zoomScale="70" zoomScaleNormal="70" workbookViewId="0">
      <selection activeCell="C8" sqref="C8:C9"/>
    </sheetView>
  </sheetViews>
  <sheetFormatPr baseColWidth="10" defaultColWidth="8.85546875" defaultRowHeight="14.25" x14ac:dyDescent="0.2"/>
  <cols>
    <col min="1" max="1" width="12.85546875" style="17" customWidth="1"/>
    <col min="2" max="2" width="39.42578125" style="44"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12" x14ac:dyDescent="0.2">
      <c r="A1" s="518" t="s">
        <v>0</v>
      </c>
      <c r="B1" s="518"/>
      <c r="C1" s="518"/>
      <c r="D1" s="518"/>
      <c r="E1" s="518"/>
      <c r="F1" s="518"/>
      <c r="G1" s="18"/>
    </row>
    <row r="2" spans="1:7" ht="12" x14ac:dyDescent="0.2">
      <c r="A2" s="518" t="s">
        <v>1</v>
      </c>
      <c r="B2" s="518"/>
      <c r="C2" s="518"/>
      <c r="D2" s="518"/>
      <c r="E2" s="518"/>
      <c r="F2" s="518"/>
      <c r="G2" s="18"/>
    </row>
    <row r="3" spans="1:7" ht="12" x14ac:dyDescent="0.2">
      <c r="A3" s="518" t="s">
        <v>152</v>
      </c>
      <c r="B3" s="518"/>
      <c r="C3" s="518"/>
      <c r="D3" s="518"/>
      <c r="E3" s="518"/>
      <c r="F3" s="518"/>
      <c r="G3" s="18"/>
    </row>
    <row r="4" spans="1:7" s="3" customFormat="1" ht="48" x14ac:dyDescent="0.2">
      <c r="A4" s="1" t="s">
        <v>2</v>
      </c>
      <c r="B4" s="41" t="s">
        <v>277</v>
      </c>
      <c r="C4" s="2" t="s">
        <v>3</v>
      </c>
      <c r="D4" s="1" t="s">
        <v>14</v>
      </c>
      <c r="E4" s="1" t="s">
        <v>6</v>
      </c>
      <c r="F4" s="2" t="s">
        <v>7</v>
      </c>
      <c r="G4" s="19" t="s">
        <v>159</v>
      </c>
    </row>
    <row r="5" spans="1:7" ht="48" x14ac:dyDescent="0.2">
      <c r="A5" s="34">
        <v>1</v>
      </c>
      <c r="B5" s="42" t="s">
        <v>176</v>
      </c>
      <c r="C5" s="38" t="s">
        <v>236</v>
      </c>
      <c r="D5" s="6">
        <v>1</v>
      </c>
      <c r="E5" s="36" t="s">
        <v>22</v>
      </c>
      <c r="F5" s="36" t="s">
        <v>23</v>
      </c>
      <c r="G5" s="35" t="s">
        <v>160</v>
      </c>
    </row>
    <row r="6" spans="1:7" ht="98.25" customHeight="1" x14ac:dyDescent="0.2">
      <c r="A6" s="519">
        <v>2</v>
      </c>
      <c r="B6" s="522" t="s">
        <v>165</v>
      </c>
      <c r="C6" s="520" t="s">
        <v>237</v>
      </c>
      <c r="D6" s="6">
        <v>1</v>
      </c>
      <c r="E6" s="36" t="s">
        <v>233</v>
      </c>
      <c r="F6" s="36" t="s">
        <v>26</v>
      </c>
      <c r="G6" s="523" t="s">
        <v>345</v>
      </c>
    </row>
    <row r="7" spans="1:7" ht="145.5" customHeight="1" x14ac:dyDescent="0.2">
      <c r="A7" s="519"/>
      <c r="B7" s="522"/>
      <c r="C7" s="521"/>
      <c r="D7" s="6">
        <v>1</v>
      </c>
      <c r="E7" s="36" t="s">
        <v>235</v>
      </c>
      <c r="F7" s="36" t="s">
        <v>27</v>
      </c>
      <c r="G7" s="523"/>
    </row>
    <row r="8" spans="1:7" ht="409.5" customHeight="1" x14ac:dyDescent="0.2">
      <c r="A8" s="519">
        <v>3</v>
      </c>
      <c r="B8" s="522" t="s">
        <v>158</v>
      </c>
      <c r="C8" s="520" t="s">
        <v>238</v>
      </c>
      <c r="D8" s="6">
        <v>1</v>
      </c>
      <c r="E8" s="36" t="s">
        <v>234</v>
      </c>
      <c r="F8" s="36" t="s">
        <v>29</v>
      </c>
      <c r="G8" s="29" t="s">
        <v>294</v>
      </c>
    </row>
    <row r="9" spans="1:7" ht="60" x14ac:dyDescent="0.2">
      <c r="A9" s="519"/>
      <c r="B9" s="522"/>
      <c r="C9" s="521"/>
      <c r="D9" s="6">
        <v>1</v>
      </c>
      <c r="E9" s="57" t="s">
        <v>30</v>
      </c>
      <c r="F9" s="36" t="s">
        <v>31</v>
      </c>
      <c r="G9" s="28" t="s">
        <v>174</v>
      </c>
    </row>
    <row r="10" spans="1:7" ht="60" x14ac:dyDescent="0.2">
      <c r="A10" s="34">
        <v>4</v>
      </c>
      <c r="B10" s="42" t="s">
        <v>176</v>
      </c>
      <c r="C10" s="38" t="s">
        <v>239</v>
      </c>
      <c r="D10" s="6">
        <v>1</v>
      </c>
      <c r="E10" s="59" t="s">
        <v>194</v>
      </c>
      <c r="F10" s="9" t="s">
        <v>32</v>
      </c>
      <c r="G10" s="35" t="s">
        <v>195</v>
      </c>
    </row>
    <row r="11" spans="1:7" ht="69.75" customHeight="1" x14ac:dyDescent="0.2">
      <c r="A11" s="34">
        <v>5</v>
      </c>
      <c r="B11" s="42" t="s">
        <v>176</v>
      </c>
      <c r="C11" s="38" t="s">
        <v>240</v>
      </c>
      <c r="D11" s="6">
        <v>1</v>
      </c>
      <c r="E11" s="59" t="s">
        <v>196</v>
      </c>
      <c r="F11" s="9" t="s">
        <v>33</v>
      </c>
      <c r="G11" s="22" t="s">
        <v>197</v>
      </c>
    </row>
    <row r="12" spans="1:7" ht="175.5" customHeight="1" x14ac:dyDescent="0.2">
      <c r="A12" s="34">
        <v>6</v>
      </c>
      <c r="B12" s="42" t="s">
        <v>165</v>
      </c>
      <c r="C12" s="38" t="s">
        <v>241</v>
      </c>
      <c r="D12" s="6">
        <v>1</v>
      </c>
      <c r="E12" s="57" t="s">
        <v>34</v>
      </c>
      <c r="F12" s="36" t="s">
        <v>35</v>
      </c>
      <c r="G12" s="29" t="s">
        <v>297</v>
      </c>
    </row>
    <row r="13" spans="1:7" ht="165.75" customHeight="1" x14ac:dyDescent="0.2">
      <c r="A13" s="34">
        <v>7</v>
      </c>
      <c r="B13" s="42" t="s">
        <v>165</v>
      </c>
      <c r="C13" s="38" t="s">
        <v>242</v>
      </c>
      <c r="D13" s="6">
        <v>1</v>
      </c>
      <c r="E13" s="57" t="s">
        <v>36</v>
      </c>
      <c r="F13" s="36" t="s">
        <v>37</v>
      </c>
      <c r="G13" s="29" t="s">
        <v>297</v>
      </c>
    </row>
    <row r="14" spans="1:7" ht="89.25" customHeight="1" x14ac:dyDescent="0.2">
      <c r="A14" s="34">
        <v>8</v>
      </c>
      <c r="B14" s="42" t="s">
        <v>165</v>
      </c>
      <c r="C14" s="38" t="s">
        <v>243</v>
      </c>
      <c r="D14" s="6">
        <v>1</v>
      </c>
      <c r="E14" s="57" t="s">
        <v>198</v>
      </c>
      <c r="F14" s="36" t="s">
        <v>38</v>
      </c>
      <c r="G14" s="56" t="s">
        <v>304</v>
      </c>
    </row>
    <row r="15" spans="1:7" ht="69" customHeight="1" x14ac:dyDescent="0.2">
      <c r="A15" s="34">
        <v>9</v>
      </c>
      <c r="B15" s="42" t="s">
        <v>165</v>
      </c>
      <c r="C15" s="38" t="s">
        <v>244</v>
      </c>
      <c r="D15" s="6">
        <v>1</v>
      </c>
      <c r="E15" s="57" t="s">
        <v>199</v>
      </c>
      <c r="F15" s="36" t="s">
        <v>38</v>
      </c>
      <c r="G15" s="56" t="s">
        <v>307</v>
      </c>
    </row>
    <row r="16" spans="1:7" ht="86.25" customHeight="1" x14ac:dyDescent="0.2">
      <c r="A16" s="34">
        <v>10</v>
      </c>
      <c r="B16" s="42" t="s">
        <v>165</v>
      </c>
      <c r="C16" s="38" t="s">
        <v>245</v>
      </c>
      <c r="D16" s="6">
        <v>1</v>
      </c>
      <c r="E16" s="57" t="s">
        <v>200</v>
      </c>
      <c r="F16" s="36" t="s">
        <v>38</v>
      </c>
      <c r="G16" s="35" t="s">
        <v>201</v>
      </c>
    </row>
    <row r="17" spans="1:7" ht="60" x14ac:dyDescent="0.2">
      <c r="A17" s="34">
        <v>11</v>
      </c>
      <c r="B17" s="42" t="s">
        <v>176</v>
      </c>
      <c r="C17" s="38" t="s">
        <v>246</v>
      </c>
      <c r="D17" s="6">
        <v>1</v>
      </c>
      <c r="E17" s="57" t="s">
        <v>202</v>
      </c>
      <c r="F17" s="36" t="s">
        <v>39</v>
      </c>
      <c r="G17" s="23" t="s">
        <v>203</v>
      </c>
    </row>
    <row r="18" spans="1:7" ht="132" x14ac:dyDescent="0.2">
      <c r="A18" s="34">
        <v>12</v>
      </c>
      <c r="B18" s="42" t="s">
        <v>156</v>
      </c>
      <c r="C18" s="38" t="s">
        <v>247</v>
      </c>
      <c r="D18" s="6">
        <v>0.8</v>
      </c>
      <c r="E18" s="57" t="s">
        <v>41</v>
      </c>
      <c r="F18" s="36" t="s">
        <v>42</v>
      </c>
      <c r="G18" s="35" t="s">
        <v>205</v>
      </c>
    </row>
    <row r="19" spans="1:7" ht="102.75" customHeight="1" x14ac:dyDescent="0.2">
      <c r="A19" s="34">
        <v>13</v>
      </c>
      <c r="B19" s="43" t="s">
        <v>165</v>
      </c>
      <c r="C19" s="39" t="s">
        <v>291</v>
      </c>
      <c r="D19" s="6">
        <v>0</v>
      </c>
      <c r="E19" s="60" t="s">
        <v>43</v>
      </c>
      <c r="F19" s="11" t="s">
        <v>44</v>
      </c>
      <c r="G19" s="32" t="s">
        <v>306</v>
      </c>
    </row>
    <row r="20" spans="1:7" ht="127.5" x14ac:dyDescent="0.2">
      <c r="A20" s="519">
        <v>14</v>
      </c>
      <c r="B20" s="522" t="s">
        <v>156</v>
      </c>
      <c r="C20" s="520" t="s">
        <v>249</v>
      </c>
      <c r="D20" s="6">
        <v>0.5</v>
      </c>
      <c r="E20" s="57" t="s">
        <v>41</v>
      </c>
      <c r="F20" s="36" t="s">
        <v>46</v>
      </c>
      <c r="G20" s="64" t="s">
        <v>323</v>
      </c>
    </row>
    <row r="21" spans="1:7" ht="97.5" customHeight="1" x14ac:dyDescent="0.2">
      <c r="A21" s="519"/>
      <c r="B21" s="522"/>
      <c r="C21" s="521"/>
      <c r="D21" s="6">
        <v>0.2</v>
      </c>
      <c r="E21" s="57" t="s">
        <v>41</v>
      </c>
      <c r="F21" s="36" t="s">
        <v>47</v>
      </c>
      <c r="G21" s="50" t="s">
        <v>322</v>
      </c>
    </row>
    <row r="22" spans="1:7" ht="89.25" customHeight="1" x14ac:dyDescent="0.2">
      <c r="A22" s="519"/>
      <c r="B22" s="522"/>
      <c r="C22" s="521"/>
      <c r="D22" s="6">
        <v>0.2</v>
      </c>
      <c r="E22" s="57" t="s">
        <v>41</v>
      </c>
      <c r="F22" s="36" t="s">
        <v>48</v>
      </c>
      <c r="G22" s="50" t="s">
        <v>324</v>
      </c>
    </row>
    <row r="23" spans="1:7" ht="127.5" x14ac:dyDescent="0.2">
      <c r="A23" s="519">
        <v>15</v>
      </c>
      <c r="B23" s="522" t="s">
        <v>156</v>
      </c>
      <c r="C23" s="520" t="s">
        <v>250</v>
      </c>
      <c r="D23" s="6">
        <v>0.5</v>
      </c>
      <c r="E23" s="57" t="s">
        <v>41</v>
      </c>
      <c r="F23" s="36" t="s">
        <v>46</v>
      </c>
      <c r="G23" s="64" t="s">
        <v>323</v>
      </c>
    </row>
    <row r="24" spans="1:7" ht="101.25" customHeight="1" x14ac:dyDescent="0.2">
      <c r="A24" s="519"/>
      <c r="B24" s="522"/>
      <c r="C24" s="521"/>
      <c r="D24" s="6">
        <v>0.2</v>
      </c>
      <c r="E24" s="57" t="s">
        <v>41</v>
      </c>
      <c r="F24" s="36" t="s">
        <v>47</v>
      </c>
      <c r="G24" s="50" t="s">
        <v>322</v>
      </c>
    </row>
    <row r="25" spans="1:7" ht="76.5" x14ac:dyDescent="0.2">
      <c r="A25" s="519"/>
      <c r="B25" s="522"/>
      <c r="C25" s="521"/>
      <c r="D25" s="6">
        <v>0.2</v>
      </c>
      <c r="E25" s="57" t="s">
        <v>41</v>
      </c>
      <c r="F25" s="36" t="s">
        <v>48</v>
      </c>
      <c r="G25" s="50" t="s">
        <v>321</v>
      </c>
    </row>
    <row r="26" spans="1:7" ht="127.5" x14ac:dyDescent="0.2">
      <c r="A26" s="519">
        <v>16</v>
      </c>
      <c r="B26" s="522" t="s">
        <v>156</v>
      </c>
      <c r="C26" s="520" t="s">
        <v>251</v>
      </c>
      <c r="D26" s="6">
        <v>0.5</v>
      </c>
      <c r="E26" s="57" t="s">
        <v>41</v>
      </c>
      <c r="F26" s="36" t="s">
        <v>46</v>
      </c>
      <c r="G26" s="64" t="s">
        <v>320</v>
      </c>
    </row>
    <row r="27" spans="1:7" ht="111.75" customHeight="1" x14ac:dyDescent="0.2">
      <c r="A27" s="519"/>
      <c r="B27" s="522"/>
      <c r="C27" s="521"/>
      <c r="D27" s="6">
        <v>0.2</v>
      </c>
      <c r="E27" s="57" t="s">
        <v>41</v>
      </c>
      <c r="F27" s="36" t="s">
        <v>47</v>
      </c>
      <c r="G27" s="50" t="s">
        <v>319</v>
      </c>
    </row>
    <row r="28" spans="1:7" ht="69.75" customHeight="1" x14ac:dyDescent="0.2">
      <c r="A28" s="519"/>
      <c r="B28" s="522"/>
      <c r="C28" s="521"/>
      <c r="D28" s="6">
        <v>0.2</v>
      </c>
      <c r="E28" s="57" t="s">
        <v>41</v>
      </c>
      <c r="F28" s="36" t="s">
        <v>48</v>
      </c>
      <c r="G28" s="50" t="s">
        <v>318</v>
      </c>
    </row>
    <row r="29" spans="1:7" ht="62.25" customHeight="1" x14ac:dyDescent="0.2">
      <c r="A29" s="519">
        <v>17</v>
      </c>
      <c r="B29" s="42" t="s">
        <v>157</v>
      </c>
      <c r="C29" s="38" t="s">
        <v>51</v>
      </c>
      <c r="D29" s="6">
        <v>1</v>
      </c>
      <c r="E29" s="57" t="s">
        <v>52</v>
      </c>
      <c r="F29" s="36" t="s">
        <v>53</v>
      </c>
      <c r="G29" s="24" t="s">
        <v>206</v>
      </c>
    </row>
    <row r="30" spans="1:7" ht="54" customHeight="1" x14ac:dyDescent="0.2">
      <c r="A30" s="519"/>
      <c r="B30" s="42" t="s">
        <v>165</v>
      </c>
      <c r="C30" s="38" t="s">
        <v>54</v>
      </c>
      <c r="D30" s="6">
        <v>1</v>
      </c>
      <c r="E30" s="57" t="s">
        <v>55</v>
      </c>
      <c r="F30" s="36" t="s">
        <v>56</v>
      </c>
      <c r="G30" s="35" t="s">
        <v>207</v>
      </c>
    </row>
    <row r="31" spans="1:7" ht="209.25" customHeight="1" x14ac:dyDescent="0.2">
      <c r="A31" s="34">
        <v>18</v>
      </c>
      <c r="B31" s="42" t="s">
        <v>165</v>
      </c>
      <c r="C31" s="38" t="s">
        <v>252</v>
      </c>
      <c r="D31" s="6">
        <v>0.5</v>
      </c>
      <c r="E31" s="58" t="s">
        <v>208</v>
      </c>
      <c r="F31" s="10" t="s">
        <v>57</v>
      </c>
      <c r="G31" s="63" t="s">
        <v>309</v>
      </c>
    </row>
    <row r="32" spans="1:7" ht="51" customHeight="1" x14ac:dyDescent="0.2">
      <c r="A32" s="519">
        <v>19</v>
      </c>
      <c r="B32" s="522" t="s">
        <v>158</v>
      </c>
      <c r="C32" s="524" t="s">
        <v>253</v>
      </c>
      <c r="D32" s="6">
        <v>1</v>
      </c>
      <c r="E32" s="57" t="s">
        <v>209</v>
      </c>
      <c r="F32" s="36" t="s">
        <v>58</v>
      </c>
      <c r="G32" s="35" t="s">
        <v>167</v>
      </c>
    </row>
    <row r="33" spans="1:7" ht="89.25" x14ac:dyDescent="0.2">
      <c r="A33" s="519"/>
      <c r="B33" s="522"/>
      <c r="C33" s="525"/>
      <c r="D33" s="6">
        <v>1</v>
      </c>
      <c r="E33" s="57" t="s">
        <v>210</v>
      </c>
      <c r="F33" s="36" t="s">
        <v>59</v>
      </c>
      <c r="G33" s="29" t="s">
        <v>211</v>
      </c>
    </row>
    <row r="34" spans="1:7" ht="51" x14ac:dyDescent="0.2">
      <c r="A34" s="519"/>
      <c r="B34" s="522"/>
      <c r="C34" s="525"/>
      <c r="D34" s="6">
        <v>1</v>
      </c>
      <c r="E34" s="57" t="s">
        <v>60</v>
      </c>
      <c r="F34" s="36" t="s">
        <v>61</v>
      </c>
      <c r="G34" s="35" t="s">
        <v>168</v>
      </c>
    </row>
    <row r="35" spans="1:7" ht="89.25" x14ac:dyDescent="0.2">
      <c r="A35" s="519"/>
      <c r="B35" s="522"/>
      <c r="C35" s="525"/>
      <c r="D35" s="6">
        <v>1</v>
      </c>
      <c r="E35" s="57" t="s">
        <v>60</v>
      </c>
      <c r="F35" s="36" t="s">
        <v>62</v>
      </c>
      <c r="G35" s="29" t="s">
        <v>211</v>
      </c>
    </row>
    <row r="36" spans="1:7" ht="134.25" customHeight="1" x14ac:dyDescent="0.2">
      <c r="A36" s="519"/>
      <c r="B36" s="522"/>
      <c r="C36" s="525"/>
      <c r="D36" s="6">
        <v>0.5</v>
      </c>
      <c r="E36" s="57" t="s">
        <v>60</v>
      </c>
      <c r="F36" s="36" t="s">
        <v>63</v>
      </c>
      <c r="G36" s="64" t="s">
        <v>326</v>
      </c>
    </row>
    <row r="37" spans="1:7" ht="112.5" customHeight="1" x14ac:dyDescent="0.2">
      <c r="A37" s="519"/>
      <c r="B37" s="522"/>
      <c r="C37" s="525"/>
      <c r="D37" s="6">
        <v>1</v>
      </c>
      <c r="E37" s="57" t="s">
        <v>64</v>
      </c>
      <c r="F37" s="36" t="s">
        <v>65</v>
      </c>
      <c r="G37" s="29" t="s">
        <v>211</v>
      </c>
    </row>
    <row r="38" spans="1:7" ht="89.25" x14ac:dyDescent="0.2">
      <c r="A38" s="519"/>
      <c r="B38" s="522"/>
      <c r="C38" s="526"/>
      <c r="D38" s="6">
        <v>1</v>
      </c>
      <c r="E38" s="57" t="s">
        <v>66</v>
      </c>
      <c r="F38" s="36" t="s">
        <v>67</v>
      </c>
      <c r="G38" s="64" t="s">
        <v>326</v>
      </c>
    </row>
    <row r="39" spans="1:7" ht="120" customHeight="1" x14ac:dyDescent="0.2">
      <c r="A39" s="34">
        <v>20</v>
      </c>
      <c r="B39" s="42" t="s">
        <v>176</v>
      </c>
      <c r="C39" s="38" t="s">
        <v>254</v>
      </c>
      <c r="D39" s="6">
        <v>0.5</v>
      </c>
      <c r="E39" s="57" t="s">
        <v>255</v>
      </c>
      <c r="F39" s="10" t="s">
        <v>68</v>
      </c>
      <c r="G39" s="23" t="s">
        <v>212</v>
      </c>
    </row>
    <row r="40" spans="1:7" ht="58.5" customHeight="1" x14ac:dyDescent="0.2">
      <c r="A40" s="519">
        <v>21</v>
      </c>
      <c r="B40" s="538" t="s">
        <v>158</v>
      </c>
      <c r="C40" s="524" t="s">
        <v>288</v>
      </c>
      <c r="D40" s="6">
        <v>1</v>
      </c>
      <c r="E40" s="57" t="s">
        <v>213</v>
      </c>
      <c r="F40" s="36" t="s">
        <v>69</v>
      </c>
      <c r="G40" s="26" t="s">
        <v>285</v>
      </c>
    </row>
    <row r="41" spans="1:7" ht="60.75" customHeight="1" x14ac:dyDescent="0.2">
      <c r="A41" s="519"/>
      <c r="B41" s="538"/>
      <c r="C41" s="525"/>
      <c r="D41" s="6">
        <v>1</v>
      </c>
      <c r="E41" s="57" t="s">
        <v>213</v>
      </c>
      <c r="F41" s="36" t="s">
        <v>70</v>
      </c>
      <c r="G41" s="26" t="s">
        <v>286</v>
      </c>
    </row>
    <row r="42" spans="1:7" ht="156" customHeight="1" x14ac:dyDescent="0.2">
      <c r="A42" s="519"/>
      <c r="B42" s="538"/>
      <c r="C42" s="525"/>
      <c r="D42" s="6">
        <v>1</v>
      </c>
      <c r="E42" s="57" t="s">
        <v>213</v>
      </c>
      <c r="F42" s="36" t="s">
        <v>71</v>
      </c>
      <c r="G42" s="21" t="s">
        <v>287</v>
      </c>
    </row>
    <row r="43" spans="1:7" ht="192.75" customHeight="1" x14ac:dyDescent="0.2">
      <c r="A43" s="519"/>
      <c r="B43" s="538"/>
      <c r="C43" s="526"/>
      <c r="D43" s="6">
        <v>0.5</v>
      </c>
      <c r="E43" s="57" t="s">
        <v>214</v>
      </c>
      <c r="F43" s="36" t="s">
        <v>72</v>
      </c>
      <c r="G43" s="33" t="s">
        <v>327</v>
      </c>
    </row>
    <row r="44" spans="1:7" ht="68.25" customHeight="1" x14ac:dyDescent="0.2">
      <c r="A44" s="34">
        <v>22</v>
      </c>
      <c r="B44" s="42" t="s">
        <v>176</v>
      </c>
      <c r="C44" s="38" t="s">
        <v>256</v>
      </c>
      <c r="D44" s="6">
        <v>0</v>
      </c>
      <c r="E44" s="57" t="s">
        <v>73</v>
      </c>
      <c r="F44" s="36" t="s">
        <v>74</v>
      </c>
      <c r="G44" s="35"/>
    </row>
    <row r="45" spans="1:7" ht="51" x14ac:dyDescent="0.2">
      <c r="A45" s="527">
        <v>23</v>
      </c>
      <c r="B45" s="539" t="s">
        <v>176</v>
      </c>
      <c r="C45" s="528" t="s">
        <v>257</v>
      </c>
      <c r="D45" s="6">
        <v>0.2</v>
      </c>
      <c r="E45" s="59" t="s">
        <v>75</v>
      </c>
      <c r="F45" s="9" t="s">
        <v>76</v>
      </c>
      <c r="G45" s="23" t="s">
        <v>169</v>
      </c>
    </row>
    <row r="46" spans="1:7" ht="51" x14ac:dyDescent="0.2">
      <c r="A46" s="527"/>
      <c r="B46" s="539"/>
      <c r="C46" s="529"/>
      <c r="D46" s="6">
        <v>0.2</v>
      </c>
      <c r="E46" s="59" t="s">
        <v>75</v>
      </c>
      <c r="F46" s="9" t="s">
        <v>77</v>
      </c>
      <c r="G46" s="25" t="s">
        <v>179</v>
      </c>
    </row>
    <row r="47" spans="1:7" ht="51" x14ac:dyDescent="0.2">
      <c r="A47" s="527"/>
      <c r="B47" s="539"/>
      <c r="C47" s="529"/>
      <c r="D47" s="6">
        <v>0.2</v>
      </c>
      <c r="E47" s="59" t="s">
        <v>78</v>
      </c>
      <c r="F47" s="9" t="s">
        <v>79</v>
      </c>
      <c r="G47" s="23" t="s">
        <v>170</v>
      </c>
    </row>
    <row r="48" spans="1:7" ht="63.75" x14ac:dyDescent="0.2">
      <c r="A48" s="527"/>
      <c r="B48" s="539"/>
      <c r="C48" s="529"/>
      <c r="D48" s="6">
        <v>0.2</v>
      </c>
      <c r="E48" s="59" t="s">
        <v>75</v>
      </c>
      <c r="F48" s="9" t="s">
        <v>80</v>
      </c>
      <c r="G48" s="25" t="s">
        <v>215</v>
      </c>
    </row>
    <row r="49" spans="1:7" ht="63.75" x14ac:dyDescent="0.2">
      <c r="A49" s="527"/>
      <c r="B49" s="539"/>
      <c r="C49" s="529"/>
      <c r="D49" s="6">
        <v>0.2</v>
      </c>
      <c r="E49" s="59" t="s">
        <v>78</v>
      </c>
      <c r="F49" s="9" t="s">
        <v>81</v>
      </c>
      <c r="G49" s="25" t="s">
        <v>216</v>
      </c>
    </row>
    <row r="50" spans="1:7" ht="45" x14ac:dyDescent="0.2">
      <c r="A50" s="527"/>
      <c r="B50" s="539"/>
      <c r="C50" s="529"/>
      <c r="D50" s="6">
        <v>0</v>
      </c>
      <c r="E50" s="59" t="s">
        <v>78</v>
      </c>
      <c r="F50" s="9" t="s">
        <v>82</v>
      </c>
      <c r="G50" s="25" t="s">
        <v>161</v>
      </c>
    </row>
    <row r="51" spans="1:7" ht="51" x14ac:dyDescent="0.2">
      <c r="A51" s="527"/>
      <c r="B51" s="537"/>
      <c r="C51" s="530"/>
      <c r="D51" s="6">
        <v>0.2</v>
      </c>
      <c r="E51" s="59" t="s">
        <v>78</v>
      </c>
      <c r="F51" s="9" t="s">
        <v>83</v>
      </c>
      <c r="G51" s="25" t="s">
        <v>171</v>
      </c>
    </row>
    <row r="52" spans="1:7" ht="96" x14ac:dyDescent="0.2">
      <c r="A52" s="519">
        <v>24</v>
      </c>
      <c r="B52" s="522" t="s">
        <v>165</v>
      </c>
      <c r="C52" s="524" t="s">
        <v>258</v>
      </c>
      <c r="D52" s="6">
        <v>0</v>
      </c>
      <c r="E52" s="57" t="s">
        <v>84</v>
      </c>
      <c r="F52" s="36" t="s">
        <v>85</v>
      </c>
      <c r="G52" s="533" t="s">
        <v>299</v>
      </c>
    </row>
    <row r="53" spans="1:7" ht="99.75" x14ac:dyDescent="0.2">
      <c r="A53" s="519"/>
      <c r="B53" s="522"/>
      <c r="C53" s="525"/>
      <c r="D53" s="6">
        <v>0</v>
      </c>
      <c r="E53" s="57" t="s">
        <v>86</v>
      </c>
      <c r="F53" s="36" t="s">
        <v>87</v>
      </c>
      <c r="G53" s="534"/>
    </row>
    <row r="54" spans="1:7" ht="142.5" x14ac:dyDescent="0.2">
      <c r="A54" s="519"/>
      <c r="B54" s="522"/>
      <c r="C54" s="526"/>
      <c r="D54" s="6">
        <v>0</v>
      </c>
      <c r="E54" s="57" t="s">
        <v>88</v>
      </c>
      <c r="F54" s="36" t="s">
        <v>89</v>
      </c>
      <c r="G54" s="535"/>
    </row>
    <row r="55" spans="1:7" ht="81" customHeight="1" x14ac:dyDescent="0.2">
      <c r="A55" s="34">
        <v>25</v>
      </c>
      <c r="B55" s="42" t="s">
        <v>165</v>
      </c>
      <c r="C55" s="38" t="s">
        <v>259</v>
      </c>
      <c r="D55" s="6">
        <v>0</v>
      </c>
      <c r="E55" s="57" t="s">
        <v>90</v>
      </c>
      <c r="F55" s="36" t="s">
        <v>91</v>
      </c>
      <c r="G55" s="32" t="s">
        <v>298</v>
      </c>
    </row>
    <row r="56" spans="1:7" ht="99.75" x14ac:dyDescent="0.2">
      <c r="A56" s="34">
        <v>26</v>
      </c>
      <c r="B56" s="42" t="s">
        <v>176</v>
      </c>
      <c r="C56" s="38" t="s">
        <v>260</v>
      </c>
      <c r="D56" s="6">
        <v>0.5</v>
      </c>
      <c r="E56" s="57" t="s">
        <v>92</v>
      </c>
      <c r="F56" s="36" t="s">
        <v>93</v>
      </c>
      <c r="G56" s="25" t="s">
        <v>217</v>
      </c>
    </row>
    <row r="57" spans="1:7" ht="85.5" x14ac:dyDescent="0.2">
      <c r="A57" s="34">
        <v>27</v>
      </c>
      <c r="B57" s="42" t="s">
        <v>165</v>
      </c>
      <c r="C57" s="38" t="s">
        <v>261</v>
      </c>
      <c r="D57" s="6">
        <v>0.5</v>
      </c>
      <c r="E57" s="57" t="s">
        <v>94</v>
      </c>
      <c r="F57" s="36" t="s">
        <v>95</v>
      </c>
      <c r="G57" s="32" t="s">
        <v>300</v>
      </c>
    </row>
    <row r="58" spans="1:7" ht="101.25" customHeight="1" x14ac:dyDescent="0.2">
      <c r="A58" s="34">
        <v>28</v>
      </c>
      <c r="B58" s="42" t="s">
        <v>176</v>
      </c>
      <c r="C58" s="38" t="s">
        <v>262</v>
      </c>
      <c r="D58" s="6">
        <v>0.5</v>
      </c>
      <c r="E58" s="57" t="s">
        <v>96</v>
      </c>
      <c r="F58" s="36" t="s">
        <v>97</v>
      </c>
      <c r="G58" s="23" t="s">
        <v>180</v>
      </c>
    </row>
    <row r="59" spans="1:7" ht="85.5" x14ac:dyDescent="0.2">
      <c r="A59" s="34">
        <v>29</v>
      </c>
      <c r="B59" s="42" t="s">
        <v>165</v>
      </c>
      <c r="C59" s="38" t="s">
        <v>263</v>
      </c>
      <c r="D59" s="6">
        <v>0</v>
      </c>
      <c r="E59" s="60" t="s">
        <v>98</v>
      </c>
      <c r="F59" s="11" t="s">
        <v>99</v>
      </c>
      <c r="G59" s="32" t="s">
        <v>301</v>
      </c>
    </row>
    <row r="60" spans="1:7" ht="71.25" x14ac:dyDescent="0.2">
      <c r="A60" s="34">
        <v>30</v>
      </c>
      <c r="B60" s="42" t="s">
        <v>165</v>
      </c>
      <c r="C60" s="38" t="s">
        <v>264</v>
      </c>
      <c r="D60" s="6">
        <v>0</v>
      </c>
      <c r="E60" s="57" t="s">
        <v>100</v>
      </c>
      <c r="F60" s="36" t="s">
        <v>101</v>
      </c>
      <c r="G60" s="32" t="s">
        <v>301</v>
      </c>
    </row>
    <row r="61" spans="1:7" ht="159" customHeight="1" x14ac:dyDescent="0.2">
      <c r="A61" s="34">
        <v>31</v>
      </c>
      <c r="B61" s="42" t="s">
        <v>177</v>
      </c>
      <c r="C61" s="38" t="s">
        <v>265</v>
      </c>
      <c r="D61" s="6">
        <v>1</v>
      </c>
      <c r="E61" s="57" t="s">
        <v>218</v>
      </c>
      <c r="F61" s="36" t="s">
        <v>102</v>
      </c>
      <c r="G61" s="23" t="s">
        <v>219</v>
      </c>
    </row>
    <row r="62" spans="1:7" ht="75" x14ac:dyDescent="0.2">
      <c r="A62" s="34">
        <v>32</v>
      </c>
      <c r="B62" s="42" t="s">
        <v>176</v>
      </c>
      <c r="C62" s="38" t="s">
        <v>266</v>
      </c>
      <c r="D62" s="6">
        <v>1</v>
      </c>
      <c r="E62" s="58" t="s">
        <v>220</v>
      </c>
      <c r="F62" s="10" t="s">
        <v>103</v>
      </c>
      <c r="G62" s="23" t="s">
        <v>221</v>
      </c>
    </row>
    <row r="63" spans="1:7" ht="172.5" customHeight="1" x14ac:dyDescent="0.2">
      <c r="A63" s="34">
        <v>33</v>
      </c>
      <c r="B63" s="42" t="s">
        <v>165</v>
      </c>
      <c r="C63" s="38" t="s">
        <v>267</v>
      </c>
      <c r="D63" s="6">
        <v>1</v>
      </c>
      <c r="E63" s="60" t="s">
        <v>104</v>
      </c>
      <c r="F63" s="11" t="s">
        <v>105</v>
      </c>
      <c r="G63" s="29" t="s">
        <v>297</v>
      </c>
    </row>
    <row r="64" spans="1:7" ht="117" customHeight="1" x14ac:dyDescent="0.2">
      <c r="A64" s="34">
        <v>34</v>
      </c>
      <c r="B64" s="42" t="s">
        <v>176</v>
      </c>
      <c r="C64" s="38" t="s">
        <v>106</v>
      </c>
      <c r="D64" s="6">
        <v>0.5</v>
      </c>
      <c r="E64" s="58" t="s">
        <v>107</v>
      </c>
      <c r="F64" s="10" t="s">
        <v>108</v>
      </c>
      <c r="G64" s="23" t="s">
        <v>222</v>
      </c>
    </row>
    <row r="65" spans="1:7" ht="218.25" customHeight="1" x14ac:dyDescent="0.2">
      <c r="A65" s="519">
        <v>35</v>
      </c>
      <c r="B65" s="522" t="s">
        <v>165</v>
      </c>
      <c r="C65" s="38" t="s">
        <v>109</v>
      </c>
      <c r="D65" s="6">
        <v>1</v>
      </c>
      <c r="E65" s="57" t="s">
        <v>110</v>
      </c>
      <c r="F65" s="36" t="s">
        <v>111</v>
      </c>
      <c r="G65" s="26" t="s">
        <v>223</v>
      </c>
    </row>
    <row r="66" spans="1:7" ht="120.75" x14ac:dyDescent="0.2">
      <c r="A66" s="519"/>
      <c r="B66" s="522"/>
      <c r="C66" s="38" t="s">
        <v>278</v>
      </c>
      <c r="D66" s="6">
        <v>0.7</v>
      </c>
      <c r="E66" s="60" t="s">
        <v>112</v>
      </c>
      <c r="F66" s="11" t="s">
        <v>24</v>
      </c>
      <c r="G66" s="21" t="s">
        <v>224</v>
      </c>
    </row>
    <row r="67" spans="1:7" ht="85.5" x14ac:dyDescent="0.2">
      <c r="A67" s="37">
        <v>36</v>
      </c>
      <c r="B67" s="42" t="s">
        <v>165</v>
      </c>
      <c r="C67" s="40" t="s">
        <v>268</v>
      </c>
      <c r="D67" s="6">
        <v>0</v>
      </c>
      <c r="E67" s="60" t="s">
        <v>98</v>
      </c>
      <c r="F67" s="11" t="s">
        <v>113</v>
      </c>
      <c r="G67" s="32" t="s">
        <v>301</v>
      </c>
    </row>
    <row r="68" spans="1:7" ht="85.5" x14ac:dyDescent="0.2">
      <c r="A68" s="34">
        <v>37</v>
      </c>
      <c r="B68" s="42" t="s">
        <v>166</v>
      </c>
      <c r="C68" s="38" t="s">
        <v>114</v>
      </c>
      <c r="D68" s="6">
        <v>0</v>
      </c>
      <c r="E68" s="58" t="s">
        <v>225</v>
      </c>
      <c r="F68" s="10" t="s">
        <v>115</v>
      </c>
      <c r="G68" s="32"/>
    </row>
    <row r="69" spans="1:7" ht="132" x14ac:dyDescent="0.2">
      <c r="A69" s="519">
        <v>38</v>
      </c>
      <c r="B69" s="42" t="s">
        <v>155</v>
      </c>
      <c r="C69" s="524" t="s">
        <v>269</v>
      </c>
      <c r="D69" s="6">
        <v>0.6</v>
      </c>
      <c r="E69" s="57" t="s">
        <v>41</v>
      </c>
      <c r="F69" s="36" t="s">
        <v>42</v>
      </c>
      <c r="G69" s="48" t="s">
        <v>226</v>
      </c>
    </row>
    <row r="70" spans="1:7" ht="63.75" x14ac:dyDescent="0.2">
      <c r="A70" s="519"/>
      <c r="B70" s="42" t="s">
        <v>155</v>
      </c>
      <c r="C70" s="525"/>
      <c r="D70" s="6">
        <v>0</v>
      </c>
      <c r="E70" s="57" t="s">
        <v>119</v>
      </c>
      <c r="F70" s="36" t="s">
        <v>120</v>
      </c>
      <c r="G70" s="64" t="s">
        <v>330</v>
      </c>
    </row>
    <row r="71" spans="1:7" ht="57" x14ac:dyDescent="0.2">
      <c r="A71" s="519"/>
      <c r="B71" s="42" t="s">
        <v>178</v>
      </c>
      <c r="C71" s="525"/>
      <c r="D71" s="6">
        <v>0</v>
      </c>
      <c r="E71" s="57" t="s">
        <v>123</v>
      </c>
      <c r="F71" s="36" t="s">
        <v>124</v>
      </c>
      <c r="G71" s="32" t="s">
        <v>329</v>
      </c>
    </row>
    <row r="72" spans="1:7" ht="84" x14ac:dyDescent="0.2">
      <c r="A72" s="519"/>
      <c r="B72" s="42" t="s">
        <v>178</v>
      </c>
      <c r="C72" s="526"/>
      <c r="D72" s="6">
        <v>0</v>
      </c>
      <c r="E72" s="58" t="s">
        <v>127</v>
      </c>
      <c r="F72" s="10" t="s">
        <v>128</v>
      </c>
      <c r="G72" s="32" t="s">
        <v>329</v>
      </c>
    </row>
    <row r="73" spans="1:7" ht="99.75" x14ac:dyDescent="0.2">
      <c r="A73" s="34">
        <v>39</v>
      </c>
      <c r="B73" s="42" t="s">
        <v>165</v>
      </c>
      <c r="C73" s="38" t="s">
        <v>130</v>
      </c>
      <c r="D73" s="6">
        <v>0</v>
      </c>
      <c r="E73" s="57" t="s">
        <v>86</v>
      </c>
      <c r="F73" s="36" t="s">
        <v>87</v>
      </c>
      <c r="G73" s="32" t="s">
        <v>301</v>
      </c>
    </row>
    <row r="74" spans="1:7" ht="112.5" customHeight="1" x14ac:dyDescent="0.2">
      <c r="A74" s="34">
        <v>40</v>
      </c>
      <c r="B74" s="42" t="s">
        <v>176</v>
      </c>
      <c r="C74" s="38" t="s">
        <v>270</v>
      </c>
      <c r="D74" s="6">
        <v>1</v>
      </c>
      <c r="E74" s="58" t="s">
        <v>131</v>
      </c>
      <c r="F74" s="10" t="s">
        <v>181</v>
      </c>
      <c r="G74" s="27" t="s">
        <v>229</v>
      </c>
    </row>
    <row r="75" spans="1:7" ht="42.75" x14ac:dyDescent="0.2">
      <c r="A75" s="34">
        <v>41</v>
      </c>
      <c r="B75" s="42" t="s">
        <v>153</v>
      </c>
      <c r="C75" s="38" t="s">
        <v>271</v>
      </c>
      <c r="D75" s="6">
        <v>0</v>
      </c>
      <c r="E75" s="61" t="s">
        <v>132</v>
      </c>
      <c r="F75" s="14" t="s">
        <v>133</v>
      </c>
      <c r="G75" s="32" t="s">
        <v>325</v>
      </c>
    </row>
    <row r="76" spans="1:7" ht="42.75" x14ac:dyDescent="0.2">
      <c r="A76" s="34">
        <v>42</v>
      </c>
      <c r="B76" s="42" t="s">
        <v>157</v>
      </c>
      <c r="C76" s="38" t="s">
        <v>273</v>
      </c>
      <c r="D76" s="6">
        <v>0</v>
      </c>
      <c r="E76" s="62" t="s">
        <v>230</v>
      </c>
      <c r="F76" s="13" t="s">
        <v>134</v>
      </c>
      <c r="G76" s="32" t="s">
        <v>325</v>
      </c>
    </row>
    <row r="77" spans="1:7" ht="112.5" customHeight="1" x14ac:dyDescent="0.2">
      <c r="A77" s="527">
        <v>43</v>
      </c>
      <c r="B77" s="42" t="s">
        <v>157</v>
      </c>
      <c r="C77" s="528" t="s">
        <v>272</v>
      </c>
      <c r="D77" s="6">
        <v>0.7</v>
      </c>
      <c r="E77" s="62" t="s">
        <v>135</v>
      </c>
      <c r="F77" s="13" t="s">
        <v>136</v>
      </c>
      <c r="G77" s="27" t="s">
        <v>186</v>
      </c>
    </row>
    <row r="78" spans="1:7" ht="96" x14ac:dyDescent="0.2">
      <c r="A78" s="527"/>
      <c r="B78" s="522" t="s">
        <v>176</v>
      </c>
      <c r="C78" s="529"/>
      <c r="D78" s="6">
        <v>0.7</v>
      </c>
      <c r="E78" s="59" t="s">
        <v>137</v>
      </c>
      <c r="F78" s="10" t="s">
        <v>138</v>
      </c>
      <c r="G78" s="27" t="s">
        <v>182</v>
      </c>
    </row>
    <row r="79" spans="1:7" ht="38.25" x14ac:dyDescent="0.2">
      <c r="A79" s="527"/>
      <c r="B79" s="522"/>
      <c r="C79" s="529"/>
      <c r="D79" s="6">
        <v>1</v>
      </c>
      <c r="E79" s="59" t="s">
        <v>137</v>
      </c>
      <c r="F79" s="10" t="s">
        <v>139</v>
      </c>
      <c r="G79" s="27" t="s">
        <v>162</v>
      </c>
    </row>
    <row r="80" spans="1:7" ht="38.25" x14ac:dyDescent="0.2">
      <c r="A80" s="527"/>
      <c r="B80" s="522"/>
      <c r="C80" s="529"/>
      <c r="D80" s="6">
        <v>0.7</v>
      </c>
      <c r="E80" s="59" t="s">
        <v>137</v>
      </c>
      <c r="F80" s="10" t="s">
        <v>140</v>
      </c>
      <c r="G80" s="27" t="s">
        <v>183</v>
      </c>
    </row>
    <row r="81" spans="1:7" ht="51" x14ac:dyDescent="0.2">
      <c r="A81" s="527"/>
      <c r="B81" s="522"/>
      <c r="C81" s="530"/>
      <c r="D81" s="6">
        <v>1</v>
      </c>
      <c r="E81" s="59" t="s">
        <v>231</v>
      </c>
      <c r="F81" s="10" t="s">
        <v>141</v>
      </c>
      <c r="G81" s="27" t="s">
        <v>232</v>
      </c>
    </row>
    <row r="82" spans="1:7" ht="51" x14ac:dyDescent="0.2">
      <c r="A82" s="527">
        <v>44</v>
      </c>
      <c r="B82" s="536" t="s">
        <v>176</v>
      </c>
      <c r="C82" s="528" t="s">
        <v>274</v>
      </c>
      <c r="D82" s="6">
        <v>0.5</v>
      </c>
      <c r="E82" s="59" t="s">
        <v>78</v>
      </c>
      <c r="F82" s="9" t="s">
        <v>76</v>
      </c>
      <c r="G82" s="23" t="s">
        <v>169</v>
      </c>
    </row>
    <row r="83" spans="1:7" ht="72" customHeight="1" x14ac:dyDescent="0.2">
      <c r="A83" s="527"/>
      <c r="B83" s="539"/>
      <c r="C83" s="529"/>
      <c r="D83" s="6">
        <v>0</v>
      </c>
      <c r="E83" s="59" t="s">
        <v>75</v>
      </c>
      <c r="F83" s="9" t="s">
        <v>77</v>
      </c>
      <c r="G83" s="25" t="s">
        <v>184</v>
      </c>
    </row>
    <row r="84" spans="1:7" ht="72" customHeight="1" x14ac:dyDescent="0.2">
      <c r="A84" s="527"/>
      <c r="B84" s="539"/>
      <c r="C84" s="529"/>
      <c r="D84" s="6">
        <v>0</v>
      </c>
      <c r="E84" s="59" t="s">
        <v>75</v>
      </c>
      <c r="F84" s="9" t="s">
        <v>79</v>
      </c>
      <c r="G84" s="23" t="s">
        <v>172</v>
      </c>
    </row>
    <row r="85" spans="1:7" ht="72" customHeight="1" x14ac:dyDescent="0.2">
      <c r="A85" s="527"/>
      <c r="B85" s="539"/>
      <c r="C85" s="529"/>
      <c r="D85" s="6">
        <v>0</v>
      </c>
      <c r="E85" s="59" t="s">
        <v>78</v>
      </c>
      <c r="F85" s="9" t="s">
        <v>80</v>
      </c>
      <c r="G85" s="25" t="s">
        <v>187</v>
      </c>
    </row>
    <row r="86" spans="1:7" ht="72" customHeight="1" x14ac:dyDescent="0.2">
      <c r="A86" s="527"/>
      <c r="B86" s="539"/>
      <c r="C86" s="529"/>
      <c r="D86" s="6">
        <v>0</v>
      </c>
      <c r="E86" s="9" t="s">
        <v>75</v>
      </c>
      <c r="F86" s="9" t="s">
        <v>81</v>
      </c>
      <c r="G86" s="25" t="s">
        <v>188</v>
      </c>
    </row>
    <row r="87" spans="1:7" ht="72" customHeight="1" x14ac:dyDescent="0.2">
      <c r="A87" s="527"/>
      <c r="B87" s="539"/>
      <c r="C87" s="529"/>
      <c r="D87" s="6">
        <v>0</v>
      </c>
      <c r="E87" s="9" t="s">
        <v>75</v>
      </c>
      <c r="F87" s="9" t="s">
        <v>82</v>
      </c>
      <c r="G87" s="23" t="s">
        <v>173</v>
      </c>
    </row>
    <row r="88" spans="1:7" ht="72" customHeight="1" x14ac:dyDescent="0.2">
      <c r="A88" s="527"/>
      <c r="B88" s="537"/>
      <c r="C88" s="530"/>
      <c r="D88" s="6">
        <v>0.5</v>
      </c>
      <c r="E88" s="9" t="s">
        <v>78</v>
      </c>
      <c r="F88" s="9" t="s">
        <v>83</v>
      </c>
      <c r="G88" s="25" t="s">
        <v>185</v>
      </c>
    </row>
    <row r="89" spans="1:7" ht="240.75" customHeight="1" x14ac:dyDescent="0.2">
      <c r="A89" s="37">
        <v>45</v>
      </c>
      <c r="B89" s="42" t="s">
        <v>176</v>
      </c>
      <c r="C89" s="40" t="s">
        <v>142</v>
      </c>
      <c r="D89" s="6">
        <v>1</v>
      </c>
      <c r="E89" s="9" t="s">
        <v>190</v>
      </c>
      <c r="F89" s="9" t="s">
        <v>144</v>
      </c>
      <c r="G89" s="27" t="s">
        <v>293</v>
      </c>
    </row>
    <row r="90" spans="1:7" ht="96" customHeight="1" x14ac:dyDescent="0.2">
      <c r="A90" s="527">
        <v>46</v>
      </c>
      <c r="B90" s="522" t="s">
        <v>176</v>
      </c>
      <c r="C90" s="528" t="s">
        <v>275</v>
      </c>
      <c r="D90" s="6">
        <v>1</v>
      </c>
      <c r="E90" s="10" t="s">
        <v>146</v>
      </c>
      <c r="F90" s="10" t="s">
        <v>147</v>
      </c>
      <c r="G90" s="531" t="s">
        <v>191</v>
      </c>
    </row>
    <row r="91" spans="1:7" ht="60" x14ac:dyDescent="0.2">
      <c r="A91" s="527"/>
      <c r="B91" s="522"/>
      <c r="C91" s="530"/>
      <c r="D91" s="6">
        <v>1</v>
      </c>
      <c r="E91" s="10" t="s">
        <v>163</v>
      </c>
      <c r="F91" s="10" t="s">
        <v>164</v>
      </c>
      <c r="G91" s="532"/>
    </row>
    <row r="92" spans="1:7" ht="201.75" customHeight="1" x14ac:dyDescent="0.2">
      <c r="A92" s="527">
        <v>47</v>
      </c>
      <c r="B92" s="536" t="s">
        <v>176</v>
      </c>
      <c r="C92" s="528" t="s">
        <v>276</v>
      </c>
      <c r="D92" s="6">
        <v>1</v>
      </c>
      <c r="E92" s="10" t="s">
        <v>148</v>
      </c>
      <c r="F92" s="10" t="s">
        <v>149</v>
      </c>
      <c r="G92" s="31" t="s">
        <v>289</v>
      </c>
    </row>
    <row r="93" spans="1:7" ht="132" customHeight="1" x14ac:dyDescent="0.2">
      <c r="A93" s="527"/>
      <c r="B93" s="537"/>
      <c r="C93" s="530"/>
      <c r="D93" s="6">
        <v>0.2</v>
      </c>
      <c r="E93" s="10" t="s">
        <v>150</v>
      </c>
      <c r="F93" s="10" t="s">
        <v>151</v>
      </c>
      <c r="G93" s="30" t="s">
        <v>290</v>
      </c>
    </row>
    <row r="94" spans="1:7" x14ac:dyDescent="0.2">
      <c r="D94" s="20"/>
    </row>
  </sheetData>
  <mergeCells count="50">
    <mergeCell ref="G90:G91"/>
    <mergeCell ref="C82:C88"/>
    <mergeCell ref="G52:G54"/>
    <mergeCell ref="B92:B93"/>
    <mergeCell ref="B26:B28"/>
    <mergeCell ref="B32:B38"/>
    <mergeCell ref="B40:B43"/>
    <mergeCell ref="B45:B51"/>
    <mergeCell ref="B52:B54"/>
    <mergeCell ref="B65:B66"/>
    <mergeCell ref="B82:B88"/>
    <mergeCell ref="A92:A93"/>
    <mergeCell ref="C90:C91"/>
    <mergeCell ref="C92:C93"/>
    <mergeCell ref="B90:B91"/>
    <mergeCell ref="A90:A91"/>
    <mergeCell ref="A82:A88"/>
    <mergeCell ref="C77:C81"/>
    <mergeCell ref="B78:B81"/>
    <mergeCell ref="A69:A72"/>
    <mergeCell ref="A77:A81"/>
    <mergeCell ref="C69:C72"/>
    <mergeCell ref="A65:A66"/>
    <mergeCell ref="A52:A54"/>
    <mergeCell ref="A45:A51"/>
    <mergeCell ref="A40:A43"/>
    <mergeCell ref="C40:C43"/>
    <mergeCell ref="C45:C51"/>
    <mergeCell ref="C52:C54"/>
    <mergeCell ref="A29:A30"/>
    <mergeCell ref="A32:A38"/>
    <mergeCell ref="A26:A28"/>
    <mergeCell ref="C26:C28"/>
    <mergeCell ref="B23:B25"/>
    <mergeCell ref="A23:A25"/>
    <mergeCell ref="C23:C25"/>
    <mergeCell ref="C32:C38"/>
    <mergeCell ref="A20:A22"/>
    <mergeCell ref="C20:C22"/>
    <mergeCell ref="B8:B9"/>
    <mergeCell ref="B20:B22"/>
    <mergeCell ref="G6:G7"/>
    <mergeCell ref="A8:A9"/>
    <mergeCell ref="C8:C9"/>
    <mergeCell ref="A1:F1"/>
    <mergeCell ref="A2:F2"/>
    <mergeCell ref="A3:F3"/>
    <mergeCell ref="A6:A7"/>
    <mergeCell ref="C6:C7"/>
    <mergeCell ref="B6:B7"/>
  </mergeCells>
  <printOptions horizontalCentered="1" verticalCentered="1"/>
  <pageMargins left="0" right="0" top="0" bottom="0" header="0.51181102362204722" footer="0.51181102362204722"/>
  <pageSetup paperSize="14" scale="4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tabSelected="1" workbookViewId="0">
      <selection sqref="A1:K1"/>
    </sheetView>
  </sheetViews>
  <sheetFormatPr baseColWidth="10" defaultRowHeight="12.75" x14ac:dyDescent="0.2"/>
  <cols>
    <col min="1" max="1" width="16.42578125" customWidth="1"/>
  </cols>
  <sheetData>
    <row r="1" spans="1:11" ht="37.5" customHeight="1" x14ac:dyDescent="0.2">
      <c r="A1" s="667" t="s">
        <v>1189</v>
      </c>
      <c r="B1" s="667"/>
      <c r="C1" s="667"/>
      <c r="D1" s="667"/>
      <c r="E1" s="667"/>
      <c r="F1" s="667"/>
      <c r="G1" s="667"/>
      <c r="H1" s="667"/>
      <c r="I1" s="667"/>
      <c r="J1" s="667"/>
      <c r="K1" s="667"/>
    </row>
  </sheetData>
  <sheetProtection algorithmName="SHA-512" hashValue="7IgICyzjGFIW/ylXdXij9UZWd+NkZgBePhYgD1wwaSRLIAC0UsBmqoJ6sar+zg4M4Yn/qPUOxVVKrtqDpFGJGg==" saltValue="QCaTdpQiniV5hFISZXZMMA==" spinCount="100000" sheet="1" objects="1" scenarios="1"/>
  <mergeCells count="1">
    <mergeCell ref="A1:K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7"/>
  <sheetViews>
    <sheetView topLeftCell="A28" zoomScale="80" zoomScaleNormal="80" workbookViewId="0">
      <selection activeCell="B53" sqref="B53"/>
    </sheetView>
  </sheetViews>
  <sheetFormatPr baseColWidth="10" defaultRowHeight="12.75" x14ac:dyDescent="0.2"/>
  <cols>
    <col min="1" max="1" width="19.42578125" bestFit="1" customWidth="1"/>
    <col min="2" max="2" width="43.5703125" customWidth="1"/>
    <col min="3" max="3" width="50.42578125" customWidth="1"/>
    <col min="4" max="4" width="24.28515625" customWidth="1"/>
    <col min="5" max="5" width="54" customWidth="1"/>
    <col min="6" max="6" width="44.85546875" customWidth="1"/>
    <col min="7" max="7" width="76.28515625" customWidth="1"/>
  </cols>
  <sheetData>
    <row r="1" spans="1:7" ht="24" x14ac:dyDescent="0.2">
      <c r="A1" s="1" t="s">
        <v>2</v>
      </c>
      <c r="B1" s="41" t="s">
        <v>277</v>
      </c>
      <c r="C1" s="2" t="s">
        <v>3</v>
      </c>
      <c r="D1" s="1" t="s">
        <v>14</v>
      </c>
      <c r="E1" s="1" t="s">
        <v>6</v>
      </c>
      <c r="F1" s="2" t="s">
        <v>7</v>
      </c>
      <c r="G1" s="19" t="s">
        <v>159</v>
      </c>
    </row>
    <row r="2" spans="1:7" ht="48" x14ac:dyDescent="0.2">
      <c r="A2" s="34">
        <v>1</v>
      </c>
      <c r="B2" s="42" t="s">
        <v>176</v>
      </c>
      <c r="C2" s="38" t="s">
        <v>236</v>
      </c>
      <c r="D2" s="6">
        <v>1</v>
      </c>
      <c r="E2" s="36" t="s">
        <v>22</v>
      </c>
      <c r="F2" s="36" t="s">
        <v>23</v>
      </c>
      <c r="G2" s="35" t="s">
        <v>160</v>
      </c>
    </row>
    <row r="3" spans="1:7" ht="90" x14ac:dyDescent="0.2">
      <c r="A3" s="34">
        <v>4</v>
      </c>
      <c r="B3" s="42" t="s">
        <v>176</v>
      </c>
      <c r="C3" s="38" t="s">
        <v>239</v>
      </c>
      <c r="D3" s="6">
        <v>1</v>
      </c>
      <c r="E3" s="9" t="s">
        <v>194</v>
      </c>
      <c r="F3" s="9" t="s">
        <v>32</v>
      </c>
      <c r="G3" s="35" t="s">
        <v>195</v>
      </c>
    </row>
    <row r="4" spans="1:7" ht="51" x14ac:dyDescent="0.2">
      <c r="A4" s="34">
        <v>5</v>
      </c>
      <c r="B4" s="42" t="s">
        <v>176</v>
      </c>
      <c r="C4" s="38" t="s">
        <v>240</v>
      </c>
      <c r="D4" s="6">
        <v>1</v>
      </c>
      <c r="E4" s="9" t="s">
        <v>196</v>
      </c>
      <c r="F4" s="9" t="s">
        <v>33</v>
      </c>
      <c r="G4" s="22" t="s">
        <v>197</v>
      </c>
    </row>
    <row r="5" spans="1:7" ht="60" x14ac:dyDescent="0.2">
      <c r="A5" s="34">
        <v>11</v>
      </c>
      <c r="B5" s="42" t="s">
        <v>176</v>
      </c>
      <c r="C5" s="38" t="s">
        <v>246</v>
      </c>
      <c r="D5" s="6">
        <v>1</v>
      </c>
      <c r="E5" s="36" t="s">
        <v>202</v>
      </c>
      <c r="F5" s="36" t="s">
        <v>39</v>
      </c>
      <c r="G5" s="23" t="s">
        <v>203</v>
      </c>
    </row>
    <row r="6" spans="1:7" ht="158.25" customHeight="1" x14ac:dyDescent="0.2">
      <c r="A6" s="34">
        <v>20</v>
      </c>
      <c r="B6" s="49" t="s">
        <v>176</v>
      </c>
      <c r="C6" s="38" t="s">
        <v>254</v>
      </c>
      <c r="D6" s="6">
        <v>0.5</v>
      </c>
      <c r="E6" s="36" t="s">
        <v>255</v>
      </c>
      <c r="F6" s="10" t="s">
        <v>68</v>
      </c>
      <c r="G6" s="23" t="s">
        <v>212</v>
      </c>
    </row>
    <row r="7" spans="1:7" ht="258.75" customHeight="1" x14ac:dyDescent="0.2">
      <c r="A7" s="34">
        <v>22</v>
      </c>
      <c r="B7" s="51" t="s">
        <v>296</v>
      </c>
      <c r="C7" s="52" t="s">
        <v>256</v>
      </c>
      <c r="D7" s="53">
        <v>0</v>
      </c>
      <c r="E7" s="54" t="s">
        <v>73</v>
      </c>
      <c r="F7" s="54" t="s">
        <v>74</v>
      </c>
      <c r="G7" s="55" t="s">
        <v>295</v>
      </c>
    </row>
    <row r="8" spans="1:7" ht="90.75" customHeight="1" x14ac:dyDescent="0.2">
      <c r="A8" s="527">
        <v>23</v>
      </c>
      <c r="B8" s="539" t="s">
        <v>176</v>
      </c>
      <c r="C8" s="528" t="s">
        <v>257</v>
      </c>
      <c r="D8" s="6">
        <v>0.2</v>
      </c>
      <c r="E8" s="9" t="s">
        <v>75</v>
      </c>
      <c r="F8" s="9" t="s">
        <v>76</v>
      </c>
      <c r="G8" s="23" t="s">
        <v>169</v>
      </c>
    </row>
    <row r="9" spans="1:7" ht="74.25" customHeight="1" x14ac:dyDescent="0.2">
      <c r="A9" s="527"/>
      <c r="B9" s="539"/>
      <c r="C9" s="529"/>
      <c r="D9" s="6">
        <v>0.2</v>
      </c>
      <c r="E9" s="9" t="s">
        <v>75</v>
      </c>
      <c r="F9" s="9" t="s">
        <v>77</v>
      </c>
      <c r="G9" s="25" t="s">
        <v>179</v>
      </c>
    </row>
    <row r="10" spans="1:7" ht="63.75" x14ac:dyDescent="0.2">
      <c r="A10" s="527"/>
      <c r="B10" s="539"/>
      <c r="C10" s="529"/>
      <c r="D10" s="6">
        <v>0.2</v>
      </c>
      <c r="E10" s="9" t="s">
        <v>78</v>
      </c>
      <c r="F10" s="9" t="s">
        <v>79</v>
      </c>
      <c r="G10" s="23" t="s">
        <v>170</v>
      </c>
    </row>
    <row r="11" spans="1:7" ht="76.5" x14ac:dyDescent="0.2">
      <c r="A11" s="527"/>
      <c r="B11" s="539"/>
      <c r="C11" s="529"/>
      <c r="D11" s="6">
        <v>0.2</v>
      </c>
      <c r="E11" s="9" t="s">
        <v>75</v>
      </c>
      <c r="F11" s="9" t="s">
        <v>80</v>
      </c>
      <c r="G11" s="25" t="s">
        <v>215</v>
      </c>
    </row>
    <row r="12" spans="1:7" ht="76.5" x14ac:dyDescent="0.2">
      <c r="A12" s="527"/>
      <c r="B12" s="539"/>
      <c r="C12" s="529"/>
      <c r="D12" s="6">
        <v>0.2</v>
      </c>
      <c r="E12" s="9" t="s">
        <v>78</v>
      </c>
      <c r="F12" s="9" t="s">
        <v>81</v>
      </c>
      <c r="G12" s="25" t="s">
        <v>216</v>
      </c>
    </row>
    <row r="13" spans="1:7" ht="36" x14ac:dyDescent="0.2">
      <c r="A13" s="527"/>
      <c r="B13" s="539"/>
      <c r="C13" s="529"/>
      <c r="D13" s="6">
        <v>0</v>
      </c>
      <c r="E13" s="9" t="s">
        <v>78</v>
      </c>
      <c r="F13" s="9" t="s">
        <v>82</v>
      </c>
      <c r="G13" s="25" t="s">
        <v>161</v>
      </c>
    </row>
    <row r="14" spans="1:7" ht="63.75" x14ac:dyDescent="0.2">
      <c r="A14" s="527"/>
      <c r="B14" s="537"/>
      <c r="C14" s="530"/>
      <c r="D14" s="6">
        <v>0.2</v>
      </c>
      <c r="E14" s="9" t="s">
        <v>78</v>
      </c>
      <c r="F14" s="9" t="s">
        <v>83</v>
      </c>
      <c r="G14" s="25" t="s">
        <v>171</v>
      </c>
    </row>
    <row r="15" spans="1:7" ht="84" x14ac:dyDescent="0.2">
      <c r="A15" s="34">
        <v>26</v>
      </c>
      <c r="B15" s="42" t="s">
        <v>176</v>
      </c>
      <c r="C15" s="38" t="s">
        <v>260</v>
      </c>
      <c r="D15" s="6">
        <v>0.5</v>
      </c>
      <c r="E15" s="36" t="s">
        <v>92</v>
      </c>
      <c r="F15" s="36" t="s">
        <v>93</v>
      </c>
      <c r="G15" s="25" t="s">
        <v>217</v>
      </c>
    </row>
    <row r="16" spans="1:7" ht="165" x14ac:dyDescent="0.2">
      <c r="A16" s="34">
        <v>28</v>
      </c>
      <c r="B16" s="42" t="s">
        <v>176</v>
      </c>
      <c r="C16" s="38" t="s">
        <v>262</v>
      </c>
      <c r="D16" s="6">
        <v>0.5</v>
      </c>
      <c r="E16" s="36" t="s">
        <v>96</v>
      </c>
      <c r="F16" s="36" t="s">
        <v>97</v>
      </c>
      <c r="G16" s="23" t="s">
        <v>180</v>
      </c>
    </row>
    <row r="17" spans="1:7" ht="102" x14ac:dyDescent="0.2">
      <c r="A17" s="34">
        <v>32</v>
      </c>
      <c r="B17" s="42" t="s">
        <v>176</v>
      </c>
      <c r="C17" s="38" t="s">
        <v>266</v>
      </c>
      <c r="D17" s="6">
        <v>1</v>
      </c>
      <c r="E17" s="10" t="s">
        <v>220</v>
      </c>
      <c r="F17" s="10" t="s">
        <v>103</v>
      </c>
      <c r="G17" s="23" t="s">
        <v>221</v>
      </c>
    </row>
    <row r="18" spans="1:7" ht="165" x14ac:dyDescent="0.2">
      <c r="A18" s="34">
        <v>34</v>
      </c>
      <c r="B18" s="42" t="s">
        <v>176</v>
      </c>
      <c r="C18" s="38" t="s">
        <v>106</v>
      </c>
      <c r="D18" s="6">
        <v>0.5</v>
      </c>
      <c r="E18" s="10" t="s">
        <v>107</v>
      </c>
      <c r="F18" s="10" t="s">
        <v>108</v>
      </c>
      <c r="G18" s="23" t="s">
        <v>222</v>
      </c>
    </row>
    <row r="19" spans="1:7" ht="156.75" customHeight="1" x14ac:dyDescent="0.2">
      <c r="A19" s="34">
        <v>40</v>
      </c>
      <c r="B19" s="42" t="s">
        <v>176</v>
      </c>
      <c r="C19" s="38" t="s">
        <v>270</v>
      </c>
      <c r="D19" s="6">
        <v>1</v>
      </c>
      <c r="E19" s="10" t="s">
        <v>131</v>
      </c>
      <c r="F19" s="10" t="s">
        <v>181</v>
      </c>
      <c r="G19" s="27" t="s">
        <v>229</v>
      </c>
    </row>
    <row r="20" spans="1:7" ht="63.75" x14ac:dyDescent="0.2">
      <c r="A20" s="527">
        <v>44</v>
      </c>
      <c r="B20" s="536" t="s">
        <v>176</v>
      </c>
      <c r="C20" s="528" t="s">
        <v>274</v>
      </c>
      <c r="D20" s="6">
        <v>0.5</v>
      </c>
      <c r="E20" s="9" t="s">
        <v>78</v>
      </c>
      <c r="F20" s="9" t="s">
        <v>76</v>
      </c>
      <c r="G20" s="23" t="s">
        <v>169</v>
      </c>
    </row>
    <row r="21" spans="1:7" ht="76.5" x14ac:dyDescent="0.2">
      <c r="A21" s="527"/>
      <c r="B21" s="539"/>
      <c r="C21" s="529"/>
      <c r="D21" s="6">
        <v>0</v>
      </c>
      <c r="E21" s="9" t="s">
        <v>75</v>
      </c>
      <c r="F21" s="9" t="s">
        <v>77</v>
      </c>
      <c r="G21" s="25" t="s">
        <v>184</v>
      </c>
    </row>
    <row r="22" spans="1:7" ht="76.5" x14ac:dyDescent="0.2">
      <c r="A22" s="527"/>
      <c r="B22" s="539"/>
      <c r="C22" s="529"/>
      <c r="D22" s="6">
        <v>0</v>
      </c>
      <c r="E22" s="9" t="s">
        <v>75</v>
      </c>
      <c r="F22" s="9" t="s">
        <v>79</v>
      </c>
      <c r="G22" s="23" t="s">
        <v>172</v>
      </c>
    </row>
    <row r="23" spans="1:7" ht="76.5" x14ac:dyDescent="0.2">
      <c r="A23" s="527"/>
      <c r="B23" s="539"/>
      <c r="C23" s="529"/>
      <c r="D23" s="6">
        <v>0</v>
      </c>
      <c r="E23" s="9" t="s">
        <v>78</v>
      </c>
      <c r="F23" s="9" t="s">
        <v>80</v>
      </c>
      <c r="G23" s="25" t="s">
        <v>187</v>
      </c>
    </row>
    <row r="24" spans="1:7" ht="76.5" x14ac:dyDescent="0.2">
      <c r="A24" s="527"/>
      <c r="B24" s="539"/>
      <c r="C24" s="529"/>
      <c r="D24" s="6">
        <v>0</v>
      </c>
      <c r="E24" s="9" t="s">
        <v>75</v>
      </c>
      <c r="F24" s="9" t="s">
        <v>81</v>
      </c>
      <c r="G24" s="25" t="s">
        <v>188</v>
      </c>
    </row>
    <row r="25" spans="1:7" ht="36" x14ac:dyDescent="0.2">
      <c r="A25" s="527"/>
      <c r="B25" s="539"/>
      <c r="C25" s="529"/>
      <c r="D25" s="6">
        <v>0</v>
      </c>
      <c r="E25" s="9" t="s">
        <v>75</v>
      </c>
      <c r="F25" s="9" t="s">
        <v>82</v>
      </c>
      <c r="G25" s="23" t="s">
        <v>173</v>
      </c>
    </row>
    <row r="26" spans="1:7" ht="76.5" x14ac:dyDescent="0.2">
      <c r="A26" s="527"/>
      <c r="B26" s="537"/>
      <c r="C26" s="530"/>
      <c r="D26" s="6">
        <v>0.5</v>
      </c>
      <c r="E26" s="9" t="s">
        <v>78</v>
      </c>
      <c r="F26" s="9" t="s">
        <v>83</v>
      </c>
      <c r="G26" s="25" t="s">
        <v>185</v>
      </c>
    </row>
    <row r="27" spans="1:7" ht="375" x14ac:dyDescent="0.2">
      <c r="A27" s="37">
        <v>45</v>
      </c>
      <c r="B27" s="42" t="s">
        <v>176</v>
      </c>
      <c r="C27" s="40" t="s">
        <v>142</v>
      </c>
      <c r="D27" s="6">
        <v>1</v>
      </c>
      <c r="E27" s="9" t="s">
        <v>190</v>
      </c>
      <c r="F27" s="9" t="s">
        <v>144</v>
      </c>
      <c r="G27" s="27" t="s">
        <v>292</v>
      </c>
    </row>
    <row r="28" spans="1:7" ht="48" x14ac:dyDescent="0.2">
      <c r="A28" s="527">
        <v>46</v>
      </c>
      <c r="B28" s="522" t="s">
        <v>176</v>
      </c>
      <c r="C28" s="528" t="s">
        <v>275</v>
      </c>
      <c r="D28" s="6">
        <v>1</v>
      </c>
      <c r="E28" s="10" t="s">
        <v>146</v>
      </c>
      <c r="F28" s="10" t="s">
        <v>147</v>
      </c>
      <c r="G28" s="540" t="s">
        <v>191</v>
      </c>
    </row>
    <row r="29" spans="1:7" ht="60" x14ac:dyDescent="0.2">
      <c r="A29" s="527"/>
      <c r="B29" s="522"/>
      <c r="C29" s="530"/>
      <c r="D29" s="6">
        <v>1</v>
      </c>
      <c r="E29" s="10" t="s">
        <v>163</v>
      </c>
      <c r="F29" s="10" t="s">
        <v>164</v>
      </c>
      <c r="G29" s="532"/>
    </row>
    <row r="30" spans="1:7" ht="280.5" x14ac:dyDescent="0.2">
      <c r="A30" s="527">
        <v>47</v>
      </c>
      <c r="B30" s="536" t="s">
        <v>176</v>
      </c>
      <c r="C30" s="528" t="s">
        <v>276</v>
      </c>
      <c r="D30" s="6">
        <v>1</v>
      </c>
      <c r="E30" s="10" t="s">
        <v>148</v>
      </c>
      <c r="F30" s="10" t="s">
        <v>149</v>
      </c>
      <c r="G30" s="31" t="s">
        <v>175</v>
      </c>
    </row>
    <row r="31" spans="1:7" ht="51" x14ac:dyDescent="0.2">
      <c r="A31" s="527"/>
      <c r="B31" s="537"/>
      <c r="C31" s="530"/>
      <c r="D31" s="6">
        <v>0.2</v>
      </c>
      <c r="E31" s="10" t="s">
        <v>150</v>
      </c>
      <c r="F31" s="10" t="s">
        <v>151</v>
      </c>
      <c r="G31" s="30" t="s">
        <v>192</v>
      </c>
    </row>
    <row r="32" spans="1:7" x14ac:dyDescent="0.2">
      <c r="D32" s="20"/>
    </row>
    <row r="34" spans="1:2" x14ac:dyDescent="0.2">
      <c r="A34" t="s">
        <v>280</v>
      </c>
      <c r="B34" s="45">
        <f>B36/B35</f>
        <v>0.53333333333333333</v>
      </c>
    </row>
    <row r="35" spans="1:2" x14ac:dyDescent="0.2">
      <c r="A35" t="s">
        <v>281</v>
      </c>
      <c r="B35">
        <v>15</v>
      </c>
    </row>
    <row r="36" spans="1:2" x14ac:dyDescent="0.2">
      <c r="A36" t="s">
        <v>282</v>
      </c>
      <c r="B36">
        <v>8</v>
      </c>
    </row>
    <row r="37" spans="1:2" x14ac:dyDescent="0.2">
      <c r="A37" t="s">
        <v>279</v>
      </c>
      <c r="B37">
        <f>B35-B36</f>
        <v>7</v>
      </c>
    </row>
  </sheetData>
  <mergeCells count="13">
    <mergeCell ref="A28:A29"/>
    <mergeCell ref="B28:B29"/>
    <mergeCell ref="C28:C29"/>
    <mergeCell ref="G28:G29"/>
    <mergeCell ref="A30:A31"/>
    <mergeCell ref="B30:B31"/>
    <mergeCell ref="C30:C31"/>
    <mergeCell ref="A8:A14"/>
    <mergeCell ref="B8:B14"/>
    <mergeCell ref="C8:C14"/>
    <mergeCell ref="A20:A26"/>
    <mergeCell ref="B20:B26"/>
    <mergeCell ref="C20:C26"/>
  </mergeCells>
  <pageMargins left="0.70866141732283472" right="0.70866141732283472" top="0.74803149606299213" bottom="0.74803149606299213" header="0.31496062992125984" footer="0.31496062992125984"/>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sheetPr>
  <dimension ref="A1:G28"/>
  <sheetViews>
    <sheetView zoomScale="80" zoomScaleNormal="80" workbookViewId="0">
      <selection activeCell="B53" sqref="B53"/>
    </sheetView>
  </sheetViews>
  <sheetFormatPr baseColWidth="10" defaultColWidth="8.85546875" defaultRowHeight="14.25" x14ac:dyDescent="0.2"/>
  <cols>
    <col min="1" max="1" width="19.5703125" style="17" bestFit="1" customWidth="1"/>
    <col min="2" max="2" width="39.42578125" style="44"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48" x14ac:dyDescent="0.2">
      <c r="A1" s="1" t="s">
        <v>2</v>
      </c>
      <c r="B1" s="41" t="s">
        <v>277</v>
      </c>
      <c r="C1" s="2" t="s">
        <v>3</v>
      </c>
      <c r="D1" s="1" t="s">
        <v>14</v>
      </c>
      <c r="E1" s="1" t="s">
        <v>6</v>
      </c>
      <c r="F1" s="2" t="s">
        <v>7</v>
      </c>
      <c r="G1" s="19" t="s">
        <v>159</v>
      </c>
    </row>
    <row r="2" spans="1:7" ht="98.25" customHeight="1" x14ac:dyDescent="0.2">
      <c r="A2" s="519">
        <v>2</v>
      </c>
      <c r="B2" s="522" t="s">
        <v>165</v>
      </c>
      <c r="C2" s="520" t="s">
        <v>237</v>
      </c>
      <c r="D2" s="6">
        <v>1</v>
      </c>
      <c r="E2" s="36" t="s">
        <v>233</v>
      </c>
      <c r="F2" s="36" t="s">
        <v>26</v>
      </c>
      <c r="G2" s="541" t="s">
        <v>302</v>
      </c>
    </row>
    <row r="3" spans="1:7" ht="114" customHeight="1" x14ac:dyDescent="0.2">
      <c r="A3" s="519"/>
      <c r="B3" s="522"/>
      <c r="C3" s="521"/>
      <c r="D3" s="6">
        <v>1</v>
      </c>
      <c r="E3" s="36" t="s">
        <v>235</v>
      </c>
      <c r="F3" s="36" t="s">
        <v>27</v>
      </c>
      <c r="G3" s="523"/>
    </row>
    <row r="4" spans="1:7" ht="175.5" customHeight="1" x14ac:dyDescent="0.2">
      <c r="A4" s="34">
        <v>6</v>
      </c>
      <c r="B4" s="42" t="s">
        <v>165</v>
      </c>
      <c r="C4" s="38" t="s">
        <v>241</v>
      </c>
      <c r="D4" s="6">
        <v>1</v>
      </c>
      <c r="E4" s="36" t="s">
        <v>34</v>
      </c>
      <c r="F4" s="36" t="s">
        <v>35</v>
      </c>
      <c r="G4" s="29" t="s">
        <v>297</v>
      </c>
    </row>
    <row r="5" spans="1:7" ht="174.75" customHeight="1" x14ac:dyDescent="0.2">
      <c r="A5" s="34">
        <v>7</v>
      </c>
      <c r="B5" s="42" t="s">
        <v>165</v>
      </c>
      <c r="C5" s="38" t="s">
        <v>242</v>
      </c>
      <c r="D5" s="6">
        <v>1</v>
      </c>
      <c r="E5" s="36" t="s">
        <v>36</v>
      </c>
      <c r="F5" s="36" t="s">
        <v>37</v>
      </c>
      <c r="G5" s="50" t="s">
        <v>297</v>
      </c>
    </row>
    <row r="6" spans="1:7" ht="89.25" customHeight="1" x14ac:dyDescent="0.2">
      <c r="A6" s="34">
        <v>8</v>
      </c>
      <c r="B6" s="42" t="s">
        <v>165</v>
      </c>
      <c r="C6" s="38" t="s">
        <v>243</v>
      </c>
      <c r="D6" s="6">
        <v>1</v>
      </c>
      <c r="E6" s="36" t="s">
        <v>198</v>
      </c>
      <c r="F6" s="36" t="s">
        <v>38</v>
      </c>
      <c r="G6" s="56" t="s">
        <v>303</v>
      </c>
    </row>
    <row r="7" spans="1:7" ht="69" customHeight="1" x14ac:dyDescent="0.2">
      <c r="A7" s="34">
        <v>9</v>
      </c>
      <c r="B7" s="42" t="s">
        <v>165</v>
      </c>
      <c r="C7" s="38" t="s">
        <v>244</v>
      </c>
      <c r="D7" s="6">
        <v>1</v>
      </c>
      <c r="E7" s="36" t="s">
        <v>199</v>
      </c>
      <c r="F7" s="36" t="s">
        <v>38</v>
      </c>
      <c r="G7" s="56" t="s">
        <v>304</v>
      </c>
    </row>
    <row r="8" spans="1:7" ht="86.25" customHeight="1" x14ac:dyDescent="0.2">
      <c r="A8" s="34">
        <v>10</v>
      </c>
      <c r="B8" s="42" t="s">
        <v>165</v>
      </c>
      <c r="C8" s="38" t="s">
        <v>245</v>
      </c>
      <c r="D8" s="6">
        <v>1</v>
      </c>
      <c r="E8" s="36" t="s">
        <v>200</v>
      </c>
      <c r="F8" s="36" t="s">
        <v>38</v>
      </c>
      <c r="G8" s="35" t="s">
        <v>201</v>
      </c>
    </row>
    <row r="9" spans="1:7" ht="62.25" customHeight="1" x14ac:dyDescent="0.2">
      <c r="A9" s="34">
        <v>13</v>
      </c>
      <c r="B9" s="42" t="s">
        <v>165</v>
      </c>
      <c r="C9" s="38" t="s">
        <v>248</v>
      </c>
      <c r="D9" s="6">
        <v>0</v>
      </c>
      <c r="E9" s="11" t="s">
        <v>43</v>
      </c>
      <c r="F9" s="11" t="s">
        <v>44</v>
      </c>
      <c r="G9" s="32" t="s">
        <v>301</v>
      </c>
    </row>
    <row r="10" spans="1:7" ht="197.25" customHeight="1" x14ac:dyDescent="0.2">
      <c r="A10" s="34">
        <v>18</v>
      </c>
      <c r="B10" s="42" t="s">
        <v>165</v>
      </c>
      <c r="C10" s="38" t="s">
        <v>252</v>
      </c>
      <c r="D10" s="6">
        <v>0.5</v>
      </c>
      <c r="E10" s="10" t="s">
        <v>208</v>
      </c>
      <c r="F10" s="10" t="s">
        <v>57</v>
      </c>
      <c r="G10" s="63" t="s">
        <v>310</v>
      </c>
    </row>
    <row r="11" spans="1:7" ht="96" x14ac:dyDescent="0.2">
      <c r="A11" s="519">
        <v>24</v>
      </c>
      <c r="B11" s="522" t="s">
        <v>165</v>
      </c>
      <c r="C11" s="524" t="s">
        <v>258</v>
      </c>
      <c r="D11" s="6">
        <v>0</v>
      </c>
      <c r="E11" s="36" t="s">
        <v>84</v>
      </c>
      <c r="F11" s="47" t="s">
        <v>85</v>
      </c>
      <c r="G11" s="533" t="s">
        <v>299</v>
      </c>
    </row>
    <row r="12" spans="1:7" ht="60" x14ac:dyDescent="0.2">
      <c r="A12" s="519"/>
      <c r="B12" s="522"/>
      <c r="C12" s="525"/>
      <c r="D12" s="6">
        <v>0</v>
      </c>
      <c r="E12" s="36" t="s">
        <v>86</v>
      </c>
      <c r="F12" s="36" t="s">
        <v>87</v>
      </c>
      <c r="G12" s="534"/>
    </row>
    <row r="13" spans="1:7" ht="108" x14ac:dyDescent="0.2">
      <c r="A13" s="519"/>
      <c r="B13" s="522"/>
      <c r="C13" s="526"/>
      <c r="D13" s="6">
        <v>0</v>
      </c>
      <c r="E13" s="36" t="s">
        <v>88</v>
      </c>
      <c r="F13" s="36" t="s">
        <v>89</v>
      </c>
      <c r="G13" s="535"/>
    </row>
    <row r="14" spans="1:7" ht="72" customHeight="1" x14ac:dyDescent="0.2">
      <c r="A14" s="34">
        <v>25</v>
      </c>
      <c r="B14" s="42" t="s">
        <v>165</v>
      </c>
      <c r="C14" s="38" t="s">
        <v>259</v>
      </c>
      <c r="D14" s="6">
        <v>0</v>
      </c>
      <c r="E14" s="36" t="s">
        <v>90</v>
      </c>
      <c r="F14" s="36" t="s">
        <v>91</v>
      </c>
      <c r="G14" s="32" t="s">
        <v>305</v>
      </c>
    </row>
    <row r="15" spans="1:7" ht="95.25" customHeight="1" x14ac:dyDescent="0.2">
      <c r="A15" s="34">
        <v>27</v>
      </c>
      <c r="B15" s="42" t="s">
        <v>165</v>
      </c>
      <c r="C15" s="38" t="s">
        <v>261</v>
      </c>
      <c r="D15" s="6">
        <v>0.5</v>
      </c>
      <c r="E15" s="36" t="s">
        <v>94</v>
      </c>
      <c r="F15" s="36" t="s">
        <v>95</v>
      </c>
      <c r="G15" s="32" t="s">
        <v>308</v>
      </c>
    </row>
    <row r="16" spans="1:7" ht="60" x14ac:dyDescent="0.2">
      <c r="A16" s="34">
        <v>29</v>
      </c>
      <c r="B16" s="42" t="s">
        <v>165</v>
      </c>
      <c r="C16" s="38" t="s">
        <v>263</v>
      </c>
      <c r="D16" s="6">
        <v>0</v>
      </c>
      <c r="E16" s="11" t="s">
        <v>98</v>
      </c>
      <c r="F16" s="11" t="s">
        <v>99</v>
      </c>
      <c r="G16" s="32" t="s">
        <v>301</v>
      </c>
    </row>
    <row r="17" spans="1:7" ht="60" x14ac:dyDescent="0.2">
      <c r="A17" s="34">
        <v>30</v>
      </c>
      <c r="B17" s="42" t="s">
        <v>165</v>
      </c>
      <c r="C17" s="38" t="s">
        <v>264</v>
      </c>
      <c r="D17" s="6">
        <v>0</v>
      </c>
      <c r="E17" s="36" t="s">
        <v>100</v>
      </c>
      <c r="F17" s="36" t="s">
        <v>101</v>
      </c>
      <c r="G17" s="32" t="s">
        <v>301</v>
      </c>
    </row>
    <row r="18" spans="1:7" ht="201.75" customHeight="1" x14ac:dyDescent="0.2">
      <c r="A18" s="34">
        <v>33</v>
      </c>
      <c r="B18" s="42" t="s">
        <v>165</v>
      </c>
      <c r="C18" s="38" t="s">
        <v>267</v>
      </c>
      <c r="D18" s="6">
        <v>1</v>
      </c>
      <c r="E18" s="11" t="s">
        <v>104</v>
      </c>
      <c r="F18" s="11" t="s">
        <v>105</v>
      </c>
      <c r="G18" s="29" t="s">
        <v>297</v>
      </c>
    </row>
    <row r="19" spans="1:7" ht="218.25" customHeight="1" x14ac:dyDescent="0.2">
      <c r="A19" s="519">
        <v>35</v>
      </c>
      <c r="B19" s="522" t="s">
        <v>165</v>
      </c>
      <c r="C19" s="38" t="s">
        <v>109</v>
      </c>
      <c r="D19" s="6">
        <v>1</v>
      </c>
      <c r="E19" s="36" t="s">
        <v>110</v>
      </c>
      <c r="F19" s="36" t="s">
        <v>111</v>
      </c>
      <c r="G19" s="26" t="s">
        <v>223</v>
      </c>
    </row>
    <row r="20" spans="1:7" ht="120.75" x14ac:dyDescent="0.2">
      <c r="A20" s="519"/>
      <c r="B20" s="522"/>
      <c r="C20" s="38" t="s">
        <v>278</v>
      </c>
      <c r="D20" s="6">
        <v>0.7</v>
      </c>
      <c r="E20" s="11" t="s">
        <v>112</v>
      </c>
      <c r="F20" s="11" t="s">
        <v>24</v>
      </c>
      <c r="G20" s="21" t="s">
        <v>224</v>
      </c>
    </row>
    <row r="21" spans="1:7" ht="60" x14ac:dyDescent="0.2">
      <c r="A21" s="37">
        <v>36</v>
      </c>
      <c r="B21" s="42" t="s">
        <v>165</v>
      </c>
      <c r="C21" s="40" t="s">
        <v>268</v>
      </c>
      <c r="D21" s="6">
        <v>0</v>
      </c>
      <c r="E21" s="11" t="s">
        <v>98</v>
      </c>
      <c r="F21" s="11" t="s">
        <v>113</v>
      </c>
      <c r="G21" s="32" t="s">
        <v>301</v>
      </c>
    </row>
    <row r="22" spans="1:7" ht="60" x14ac:dyDescent="0.2">
      <c r="A22" s="34">
        <v>39</v>
      </c>
      <c r="B22" s="42" t="s">
        <v>165</v>
      </c>
      <c r="C22" s="38" t="s">
        <v>130</v>
      </c>
      <c r="D22" s="6">
        <v>0</v>
      </c>
      <c r="E22" s="36" t="s">
        <v>86</v>
      </c>
      <c r="F22" s="36" t="s">
        <v>87</v>
      </c>
      <c r="G22" s="32" t="s">
        <v>301</v>
      </c>
    </row>
    <row r="23" spans="1:7" x14ac:dyDescent="0.2">
      <c r="D23" s="20"/>
    </row>
    <row r="25" spans="1:7" ht="12.75" x14ac:dyDescent="0.2">
      <c r="A25" t="s">
        <v>280</v>
      </c>
      <c r="B25" s="45">
        <f>B27/B26</f>
        <v>0.47058823529411764</v>
      </c>
    </row>
    <row r="26" spans="1:7" ht="12.75" x14ac:dyDescent="0.2">
      <c r="A26" t="s">
        <v>281</v>
      </c>
      <c r="B26">
        <v>17</v>
      </c>
    </row>
    <row r="27" spans="1:7" ht="12.75" x14ac:dyDescent="0.2">
      <c r="A27" t="s">
        <v>282</v>
      </c>
      <c r="B27">
        <v>8</v>
      </c>
    </row>
    <row r="28" spans="1:7" ht="12.75" x14ac:dyDescent="0.2">
      <c r="A28" t="s">
        <v>279</v>
      </c>
      <c r="B28">
        <v>10</v>
      </c>
    </row>
  </sheetData>
  <mergeCells count="10">
    <mergeCell ref="A19:A20"/>
    <mergeCell ref="B19:B20"/>
    <mergeCell ref="A11:A13"/>
    <mergeCell ref="B11:B13"/>
    <mergeCell ref="C11:C13"/>
    <mergeCell ref="G11:G13"/>
    <mergeCell ref="G2:G3"/>
    <mergeCell ref="A2:A3"/>
    <mergeCell ref="B2:B3"/>
    <mergeCell ref="C2:C3"/>
  </mergeCells>
  <printOptions horizontalCentered="1" verticalCentered="1"/>
  <pageMargins left="0" right="0" top="0" bottom="0" header="0.51181102362204722" footer="0.51181102362204722"/>
  <pageSetup paperSize="14"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sheetPr>
  <dimension ref="A1:G21"/>
  <sheetViews>
    <sheetView topLeftCell="A12" zoomScale="80" zoomScaleNormal="80" workbookViewId="0">
      <selection activeCell="B53" sqref="B53"/>
    </sheetView>
  </sheetViews>
  <sheetFormatPr baseColWidth="10" defaultColWidth="8.85546875" defaultRowHeight="14.25" x14ac:dyDescent="0.2"/>
  <cols>
    <col min="1" max="1" width="20.7109375" style="17" bestFit="1" customWidth="1"/>
    <col min="2" max="2" width="39.42578125" style="44"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ht="12" x14ac:dyDescent="0.2">
      <c r="A1" s="518" t="s">
        <v>0</v>
      </c>
      <c r="B1" s="518"/>
      <c r="C1" s="518"/>
      <c r="D1" s="518"/>
      <c r="E1" s="518"/>
      <c r="F1" s="518"/>
      <c r="G1" s="18"/>
    </row>
    <row r="2" spans="1:7" ht="12" x14ac:dyDescent="0.2">
      <c r="A2" s="518" t="s">
        <v>1</v>
      </c>
      <c r="B2" s="518"/>
      <c r="C2" s="518"/>
      <c r="D2" s="518"/>
      <c r="E2" s="518"/>
      <c r="F2" s="518"/>
      <c r="G2" s="18"/>
    </row>
    <row r="3" spans="1:7" ht="12" x14ac:dyDescent="0.2">
      <c r="A3" s="518" t="s">
        <v>152</v>
      </c>
      <c r="B3" s="518"/>
      <c r="C3" s="518"/>
      <c r="D3" s="518"/>
      <c r="E3" s="518"/>
      <c r="F3" s="518"/>
      <c r="G3" s="18"/>
    </row>
    <row r="4" spans="1:7" s="3" customFormat="1" ht="48" x14ac:dyDescent="0.2">
      <c r="A4" s="1" t="s">
        <v>2</v>
      </c>
      <c r="B4" s="41" t="s">
        <v>277</v>
      </c>
      <c r="C4" s="2" t="s">
        <v>3</v>
      </c>
      <c r="D4" s="1" t="s">
        <v>14</v>
      </c>
      <c r="E4" s="1" t="s">
        <v>6</v>
      </c>
      <c r="F4" s="2" t="s">
        <v>7</v>
      </c>
      <c r="G4" s="19" t="s">
        <v>159</v>
      </c>
    </row>
    <row r="5" spans="1:7" ht="132" x14ac:dyDescent="0.2">
      <c r="A5" s="34">
        <v>12</v>
      </c>
      <c r="B5" s="42" t="s">
        <v>156</v>
      </c>
      <c r="C5" s="38" t="s">
        <v>247</v>
      </c>
      <c r="D5" s="6">
        <v>0.8</v>
      </c>
      <c r="E5" s="36" t="s">
        <v>41</v>
      </c>
      <c r="F5" s="36" t="s">
        <v>42</v>
      </c>
      <c r="G5" s="50" t="s">
        <v>311</v>
      </c>
    </row>
    <row r="6" spans="1:7" ht="162.75" customHeight="1" x14ac:dyDescent="0.2">
      <c r="A6" s="519">
        <v>14</v>
      </c>
      <c r="B6" s="522" t="s">
        <v>156</v>
      </c>
      <c r="C6" s="520" t="s">
        <v>249</v>
      </c>
      <c r="D6" s="6">
        <v>0.5</v>
      </c>
      <c r="E6" s="36" t="s">
        <v>41</v>
      </c>
      <c r="F6" s="36" t="s">
        <v>46</v>
      </c>
      <c r="G6" s="64" t="s">
        <v>312</v>
      </c>
    </row>
    <row r="7" spans="1:7" ht="107.25" customHeight="1" x14ac:dyDescent="0.2">
      <c r="A7" s="519"/>
      <c r="B7" s="522"/>
      <c r="C7" s="521"/>
      <c r="D7" s="6">
        <v>0.2</v>
      </c>
      <c r="E7" s="36" t="s">
        <v>41</v>
      </c>
      <c r="F7" s="36" t="s">
        <v>47</v>
      </c>
      <c r="G7" s="50" t="s">
        <v>313</v>
      </c>
    </row>
    <row r="8" spans="1:7" ht="89.25" customHeight="1" x14ac:dyDescent="0.2">
      <c r="A8" s="519"/>
      <c r="B8" s="522"/>
      <c r="C8" s="521"/>
      <c r="D8" s="6">
        <v>0.2</v>
      </c>
      <c r="E8" s="36" t="s">
        <v>41</v>
      </c>
      <c r="F8" s="36" t="s">
        <v>48</v>
      </c>
      <c r="G8" s="50" t="s">
        <v>314</v>
      </c>
    </row>
    <row r="9" spans="1:7" ht="114.75" x14ac:dyDescent="0.2">
      <c r="A9" s="519">
        <v>15</v>
      </c>
      <c r="B9" s="522" t="s">
        <v>156</v>
      </c>
      <c r="C9" s="520" t="s">
        <v>250</v>
      </c>
      <c r="D9" s="6">
        <v>0.5</v>
      </c>
      <c r="E9" s="36" t="s">
        <v>41</v>
      </c>
      <c r="F9" s="36" t="s">
        <v>46</v>
      </c>
      <c r="G9" s="64" t="s">
        <v>315</v>
      </c>
    </row>
    <row r="10" spans="1:7" ht="107.25" customHeight="1" x14ac:dyDescent="0.2">
      <c r="A10" s="519"/>
      <c r="B10" s="522"/>
      <c r="C10" s="521"/>
      <c r="D10" s="6">
        <v>0.2</v>
      </c>
      <c r="E10" s="36" t="s">
        <v>41</v>
      </c>
      <c r="F10" s="36" t="s">
        <v>47</v>
      </c>
      <c r="G10" s="50" t="s">
        <v>313</v>
      </c>
    </row>
    <row r="11" spans="1:7" ht="57.75" customHeight="1" x14ac:dyDescent="0.2">
      <c r="A11" s="519"/>
      <c r="B11" s="522"/>
      <c r="C11" s="521"/>
      <c r="D11" s="6">
        <v>0.2</v>
      </c>
      <c r="E11" s="36" t="s">
        <v>41</v>
      </c>
      <c r="F11" s="36" t="s">
        <v>48</v>
      </c>
      <c r="G11" s="50" t="s">
        <v>316</v>
      </c>
    </row>
    <row r="12" spans="1:7" ht="127.5" x14ac:dyDescent="0.2">
      <c r="A12" s="519">
        <v>16</v>
      </c>
      <c r="B12" s="522" t="s">
        <v>156</v>
      </c>
      <c r="C12" s="520" t="s">
        <v>251</v>
      </c>
      <c r="D12" s="6">
        <v>0.5</v>
      </c>
      <c r="E12" s="36" t="s">
        <v>41</v>
      </c>
      <c r="F12" s="36" t="s">
        <v>46</v>
      </c>
      <c r="G12" s="64" t="s">
        <v>317</v>
      </c>
    </row>
    <row r="13" spans="1:7" ht="125.25" customHeight="1" x14ac:dyDescent="0.2">
      <c r="A13" s="519"/>
      <c r="B13" s="522"/>
      <c r="C13" s="521"/>
      <c r="D13" s="6">
        <v>0.2</v>
      </c>
      <c r="E13" s="36" t="s">
        <v>41</v>
      </c>
      <c r="F13" s="36" t="s">
        <v>47</v>
      </c>
      <c r="G13" s="50" t="s">
        <v>313</v>
      </c>
    </row>
    <row r="14" spans="1:7" ht="80.25" customHeight="1" x14ac:dyDescent="0.2">
      <c r="A14" s="519"/>
      <c r="B14" s="522"/>
      <c r="C14" s="521"/>
      <c r="D14" s="6">
        <v>0.2</v>
      </c>
      <c r="E14" s="36" t="s">
        <v>41</v>
      </c>
      <c r="F14" s="36" t="s">
        <v>48</v>
      </c>
      <c r="G14" s="50" t="s">
        <v>318</v>
      </c>
    </row>
    <row r="15" spans="1:7" x14ac:dyDescent="0.2">
      <c r="D15" s="20"/>
    </row>
    <row r="18" spans="1:2" ht="12.75" x14ac:dyDescent="0.2">
      <c r="A18" t="s">
        <v>280</v>
      </c>
      <c r="B18" s="45">
        <f>B20/B19</f>
        <v>0</v>
      </c>
    </row>
    <row r="19" spans="1:2" ht="12.75" x14ac:dyDescent="0.2">
      <c r="A19" t="s">
        <v>281</v>
      </c>
      <c r="B19">
        <v>4</v>
      </c>
    </row>
    <row r="20" spans="1:2" ht="12.75" x14ac:dyDescent="0.2">
      <c r="A20" t="s">
        <v>282</v>
      </c>
      <c r="B20">
        <v>0</v>
      </c>
    </row>
    <row r="21" spans="1:2" ht="12.75" x14ac:dyDescent="0.2">
      <c r="A21" t="s">
        <v>279</v>
      </c>
      <c r="B21">
        <f>B19-B20</f>
        <v>4</v>
      </c>
    </row>
  </sheetData>
  <mergeCells count="12">
    <mergeCell ref="A9:A11"/>
    <mergeCell ref="B9:B11"/>
    <mergeCell ref="C9:C11"/>
    <mergeCell ref="A12:A14"/>
    <mergeCell ref="B12:B14"/>
    <mergeCell ref="C12:C14"/>
    <mergeCell ref="A6:A8"/>
    <mergeCell ref="B6:B8"/>
    <mergeCell ref="C6:C8"/>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sheetPr>
  <dimension ref="A1:G11"/>
  <sheetViews>
    <sheetView zoomScale="80" zoomScaleNormal="80" workbookViewId="0">
      <selection activeCell="B53" sqref="B53"/>
    </sheetView>
  </sheetViews>
  <sheetFormatPr baseColWidth="10" defaultColWidth="8.85546875" defaultRowHeight="14.25" x14ac:dyDescent="0.2"/>
  <cols>
    <col min="1" max="1" width="10.5703125" style="17" customWidth="1"/>
    <col min="2" max="2" width="11.140625" style="44" customWidth="1"/>
    <col min="3" max="3" width="52" style="16" customWidth="1"/>
    <col min="4" max="4" width="11.28515625" style="16" customWidth="1"/>
    <col min="5" max="5" width="28.85546875" style="8" customWidth="1"/>
    <col min="6" max="6" width="22.28515625" style="8" customWidth="1"/>
    <col min="7" max="7" width="35.85546875" style="8" customWidth="1"/>
    <col min="8" max="211" width="56.7109375" style="8" customWidth="1"/>
    <col min="212" max="257" width="8.85546875" style="8" customWidth="1"/>
    <col min="258" max="16384" width="8.85546875" style="8"/>
  </cols>
  <sheetData>
    <row r="1" spans="1:7" ht="12" x14ac:dyDescent="0.2">
      <c r="A1" s="518" t="s">
        <v>0</v>
      </c>
      <c r="B1" s="518"/>
      <c r="C1" s="518"/>
      <c r="D1" s="518"/>
      <c r="E1" s="518"/>
      <c r="F1" s="518"/>
      <c r="G1" s="18"/>
    </row>
    <row r="2" spans="1:7" ht="12" x14ac:dyDescent="0.2">
      <c r="A2" s="518" t="s">
        <v>1</v>
      </c>
      <c r="B2" s="518"/>
      <c r="C2" s="518"/>
      <c r="D2" s="518"/>
      <c r="E2" s="518"/>
      <c r="F2" s="518"/>
      <c r="G2" s="18"/>
    </row>
    <row r="3" spans="1:7" ht="12" x14ac:dyDescent="0.2">
      <c r="A3" s="518" t="s">
        <v>152</v>
      </c>
      <c r="B3" s="518"/>
      <c r="C3" s="518"/>
      <c r="D3" s="518"/>
      <c r="E3" s="518"/>
      <c r="F3" s="518"/>
      <c r="G3" s="18"/>
    </row>
    <row r="4" spans="1:7" s="3" customFormat="1" ht="60" x14ac:dyDescent="0.2">
      <c r="A4" s="1" t="s">
        <v>2</v>
      </c>
      <c r="B4" s="41" t="s">
        <v>277</v>
      </c>
      <c r="C4" s="2" t="s">
        <v>3</v>
      </c>
      <c r="D4" s="1" t="s">
        <v>14</v>
      </c>
      <c r="E4" s="1" t="s">
        <v>6</v>
      </c>
      <c r="F4" s="2" t="s">
        <v>7</v>
      </c>
      <c r="G4" s="19" t="s">
        <v>159</v>
      </c>
    </row>
    <row r="5" spans="1:7" ht="71.25" customHeight="1" x14ac:dyDescent="0.2">
      <c r="A5" s="34">
        <v>41</v>
      </c>
      <c r="B5" s="46" t="s">
        <v>153</v>
      </c>
      <c r="C5" s="38" t="s">
        <v>283</v>
      </c>
      <c r="D5" s="6">
        <v>0</v>
      </c>
      <c r="E5" s="14" t="s">
        <v>132</v>
      </c>
      <c r="F5" s="14" t="s">
        <v>133</v>
      </c>
      <c r="G5" s="32" t="s">
        <v>325</v>
      </c>
    </row>
    <row r="6" spans="1:7" ht="90.75" customHeight="1" x14ac:dyDescent="0.2">
      <c r="A6" s="34">
        <v>42</v>
      </c>
      <c r="B6" s="46" t="s">
        <v>157</v>
      </c>
      <c r="C6" s="38" t="s">
        <v>273</v>
      </c>
      <c r="D6" s="6">
        <v>0</v>
      </c>
      <c r="E6" s="13" t="s">
        <v>230</v>
      </c>
      <c r="F6" s="13" t="s">
        <v>134</v>
      </c>
      <c r="G6" s="32" t="s">
        <v>325</v>
      </c>
    </row>
    <row r="7" spans="1:7" x14ac:dyDescent="0.2">
      <c r="D7" s="20"/>
    </row>
    <row r="8" spans="1:7" ht="12.75" x14ac:dyDescent="0.2">
      <c r="A8" t="s">
        <v>280</v>
      </c>
      <c r="B8" s="45">
        <f>B10/B9</f>
        <v>0.25</v>
      </c>
    </row>
    <row r="9" spans="1:7" ht="12.75" x14ac:dyDescent="0.2">
      <c r="A9" t="s">
        <v>281</v>
      </c>
      <c r="B9">
        <v>4</v>
      </c>
    </row>
    <row r="10" spans="1:7" ht="12.75" x14ac:dyDescent="0.2">
      <c r="A10" t="s">
        <v>282</v>
      </c>
      <c r="B10">
        <v>1</v>
      </c>
    </row>
    <row r="11" spans="1:7" ht="12.75" x14ac:dyDescent="0.2">
      <c r="A11" t="s">
        <v>279</v>
      </c>
      <c r="B11">
        <f>B9-B10</f>
        <v>3</v>
      </c>
    </row>
  </sheetData>
  <mergeCells count="3">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outlinePr summaryBelow="0" summaryRight="0"/>
  </sheetPr>
  <dimension ref="A1:G19"/>
  <sheetViews>
    <sheetView topLeftCell="A14" zoomScale="80" zoomScaleNormal="80" workbookViewId="0">
      <selection activeCell="B53" sqref="B53"/>
    </sheetView>
  </sheetViews>
  <sheetFormatPr baseColWidth="10" defaultColWidth="8.85546875" defaultRowHeight="14.25" x14ac:dyDescent="0.2"/>
  <cols>
    <col min="1" max="1" width="7.85546875" style="17" customWidth="1"/>
    <col min="2" max="2" width="16.85546875" style="44" customWidth="1"/>
    <col min="3" max="3" width="30.7109375" style="16" customWidth="1"/>
    <col min="4" max="4" width="16.42578125" style="16" customWidth="1"/>
    <col min="5" max="5" width="42" style="8" customWidth="1"/>
    <col min="6" max="6" width="39.28515625" style="8" customWidth="1"/>
    <col min="7" max="7" width="109.42578125" style="8" customWidth="1"/>
    <col min="8" max="211" width="56.7109375" style="8" customWidth="1"/>
    <col min="212" max="257" width="8.85546875" style="8" customWidth="1"/>
    <col min="258" max="16384" width="8.85546875" style="8"/>
  </cols>
  <sheetData>
    <row r="1" spans="1:7" s="3" customFormat="1" ht="48" x14ac:dyDescent="0.2">
      <c r="A1" s="1" t="s">
        <v>2</v>
      </c>
      <c r="B1" s="41" t="s">
        <v>277</v>
      </c>
      <c r="C1" s="2" t="s">
        <v>3</v>
      </c>
      <c r="D1" s="1" t="s">
        <v>14</v>
      </c>
      <c r="E1" s="1" t="s">
        <v>6</v>
      </c>
      <c r="F1" s="2" t="s">
        <v>7</v>
      </c>
      <c r="G1" s="19" t="s">
        <v>159</v>
      </c>
    </row>
    <row r="2" spans="1:7" ht="409.6" customHeight="1" x14ac:dyDescent="0.2">
      <c r="A2" s="519">
        <v>3</v>
      </c>
      <c r="B2" s="538" t="s">
        <v>158</v>
      </c>
      <c r="C2" s="520" t="s">
        <v>238</v>
      </c>
      <c r="D2" s="6">
        <v>1</v>
      </c>
      <c r="E2" s="36" t="s">
        <v>234</v>
      </c>
      <c r="F2" s="36" t="s">
        <v>29</v>
      </c>
      <c r="G2" s="29" t="s">
        <v>284</v>
      </c>
    </row>
    <row r="3" spans="1:7" ht="61.5" customHeight="1" x14ac:dyDescent="0.2">
      <c r="A3" s="519"/>
      <c r="B3" s="538"/>
      <c r="C3" s="521"/>
      <c r="D3" s="6">
        <v>1</v>
      </c>
      <c r="E3" s="36" t="s">
        <v>30</v>
      </c>
      <c r="F3" s="36" t="s">
        <v>31</v>
      </c>
      <c r="G3" s="28" t="s">
        <v>174</v>
      </c>
    </row>
    <row r="4" spans="1:7" ht="72.75" customHeight="1" x14ac:dyDescent="0.2">
      <c r="A4" s="519">
        <v>19</v>
      </c>
      <c r="B4" s="538" t="s">
        <v>158</v>
      </c>
      <c r="C4" s="524" t="s">
        <v>253</v>
      </c>
      <c r="D4" s="6">
        <v>1</v>
      </c>
      <c r="E4" s="36" t="s">
        <v>209</v>
      </c>
      <c r="F4" s="36" t="s">
        <v>58</v>
      </c>
      <c r="G4" s="35" t="s">
        <v>167</v>
      </c>
    </row>
    <row r="5" spans="1:7" ht="96.75" customHeight="1" x14ac:dyDescent="0.2">
      <c r="A5" s="519"/>
      <c r="B5" s="538"/>
      <c r="C5" s="525"/>
      <c r="D5" s="6">
        <v>1</v>
      </c>
      <c r="E5" s="36" t="s">
        <v>210</v>
      </c>
      <c r="F5" s="36" t="s">
        <v>59</v>
      </c>
      <c r="G5" s="29" t="s">
        <v>211</v>
      </c>
    </row>
    <row r="6" spans="1:7" ht="70.5" customHeight="1" x14ac:dyDescent="0.2">
      <c r="A6" s="519"/>
      <c r="B6" s="538"/>
      <c r="C6" s="525"/>
      <c r="D6" s="6">
        <v>1</v>
      </c>
      <c r="E6" s="36" t="s">
        <v>60</v>
      </c>
      <c r="F6" s="36" t="s">
        <v>61</v>
      </c>
      <c r="G6" s="35" t="s">
        <v>168</v>
      </c>
    </row>
    <row r="7" spans="1:7" ht="105.75" customHeight="1" x14ac:dyDescent="0.2">
      <c r="A7" s="519"/>
      <c r="B7" s="538"/>
      <c r="C7" s="525"/>
      <c r="D7" s="6">
        <v>1</v>
      </c>
      <c r="E7" s="36" t="s">
        <v>60</v>
      </c>
      <c r="F7" s="36" t="s">
        <v>62</v>
      </c>
      <c r="G7" s="29" t="s">
        <v>211</v>
      </c>
    </row>
    <row r="8" spans="1:7" ht="78.75" customHeight="1" x14ac:dyDescent="0.2">
      <c r="A8" s="519"/>
      <c r="B8" s="538"/>
      <c r="C8" s="525"/>
      <c r="D8" s="6">
        <v>0.5</v>
      </c>
      <c r="E8" s="36" t="s">
        <v>60</v>
      </c>
      <c r="F8" s="36" t="s">
        <v>63</v>
      </c>
      <c r="G8" s="64" t="s">
        <v>326</v>
      </c>
    </row>
    <row r="9" spans="1:7" ht="105.75" customHeight="1" x14ac:dyDescent="0.2">
      <c r="A9" s="519"/>
      <c r="B9" s="538"/>
      <c r="C9" s="525"/>
      <c r="D9" s="6">
        <v>1</v>
      </c>
      <c r="E9" s="36" t="s">
        <v>64</v>
      </c>
      <c r="F9" s="36" t="s">
        <v>65</v>
      </c>
      <c r="G9" s="29" t="s">
        <v>211</v>
      </c>
    </row>
    <row r="10" spans="1:7" ht="84.75" customHeight="1" x14ac:dyDescent="0.2">
      <c r="A10" s="519"/>
      <c r="B10" s="538"/>
      <c r="C10" s="526"/>
      <c r="D10" s="6">
        <v>1</v>
      </c>
      <c r="E10" s="36" t="s">
        <v>66</v>
      </c>
      <c r="F10" s="36" t="s">
        <v>67</v>
      </c>
      <c r="G10" s="64" t="s">
        <v>326</v>
      </c>
    </row>
    <row r="11" spans="1:7" ht="65.25" customHeight="1" x14ac:dyDescent="0.2">
      <c r="A11" s="519">
        <v>21</v>
      </c>
      <c r="B11" s="538" t="s">
        <v>158</v>
      </c>
      <c r="C11" s="524" t="s">
        <v>288</v>
      </c>
      <c r="D11" s="6">
        <v>1</v>
      </c>
      <c r="E11" s="36" t="s">
        <v>213</v>
      </c>
      <c r="F11" s="36" t="s">
        <v>69</v>
      </c>
      <c r="G11" s="26" t="s">
        <v>285</v>
      </c>
    </row>
    <row r="12" spans="1:7" ht="65.25" customHeight="1" x14ac:dyDescent="0.2">
      <c r="A12" s="519"/>
      <c r="B12" s="538"/>
      <c r="C12" s="525"/>
      <c r="D12" s="6">
        <v>1</v>
      </c>
      <c r="E12" s="36" t="s">
        <v>213</v>
      </c>
      <c r="F12" s="36" t="s">
        <v>70</v>
      </c>
      <c r="G12" s="26" t="s">
        <v>286</v>
      </c>
    </row>
    <row r="13" spans="1:7" ht="65.25" customHeight="1" x14ac:dyDescent="0.2">
      <c r="A13" s="519"/>
      <c r="B13" s="538"/>
      <c r="C13" s="525"/>
      <c r="D13" s="6">
        <v>1</v>
      </c>
      <c r="E13" s="36" t="s">
        <v>213</v>
      </c>
      <c r="F13" s="36" t="s">
        <v>71</v>
      </c>
      <c r="G13" s="21" t="s">
        <v>287</v>
      </c>
    </row>
    <row r="14" spans="1:7" ht="172.5" customHeight="1" x14ac:dyDescent="0.2">
      <c r="A14" s="519"/>
      <c r="B14" s="538"/>
      <c r="C14" s="526"/>
      <c r="D14" s="6">
        <v>0.5</v>
      </c>
      <c r="E14" s="36" t="s">
        <v>214</v>
      </c>
      <c r="F14" s="36" t="s">
        <v>72</v>
      </c>
      <c r="G14" s="33" t="s">
        <v>327</v>
      </c>
    </row>
    <row r="16" spans="1:7" ht="12.75" x14ac:dyDescent="0.2">
      <c r="A16" t="s">
        <v>280</v>
      </c>
      <c r="B16" s="45">
        <f>B18/B17</f>
        <v>0.25</v>
      </c>
    </row>
    <row r="17" spans="1:2" ht="12.75" x14ac:dyDescent="0.2">
      <c r="A17" t="s">
        <v>281</v>
      </c>
      <c r="B17">
        <v>4</v>
      </c>
    </row>
    <row r="18" spans="1:2" ht="12.75" x14ac:dyDescent="0.2">
      <c r="A18" t="s">
        <v>282</v>
      </c>
      <c r="B18">
        <v>1</v>
      </c>
    </row>
    <row r="19" spans="1:2" ht="12.75" x14ac:dyDescent="0.2">
      <c r="A19" t="s">
        <v>279</v>
      </c>
      <c r="B19">
        <f>B17-B18</f>
        <v>3</v>
      </c>
    </row>
  </sheetData>
  <mergeCells count="9">
    <mergeCell ref="A2:A3"/>
    <mergeCell ref="B2:B3"/>
    <mergeCell ref="C2:C3"/>
    <mergeCell ref="C11:C14"/>
    <mergeCell ref="A4:A10"/>
    <mergeCell ref="B4:B10"/>
    <mergeCell ref="C4:C10"/>
    <mergeCell ref="A11:A14"/>
    <mergeCell ref="B11:B14"/>
  </mergeCells>
  <printOptions horizontalCentered="1" verticalCentered="1"/>
  <pageMargins left="0" right="0" top="0" bottom="0" header="0.51181102362204722" footer="0.51181102362204722"/>
  <pageSetup paperSize="14" scale="4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outlinePr summaryBelow="0" summaryRight="0"/>
  </sheetPr>
  <dimension ref="A1:G19"/>
  <sheetViews>
    <sheetView zoomScale="80" zoomScaleNormal="80" workbookViewId="0">
      <selection activeCell="B53" sqref="B53"/>
    </sheetView>
  </sheetViews>
  <sheetFormatPr baseColWidth="10" defaultColWidth="8.85546875" defaultRowHeight="14.25" x14ac:dyDescent="0.2"/>
  <cols>
    <col min="1" max="1" width="19.5703125" style="17" bestFit="1" customWidth="1"/>
    <col min="2" max="2" width="39.42578125" style="44" customWidth="1"/>
    <col min="3" max="3" width="99.85546875" style="16" customWidth="1"/>
    <col min="4" max="4" width="17.140625" style="16" customWidth="1"/>
    <col min="5" max="5" width="50.7109375" style="8" customWidth="1"/>
    <col min="6" max="6" width="38.7109375" style="8" customWidth="1"/>
    <col min="7" max="7" width="109.5703125" style="8" customWidth="1"/>
    <col min="8" max="211" width="56.7109375" style="8" customWidth="1"/>
    <col min="212" max="257" width="8.85546875" style="8" customWidth="1"/>
    <col min="258" max="16384" width="8.85546875" style="8"/>
  </cols>
  <sheetData>
    <row r="1" spans="1:7" s="3" customFormat="1" ht="48" x14ac:dyDescent="0.2">
      <c r="A1" s="1" t="s">
        <v>2</v>
      </c>
      <c r="B1" s="41" t="s">
        <v>277</v>
      </c>
      <c r="C1" s="2" t="s">
        <v>3</v>
      </c>
      <c r="D1" s="1" t="s">
        <v>14</v>
      </c>
      <c r="E1" s="1" t="s">
        <v>6</v>
      </c>
      <c r="F1" s="2" t="s">
        <v>7</v>
      </c>
      <c r="G1" s="19" t="s">
        <v>159</v>
      </c>
    </row>
    <row r="2" spans="1:7" ht="48" x14ac:dyDescent="0.2">
      <c r="A2" s="519">
        <v>17</v>
      </c>
      <c r="B2" s="42" t="s">
        <v>157</v>
      </c>
      <c r="C2" s="38" t="s">
        <v>51</v>
      </c>
      <c r="D2" s="6">
        <v>1</v>
      </c>
      <c r="E2" s="36" t="s">
        <v>52</v>
      </c>
      <c r="F2" s="36" t="s">
        <v>53</v>
      </c>
      <c r="G2" s="24" t="s">
        <v>206</v>
      </c>
    </row>
    <row r="3" spans="1:7" ht="45" x14ac:dyDescent="0.2">
      <c r="A3" s="519"/>
      <c r="B3" s="42" t="s">
        <v>165</v>
      </c>
      <c r="C3" s="38" t="s">
        <v>54</v>
      </c>
      <c r="D3" s="6">
        <v>1</v>
      </c>
      <c r="E3" s="36" t="s">
        <v>55</v>
      </c>
      <c r="F3" s="36" t="s">
        <v>56</v>
      </c>
      <c r="G3" s="35" t="s">
        <v>207</v>
      </c>
    </row>
    <row r="4" spans="1:7" ht="93.75" customHeight="1" x14ac:dyDescent="0.2">
      <c r="A4" s="34">
        <v>31</v>
      </c>
      <c r="B4" s="46" t="s">
        <v>177</v>
      </c>
      <c r="C4" s="38" t="s">
        <v>265</v>
      </c>
      <c r="D4" s="6">
        <v>1</v>
      </c>
      <c r="E4" s="36" t="s">
        <v>218</v>
      </c>
      <c r="F4" s="36" t="s">
        <v>102</v>
      </c>
      <c r="G4" s="23" t="s">
        <v>219</v>
      </c>
    </row>
    <row r="5" spans="1:7" ht="157.5" customHeight="1" x14ac:dyDescent="0.2">
      <c r="A5" s="34">
        <v>37</v>
      </c>
      <c r="B5" s="46" t="s">
        <v>166</v>
      </c>
      <c r="C5" s="38" t="s">
        <v>114</v>
      </c>
      <c r="D5" s="6">
        <v>0.5</v>
      </c>
      <c r="E5" s="10" t="s">
        <v>225</v>
      </c>
      <c r="F5" s="10" t="s">
        <v>115</v>
      </c>
      <c r="G5" s="50" t="s">
        <v>328</v>
      </c>
    </row>
    <row r="6" spans="1:7" ht="132" x14ac:dyDescent="0.2">
      <c r="A6" s="519">
        <v>38</v>
      </c>
      <c r="B6" s="46" t="s">
        <v>155</v>
      </c>
      <c r="C6" s="524" t="s">
        <v>269</v>
      </c>
      <c r="D6" s="6">
        <v>0.6</v>
      </c>
      <c r="E6" s="36" t="s">
        <v>41</v>
      </c>
      <c r="F6" s="36" t="s">
        <v>42</v>
      </c>
      <c r="G6" s="48" t="s">
        <v>226</v>
      </c>
    </row>
    <row r="7" spans="1:7" ht="96.75" customHeight="1" x14ac:dyDescent="0.2">
      <c r="A7" s="542"/>
      <c r="B7" s="46" t="s">
        <v>155</v>
      </c>
      <c r="C7" s="525"/>
      <c r="D7" s="6">
        <v>0.5</v>
      </c>
      <c r="E7" s="36" t="s">
        <v>119</v>
      </c>
      <c r="F7" s="36" t="s">
        <v>120</v>
      </c>
      <c r="G7" s="64" t="s">
        <v>330</v>
      </c>
    </row>
    <row r="8" spans="1:7" ht="57" x14ac:dyDescent="0.2">
      <c r="A8" s="542"/>
      <c r="B8" s="46" t="s">
        <v>178</v>
      </c>
      <c r="C8" s="525"/>
      <c r="D8" s="6">
        <v>0</v>
      </c>
      <c r="E8" s="36" t="s">
        <v>123</v>
      </c>
      <c r="F8" s="36" t="s">
        <v>124</v>
      </c>
      <c r="G8" s="32" t="s">
        <v>329</v>
      </c>
    </row>
    <row r="9" spans="1:7" ht="84" x14ac:dyDescent="0.2">
      <c r="A9" s="542"/>
      <c r="B9" s="46" t="s">
        <v>178</v>
      </c>
      <c r="C9" s="526"/>
      <c r="D9" s="6">
        <v>0</v>
      </c>
      <c r="E9" s="10" t="s">
        <v>127</v>
      </c>
      <c r="F9" s="10" t="s">
        <v>128</v>
      </c>
      <c r="G9" s="32" t="s">
        <v>329</v>
      </c>
    </row>
    <row r="10" spans="1:7" ht="112.5" customHeight="1" x14ac:dyDescent="0.2">
      <c r="A10" s="527">
        <v>43</v>
      </c>
      <c r="B10" s="46" t="s">
        <v>157</v>
      </c>
      <c r="C10" s="528" t="s">
        <v>272</v>
      </c>
      <c r="D10" s="6">
        <v>0.7</v>
      </c>
      <c r="E10" s="13" t="s">
        <v>135</v>
      </c>
      <c r="F10" s="13" t="s">
        <v>136</v>
      </c>
      <c r="G10" s="27" t="s">
        <v>186</v>
      </c>
    </row>
    <row r="11" spans="1:7" ht="96" x14ac:dyDescent="0.2">
      <c r="A11" s="527"/>
      <c r="B11" s="538" t="s">
        <v>176</v>
      </c>
      <c r="C11" s="529"/>
      <c r="D11" s="6">
        <v>0.7</v>
      </c>
      <c r="E11" s="9" t="s">
        <v>137</v>
      </c>
      <c r="F11" s="10" t="s">
        <v>138</v>
      </c>
      <c r="G11" s="27" t="s">
        <v>182</v>
      </c>
    </row>
    <row r="12" spans="1:7" ht="38.25" x14ac:dyDescent="0.2">
      <c r="A12" s="527"/>
      <c r="B12" s="538"/>
      <c r="C12" s="529"/>
      <c r="D12" s="6">
        <v>1</v>
      </c>
      <c r="E12" s="9" t="s">
        <v>137</v>
      </c>
      <c r="F12" s="10" t="s">
        <v>139</v>
      </c>
      <c r="G12" s="27" t="s">
        <v>162</v>
      </c>
    </row>
    <row r="13" spans="1:7" ht="45" customHeight="1" x14ac:dyDescent="0.2">
      <c r="A13" s="527"/>
      <c r="B13" s="538"/>
      <c r="C13" s="529"/>
      <c r="D13" s="6">
        <v>0.7</v>
      </c>
      <c r="E13" s="9" t="s">
        <v>137</v>
      </c>
      <c r="F13" s="10" t="s">
        <v>140</v>
      </c>
      <c r="G13" s="27" t="s">
        <v>183</v>
      </c>
    </row>
    <row r="14" spans="1:7" ht="51" x14ac:dyDescent="0.2">
      <c r="A14" s="527"/>
      <c r="B14" s="538"/>
      <c r="C14" s="530"/>
      <c r="D14" s="6">
        <v>1</v>
      </c>
      <c r="E14" s="9" t="s">
        <v>231</v>
      </c>
      <c r="F14" s="10" t="s">
        <v>141</v>
      </c>
      <c r="G14" s="27" t="s">
        <v>232</v>
      </c>
    </row>
    <row r="15" spans="1:7" x14ac:dyDescent="0.2">
      <c r="D15" s="20"/>
    </row>
    <row r="16" spans="1:7" ht="12.75" x14ac:dyDescent="0.2">
      <c r="A16" t="s">
        <v>280</v>
      </c>
      <c r="B16" s="45">
        <f>B18/B17</f>
        <v>0.4</v>
      </c>
    </row>
    <row r="17" spans="1:2" ht="12.75" x14ac:dyDescent="0.2">
      <c r="A17" t="s">
        <v>281</v>
      </c>
      <c r="B17">
        <v>5</v>
      </c>
    </row>
    <row r="18" spans="1:2" ht="12.75" x14ac:dyDescent="0.2">
      <c r="A18" t="s">
        <v>282</v>
      </c>
      <c r="B18">
        <v>2</v>
      </c>
    </row>
    <row r="19" spans="1:2" ht="12.75" x14ac:dyDescent="0.2">
      <c r="A19" t="s">
        <v>279</v>
      </c>
      <c r="B19">
        <f>B17-B18</f>
        <v>3</v>
      </c>
    </row>
  </sheetData>
  <mergeCells count="6">
    <mergeCell ref="A2:A3"/>
    <mergeCell ref="A6:A9"/>
    <mergeCell ref="C6:C9"/>
    <mergeCell ref="A10:A14"/>
    <mergeCell ref="C10:C14"/>
    <mergeCell ref="B11:B14"/>
  </mergeCells>
  <printOptions horizontalCentered="1" verticalCentered="1"/>
  <pageMargins left="0" right="0" top="0" bottom="0" header="0.51181102362204722" footer="0.51181102362204722"/>
  <pageSetup paperSize="14" scale="4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2"/>
  <sheetViews>
    <sheetView workbookViewId="0">
      <selection activeCell="B21" sqref="B21"/>
    </sheetView>
  </sheetViews>
  <sheetFormatPr baseColWidth="10" defaultRowHeight="12.75" x14ac:dyDescent="0.2"/>
  <cols>
    <col min="1" max="1" width="7.85546875" customWidth="1"/>
    <col min="2" max="2" width="39" customWidth="1"/>
    <col min="4" max="4" width="18.42578125" customWidth="1"/>
    <col min="5" max="5" width="19.42578125" customWidth="1"/>
    <col min="6" max="6" width="25.140625" customWidth="1"/>
    <col min="7" max="7" width="8" customWidth="1"/>
    <col min="8" max="8" width="7.140625" customWidth="1"/>
    <col min="9" max="9" width="20.7109375" customWidth="1"/>
    <col min="10" max="10" width="24" customWidth="1"/>
    <col min="11" max="11" width="5.140625" customWidth="1"/>
    <col min="12" max="12" width="6" customWidth="1"/>
    <col min="13" max="13" width="6.85546875" customWidth="1"/>
    <col min="18" max="18" width="11.140625" customWidth="1"/>
    <col min="19" max="19" width="52.85546875" customWidth="1"/>
  </cols>
  <sheetData>
    <row r="3" spans="1:19" ht="15" x14ac:dyDescent="0.2">
      <c r="A3" s="518" t="s">
        <v>0</v>
      </c>
      <c r="B3" s="518"/>
      <c r="C3" s="518"/>
      <c r="D3" s="518"/>
      <c r="E3" s="518"/>
      <c r="F3" s="518"/>
      <c r="G3" s="518"/>
      <c r="H3" s="518"/>
      <c r="I3" s="518"/>
      <c r="J3" s="518"/>
      <c r="K3" s="518"/>
      <c r="L3" s="518"/>
      <c r="M3" s="518"/>
      <c r="N3" s="518"/>
      <c r="O3" s="518"/>
      <c r="P3" s="518"/>
      <c r="Q3" s="18"/>
      <c r="R3" s="66"/>
      <c r="S3" s="71"/>
    </row>
    <row r="4" spans="1:19" ht="15" x14ac:dyDescent="0.2">
      <c r="A4" s="518" t="s">
        <v>1</v>
      </c>
      <c r="B4" s="518"/>
      <c r="C4" s="518"/>
      <c r="D4" s="518"/>
      <c r="E4" s="518"/>
      <c r="F4" s="518"/>
      <c r="G4" s="518"/>
      <c r="H4" s="518"/>
      <c r="I4" s="518"/>
      <c r="J4" s="518"/>
      <c r="K4" s="518"/>
      <c r="L4" s="518"/>
      <c r="M4" s="518"/>
      <c r="N4" s="518"/>
      <c r="O4" s="518"/>
      <c r="P4" s="518"/>
      <c r="Q4" s="18"/>
      <c r="R4" s="66"/>
      <c r="S4" s="71"/>
    </row>
    <row r="5" spans="1:19" ht="15" x14ac:dyDescent="0.2">
      <c r="A5" s="518" t="s">
        <v>152</v>
      </c>
      <c r="B5" s="518"/>
      <c r="C5" s="518"/>
      <c r="D5" s="518"/>
      <c r="E5" s="518"/>
      <c r="F5" s="518"/>
      <c r="G5" s="518"/>
      <c r="H5" s="518"/>
      <c r="I5" s="518"/>
      <c r="J5" s="518"/>
      <c r="K5" s="518"/>
      <c r="L5" s="518"/>
      <c r="M5" s="518"/>
      <c r="N5" s="518"/>
      <c r="O5" s="518"/>
      <c r="P5" s="518"/>
      <c r="Q5" s="18"/>
      <c r="R5" s="66"/>
      <c r="S5" s="71"/>
    </row>
    <row r="6" spans="1:19" ht="120" x14ac:dyDescent="0.2">
      <c r="A6" s="1" t="s">
        <v>2</v>
      </c>
      <c r="B6" s="2" t="s">
        <v>3</v>
      </c>
      <c r="C6" s="1" t="s">
        <v>4</v>
      </c>
      <c r="D6" s="1" t="s">
        <v>5</v>
      </c>
      <c r="E6" s="1" t="s">
        <v>6</v>
      </c>
      <c r="F6" s="2" t="s">
        <v>7</v>
      </c>
      <c r="G6" s="2" t="s">
        <v>8</v>
      </c>
      <c r="H6" s="1" t="s">
        <v>9</v>
      </c>
      <c r="I6" s="2" t="s">
        <v>10</v>
      </c>
      <c r="J6" s="2" t="s">
        <v>11</v>
      </c>
      <c r="K6" s="2" t="s">
        <v>12</v>
      </c>
      <c r="L6" s="1" t="s">
        <v>13</v>
      </c>
      <c r="M6" s="1" t="s">
        <v>14</v>
      </c>
      <c r="N6" s="1" t="s">
        <v>193</v>
      </c>
      <c r="O6" s="1" t="s">
        <v>15</v>
      </c>
      <c r="P6" s="1" t="s">
        <v>16</v>
      </c>
      <c r="Q6" s="69" t="s">
        <v>154</v>
      </c>
      <c r="R6" s="68"/>
      <c r="S6" s="72" t="s">
        <v>159</v>
      </c>
    </row>
    <row r="7" spans="1:19" ht="222" customHeight="1" x14ac:dyDescent="0.2">
      <c r="A7" s="78">
        <v>12</v>
      </c>
      <c r="B7" s="81" t="s">
        <v>40</v>
      </c>
      <c r="C7" s="78" t="s">
        <v>18</v>
      </c>
      <c r="D7" s="79" t="s">
        <v>204</v>
      </c>
      <c r="E7" s="79" t="s">
        <v>41</v>
      </c>
      <c r="F7" s="79" t="s">
        <v>42</v>
      </c>
      <c r="G7" s="79" t="s">
        <v>19</v>
      </c>
      <c r="H7" s="78">
        <v>1</v>
      </c>
      <c r="I7" s="4">
        <v>42050</v>
      </c>
      <c r="J7" s="4">
        <v>42368</v>
      </c>
      <c r="K7" s="5">
        <f t="shared" ref="K7:K17" si="0">(J7-I7)/7</f>
        <v>45.428571428571431</v>
      </c>
      <c r="L7" s="5">
        <v>1</v>
      </c>
      <c r="M7" s="6">
        <v>1</v>
      </c>
      <c r="N7" s="7" t="s">
        <v>25</v>
      </c>
      <c r="O7" s="76" t="s">
        <v>21</v>
      </c>
      <c r="P7" s="76" t="s">
        <v>21</v>
      </c>
      <c r="Q7" s="77" t="s">
        <v>155</v>
      </c>
      <c r="R7" s="65" t="s">
        <v>332</v>
      </c>
      <c r="S7" s="75" t="s">
        <v>343</v>
      </c>
    </row>
    <row r="8" spans="1:19" ht="159.75" customHeight="1" x14ac:dyDescent="0.2">
      <c r="A8" s="519">
        <v>14</v>
      </c>
      <c r="B8" s="546" t="s">
        <v>45</v>
      </c>
      <c r="C8" s="519" t="s">
        <v>20</v>
      </c>
      <c r="D8" s="79" t="s">
        <v>204</v>
      </c>
      <c r="E8" s="79" t="s">
        <v>41</v>
      </c>
      <c r="F8" s="79" t="s">
        <v>46</v>
      </c>
      <c r="G8" s="79" t="s">
        <v>19</v>
      </c>
      <c r="H8" s="78">
        <v>1</v>
      </c>
      <c r="I8" s="4">
        <v>42050</v>
      </c>
      <c r="J8" s="4">
        <v>42368</v>
      </c>
      <c r="K8" s="5">
        <f t="shared" si="0"/>
        <v>45.428571428571431</v>
      </c>
      <c r="L8" s="5">
        <v>1</v>
      </c>
      <c r="M8" s="6">
        <v>1</v>
      </c>
      <c r="N8" s="7" t="s">
        <v>25</v>
      </c>
      <c r="O8" s="76" t="s">
        <v>21</v>
      </c>
      <c r="P8" s="549" t="s">
        <v>21</v>
      </c>
      <c r="Q8" s="550" t="s">
        <v>155</v>
      </c>
      <c r="R8" s="543" t="s">
        <v>332</v>
      </c>
      <c r="S8" s="73" t="s">
        <v>344</v>
      </c>
    </row>
    <row r="9" spans="1:19" ht="168.75" customHeight="1" x14ac:dyDescent="0.2">
      <c r="A9" s="519"/>
      <c r="B9" s="547"/>
      <c r="C9" s="519"/>
      <c r="D9" s="79" t="s">
        <v>204</v>
      </c>
      <c r="E9" s="79" t="s">
        <v>41</v>
      </c>
      <c r="F9" s="79" t="s">
        <v>47</v>
      </c>
      <c r="G9" s="79" t="s">
        <v>19</v>
      </c>
      <c r="H9" s="78">
        <v>1</v>
      </c>
      <c r="I9" s="4">
        <v>42050</v>
      </c>
      <c r="J9" s="4">
        <v>42368</v>
      </c>
      <c r="K9" s="5">
        <f t="shared" si="0"/>
        <v>45.428571428571431</v>
      </c>
      <c r="L9" s="5">
        <v>1</v>
      </c>
      <c r="M9" s="6">
        <v>1</v>
      </c>
      <c r="N9" s="7" t="s">
        <v>25</v>
      </c>
      <c r="O9" s="76" t="s">
        <v>21</v>
      </c>
      <c r="P9" s="549"/>
      <c r="Q9" s="550"/>
      <c r="R9" s="544"/>
      <c r="S9" s="75" t="s">
        <v>339</v>
      </c>
    </row>
    <row r="10" spans="1:19" ht="181.5" customHeight="1" x14ac:dyDescent="0.2">
      <c r="A10" s="519"/>
      <c r="B10" s="548"/>
      <c r="C10" s="519"/>
      <c r="D10" s="79" t="s">
        <v>204</v>
      </c>
      <c r="E10" s="79" t="s">
        <v>41</v>
      </c>
      <c r="F10" s="79" t="s">
        <v>48</v>
      </c>
      <c r="G10" s="79" t="s">
        <v>19</v>
      </c>
      <c r="H10" s="78">
        <v>1</v>
      </c>
      <c r="I10" s="4">
        <v>42050</v>
      </c>
      <c r="J10" s="4">
        <v>42368</v>
      </c>
      <c r="K10" s="5">
        <f t="shared" si="0"/>
        <v>45.428571428571431</v>
      </c>
      <c r="L10" s="5">
        <v>1</v>
      </c>
      <c r="M10" s="6">
        <v>1</v>
      </c>
      <c r="N10" s="7" t="s">
        <v>25</v>
      </c>
      <c r="O10" s="76" t="s">
        <v>21</v>
      </c>
      <c r="P10" s="549"/>
      <c r="Q10" s="550"/>
      <c r="R10" s="545"/>
      <c r="S10" s="75" t="s">
        <v>342</v>
      </c>
    </row>
    <row r="11" spans="1:19" ht="105" customHeight="1" x14ac:dyDescent="0.2">
      <c r="A11" s="519">
        <v>15</v>
      </c>
      <c r="B11" s="546" t="s">
        <v>49</v>
      </c>
      <c r="C11" s="519" t="s">
        <v>18</v>
      </c>
      <c r="D11" s="79" t="s">
        <v>204</v>
      </c>
      <c r="E11" s="79" t="s">
        <v>41</v>
      </c>
      <c r="F11" s="79" t="s">
        <v>46</v>
      </c>
      <c r="G11" s="79" t="s">
        <v>19</v>
      </c>
      <c r="H11" s="78">
        <v>1</v>
      </c>
      <c r="I11" s="4">
        <v>42050</v>
      </c>
      <c r="J11" s="4">
        <v>42368</v>
      </c>
      <c r="K11" s="5">
        <f t="shared" si="0"/>
        <v>45.428571428571431</v>
      </c>
      <c r="L11" s="5">
        <v>1</v>
      </c>
      <c r="M11" s="6">
        <v>1</v>
      </c>
      <c r="N11" s="7" t="s">
        <v>25</v>
      </c>
      <c r="O11" s="76" t="s">
        <v>21</v>
      </c>
      <c r="P11" s="549" t="s">
        <v>21</v>
      </c>
      <c r="Q11" s="550" t="s">
        <v>155</v>
      </c>
      <c r="R11" s="543" t="s">
        <v>332</v>
      </c>
      <c r="S11" s="73" t="s">
        <v>341</v>
      </c>
    </row>
    <row r="12" spans="1:19" ht="126.75" customHeight="1" x14ac:dyDescent="0.2">
      <c r="A12" s="519"/>
      <c r="B12" s="547"/>
      <c r="C12" s="519"/>
      <c r="D12" s="79" t="s">
        <v>204</v>
      </c>
      <c r="E12" s="79" t="s">
        <v>41</v>
      </c>
      <c r="F12" s="79" t="s">
        <v>47</v>
      </c>
      <c r="G12" s="79" t="s">
        <v>19</v>
      </c>
      <c r="H12" s="78">
        <v>1</v>
      </c>
      <c r="I12" s="4">
        <v>42006</v>
      </c>
      <c r="J12" s="4">
        <v>42368</v>
      </c>
      <c r="K12" s="5">
        <f t="shared" si="0"/>
        <v>51.714285714285715</v>
      </c>
      <c r="L12" s="5">
        <v>1</v>
      </c>
      <c r="M12" s="6">
        <v>1</v>
      </c>
      <c r="N12" s="7" t="s">
        <v>25</v>
      </c>
      <c r="O12" s="76" t="s">
        <v>21</v>
      </c>
      <c r="P12" s="549"/>
      <c r="Q12" s="550"/>
      <c r="R12" s="544"/>
      <c r="S12" s="75" t="s">
        <v>339</v>
      </c>
    </row>
    <row r="13" spans="1:19" ht="96" customHeight="1" x14ac:dyDescent="0.2">
      <c r="A13" s="519"/>
      <c r="B13" s="548"/>
      <c r="C13" s="519"/>
      <c r="D13" s="79" t="s">
        <v>204</v>
      </c>
      <c r="E13" s="79" t="s">
        <v>41</v>
      </c>
      <c r="F13" s="79" t="s">
        <v>48</v>
      </c>
      <c r="G13" s="79" t="s">
        <v>19</v>
      </c>
      <c r="H13" s="78">
        <v>1</v>
      </c>
      <c r="I13" s="4">
        <v>42050</v>
      </c>
      <c r="J13" s="4">
        <v>42368</v>
      </c>
      <c r="K13" s="5">
        <f t="shared" si="0"/>
        <v>45.428571428571431</v>
      </c>
      <c r="L13" s="5">
        <v>1</v>
      </c>
      <c r="M13" s="6">
        <v>1</v>
      </c>
      <c r="N13" s="7" t="s">
        <v>25</v>
      </c>
      <c r="O13" s="76" t="s">
        <v>21</v>
      </c>
      <c r="P13" s="549"/>
      <c r="Q13" s="550"/>
      <c r="R13" s="545"/>
      <c r="S13" s="75" t="s">
        <v>342</v>
      </c>
    </row>
    <row r="14" spans="1:19" ht="108" customHeight="1" x14ac:dyDescent="0.2">
      <c r="A14" s="519">
        <v>16</v>
      </c>
      <c r="B14" s="546" t="s">
        <v>50</v>
      </c>
      <c r="C14" s="519" t="s">
        <v>18</v>
      </c>
      <c r="D14" s="79" t="s">
        <v>204</v>
      </c>
      <c r="E14" s="79" t="s">
        <v>41</v>
      </c>
      <c r="F14" s="79" t="s">
        <v>46</v>
      </c>
      <c r="G14" s="79" t="s">
        <v>19</v>
      </c>
      <c r="H14" s="78">
        <v>1</v>
      </c>
      <c r="I14" s="4">
        <v>42050</v>
      </c>
      <c r="J14" s="4">
        <v>42368</v>
      </c>
      <c r="K14" s="5">
        <f t="shared" si="0"/>
        <v>45.428571428571431</v>
      </c>
      <c r="L14" s="5">
        <v>1</v>
      </c>
      <c r="M14" s="6">
        <v>1</v>
      </c>
      <c r="N14" s="7" t="s">
        <v>25</v>
      </c>
      <c r="O14" s="76" t="s">
        <v>21</v>
      </c>
      <c r="P14" s="549" t="s">
        <v>21</v>
      </c>
      <c r="Q14" s="550" t="s">
        <v>155</v>
      </c>
      <c r="R14" s="543" t="s">
        <v>332</v>
      </c>
      <c r="S14" s="73" t="s">
        <v>341</v>
      </c>
    </row>
    <row r="15" spans="1:19" ht="90" customHeight="1" x14ac:dyDescent="0.2">
      <c r="A15" s="519"/>
      <c r="B15" s="547"/>
      <c r="C15" s="519"/>
      <c r="D15" s="79" t="s">
        <v>204</v>
      </c>
      <c r="E15" s="79" t="s">
        <v>41</v>
      </c>
      <c r="F15" s="79" t="s">
        <v>47</v>
      </c>
      <c r="G15" s="79" t="s">
        <v>19</v>
      </c>
      <c r="H15" s="78">
        <v>1</v>
      </c>
      <c r="I15" s="4">
        <v>42050</v>
      </c>
      <c r="J15" s="4">
        <v>42368</v>
      </c>
      <c r="K15" s="5">
        <f t="shared" si="0"/>
        <v>45.428571428571431</v>
      </c>
      <c r="L15" s="5">
        <v>1</v>
      </c>
      <c r="M15" s="6">
        <v>1</v>
      </c>
      <c r="N15" s="7" t="s">
        <v>25</v>
      </c>
      <c r="O15" s="76" t="s">
        <v>21</v>
      </c>
      <c r="P15" s="549"/>
      <c r="Q15" s="550"/>
      <c r="R15" s="544"/>
      <c r="S15" s="75" t="s">
        <v>337</v>
      </c>
    </row>
    <row r="16" spans="1:19" ht="111" customHeight="1" x14ac:dyDescent="0.2">
      <c r="A16" s="519"/>
      <c r="B16" s="548"/>
      <c r="C16" s="519"/>
      <c r="D16" s="79" t="s">
        <v>204</v>
      </c>
      <c r="E16" s="79" t="s">
        <v>41</v>
      </c>
      <c r="F16" s="79" t="s">
        <v>48</v>
      </c>
      <c r="G16" s="79" t="s">
        <v>19</v>
      </c>
      <c r="H16" s="78">
        <v>1</v>
      </c>
      <c r="I16" s="4">
        <v>42050</v>
      </c>
      <c r="J16" s="4">
        <v>42368</v>
      </c>
      <c r="K16" s="5">
        <f t="shared" si="0"/>
        <v>45.428571428571431</v>
      </c>
      <c r="L16" s="5">
        <v>1</v>
      </c>
      <c r="M16" s="6">
        <v>1</v>
      </c>
      <c r="N16" s="7" t="s">
        <v>25</v>
      </c>
      <c r="O16" s="76" t="s">
        <v>21</v>
      </c>
      <c r="P16" s="549"/>
      <c r="Q16" s="550"/>
      <c r="R16" s="545"/>
      <c r="S16" s="75" t="s">
        <v>342</v>
      </c>
    </row>
    <row r="17" spans="1:19" ht="183" customHeight="1" x14ac:dyDescent="0.2">
      <c r="A17" s="519">
        <v>38</v>
      </c>
      <c r="B17" s="79" t="s">
        <v>116</v>
      </c>
      <c r="C17" s="519" t="s">
        <v>28</v>
      </c>
      <c r="D17" s="79" t="s">
        <v>204</v>
      </c>
      <c r="E17" s="79" t="s">
        <v>41</v>
      </c>
      <c r="F17" s="79" t="s">
        <v>42</v>
      </c>
      <c r="G17" s="79" t="s">
        <v>19</v>
      </c>
      <c r="H17" s="78">
        <v>1</v>
      </c>
      <c r="I17" s="4">
        <v>42050</v>
      </c>
      <c r="J17" s="4">
        <v>42368</v>
      </c>
      <c r="K17" s="5">
        <f t="shared" si="0"/>
        <v>45.428571428571431</v>
      </c>
      <c r="L17" s="5">
        <v>1</v>
      </c>
      <c r="M17" s="6">
        <v>1</v>
      </c>
      <c r="N17" s="12" t="s">
        <v>17</v>
      </c>
      <c r="O17" s="76" t="s">
        <v>21</v>
      </c>
      <c r="P17" s="551" t="s">
        <v>21</v>
      </c>
      <c r="Q17" s="77" t="s">
        <v>155</v>
      </c>
      <c r="R17" s="543" t="s">
        <v>333</v>
      </c>
      <c r="S17" s="75" t="s">
        <v>338</v>
      </c>
    </row>
    <row r="18" spans="1:19" ht="409.5" customHeight="1" x14ac:dyDescent="0.2">
      <c r="A18" s="519"/>
      <c r="B18" s="79" t="s">
        <v>117</v>
      </c>
      <c r="C18" s="542"/>
      <c r="D18" s="79" t="s">
        <v>118</v>
      </c>
      <c r="E18" s="79" t="s">
        <v>119</v>
      </c>
      <c r="F18" s="79" t="s">
        <v>120</v>
      </c>
      <c r="G18" s="79" t="s">
        <v>121</v>
      </c>
      <c r="H18" s="78">
        <v>1</v>
      </c>
      <c r="I18" s="4">
        <v>42050</v>
      </c>
      <c r="J18" s="4">
        <v>42368</v>
      </c>
      <c r="K18" s="5">
        <f>(J18-I18)/7</f>
        <v>45.428571428571431</v>
      </c>
      <c r="L18" s="5">
        <v>1</v>
      </c>
      <c r="M18" s="6">
        <v>1</v>
      </c>
      <c r="N18" s="12" t="s">
        <v>17</v>
      </c>
      <c r="O18" s="70" t="s">
        <v>21</v>
      </c>
      <c r="P18" s="551"/>
      <c r="Q18" s="77" t="s">
        <v>155</v>
      </c>
      <c r="R18" s="544"/>
      <c r="S18" s="73" t="s">
        <v>340</v>
      </c>
    </row>
    <row r="19" spans="1:19" ht="107.25" customHeight="1" x14ac:dyDescent="0.2">
      <c r="A19" s="519"/>
      <c r="B19" s="79" t="s">
        <v>122</v>
      </c>
      <c r="C19" s="542"/>
      <c r="D19" s="79" t="s">
        <v>227</v>
      </c>
      <c r="E19" s="79" t="s">
        <v>123</v>
      </c>
      <c r="F19" s="79" t="s">
        <v>124</v>
      </c>
      <c r="G19" s="79" t="s">
        <v>125</v>
      </c>
      <c r="H19" s="78">
        <v>1</v>
      </c>
      <c r="I19" s="4">
        <v>42050</v>
      </c>
      <c r="J19" s="4">
        <v>42368</v>
      </c>
      <c r="K19" s="5">
        <f>(J19-I19)/7</f>
        <v>45.428571428571431</v>
      </c>
      <c r="L19" s="5">
        <v>1</v>
      </c>
      <c r="M19" s="6">
        <v>1</v>
      </c>
      <c r="N19" s="12" t="s">
        <v>17</v>
      </c>
      <c r="O19" s="76" t="s">
        <v>21</v>
      </c>
      <c r="P19" s="551"/>
      <c r="Q19" s="77" t="s">
        <v>177</v>
      </c>
      <c r="R19" s="544"/>
      <c r="S19" s="75" t="s">
        <v>334</v>
      </c>
    </row>
    <row r="20" spans="1:19" ht="148.5" customHeight="1" x14ac:dyDescent="0.2">
      <c r="A20" s="519"/>
      <c r="B20" s="79" t="s">
        <v>126</v>
      </c>
      <c r="C20" s="542"/>
      <c r="D20" s="11" t="s">
        <v>228</v>
      </c>
      <c r="E20" s="11" t="s">
        <v>127</v>
      </c>
      <c r="F20" s="11" t="s">
        <v>128</v>
      </c>
      <c r="G20" s="11" t="s">
        <v>129</v>
      </c>
      <c r="H20" s="80">
        <v>1</v>
      </c>
      <c r="I20" s="4">
        <v>42050</v>
      </c>
      <c r="J20" s="4">
        <v>42368</v>
      </c>
      <c r="K20" s="5">
        <f>(J20-I20)/7</f>
        <v>45.428571428571431</v>
      </c>
      <c r="L20" s="5">
        <v>1</v>
      </c>
      <c r="M20" s="6">
        <v>1</v>
      </c>
      <c r="N20" s="12" t="s">
        <v>17</v>
      </c>
      <c r="O20" s="76" t="s">
        <v>21</v>
      </c>
      <c r="P20" s="551"/>
      <c r="Q20" s="77" t="s">
        <v>177</v>
      </c>
      <c r="R20" s="545"/>
      <c r="S20" s="75" t="s">
        <v>336</v>
      </c>
    </row>
    <row r="21" spans="1:19" ht="306.75" customHeight="1" x14ac:dyDescent="0.2">
      <c r="A21" s="80">
        <v>45</v>
      </c>
      <c r="B21" s="11" t="s">
        <v>142</v>
      </c>
      <c r="C21" s="80" t="s">
        <v>143</v>
      </c>
      <c r="D21" s="13" t="s">
        <v>189</v>
      </c>
      <c r="E21" s="13" t="s">
        <v>190</v>
      </c>
      <c r="F21" s="13" t="s">
        <v>144</v>
      </c>
      <c r="G21" s="13" t="s">
        <v>145</v>
      </c>
      <c r="H21" s="15">
        <v>1</v>
      </c>
      <c r="I21" s="4">
        <v>42019</v>
      </c>
      <c r="J21" s="4">
        <v>42368</v>
      </c>
      <c r="K21" s="5">
        <f>(J21-I21)/7</f>
        <v>49.857142857142854</v>
      </c>
      <c r="L21" s="5">
        <v>1</v>
      </c>
      <c r="M21" s="6">
        <v>1</v>
      </c>
      <c r="N21" s="12" t="s">
        <v>17</v>
      </c>
      <c r="O21" s="76" t="s">
        <v>21</v>
      </c>
      <c r="P21" s="76" t="s">
        <v>21</v>
      </c>
      <c r="Q21" s="77" t="s">
        <v>176</v>
      </c>
      <c r="R21" s="65" t="s">
        <v>331</v>
      </c>
      <c r="S21" s="67" t="s">
        <v>335</v>
      </c>
    </row>
    <row r="22" spans="1:19" ht="14.25" x14ac:dyDescent="0.2">
      <c r="A22" s="17"/>
      <c r="B22" s="16"/>
      <c r="C22" s="8"/>
      <c r="D22" s="8"/>
      <c r="E22" s="8"/>
      <c r="F22" s="8"/>
      <c r="G22" s="8"/>
      <c r="H22" s="8"/>
      <c r="I22" s="17"/>
      <c r="J22" s="17"/>
      <c r="K22" s="8"/>
      <c r="L22" s="8"/>
      <c r="M22" s="20">
        <f>AVERAGE(M7:M21)</f>
        <v>1</v>
      </c>
      <c r="N22" s="8"/>
      <c r="O22" s="17"/>
      <c r="P22" s="17"/>
      <c r="Q22" s="8"/>
      <c r="R22" s="44"/>
      <c r="S22" s="74"/>
    </row>
  </sheetData>
  <autoFilter ref="B3:B22"/>
  <mergeCells count="25">
    <mergeCell ref="A17:A20"/>
    <mergeCell ref="C17:C20"/>
    <mergeCell ref="P17:P20"/>
    <mergeCell ref="R17:R20"/>
    <mergeCell ref="A14:A16"/>
    <mergeCell ref="B14:B16"/>
    <mergeCell ref="C14:C16"/>
    <mergeCell ref="P14:P16"/>
    <mergeCell ref="Q14:Q16"/>
    <mergeCell ref="R14:R16"/>
    <mergeCell ref="A3:P3"/>
    <mergeCell ref="A4:P4"/>
    <mergeCell ref="A5:P5"/>
    <mergeCell ref="R11:R13"/>
    <mergeCell ref="A8:A10"/>
    <mergeCell ref="B8:B10"/>
    <mergeCell ref="C8:C10"/>
    <mergeCell ref="P8:P10"/>
    <mergeCell ref="Q8:Q10"/>
    <mergeCell ref="R8:R10"/>
    <mergeCell ref="A11:A13"/>
    <mergeCell ref="B11:B13"/>
    <mergeCell ref="C11:C13"/>
    <mergeCell ref="P11:P13"/>
    <mergeCell ref="Q11:Q13"/>
  </mergeCells>
  <conditionalFormatting sqref="O7:P16 P21 O17:O21">
    <cfRule type="cellIs" dxfId="2" priority="22" operator="equal">
      <formula>"EN TERMINO"</formula>
    </cfRule>
    <cfRule type="cellIs" dxfId="1" priority="23" operator="equal">
      <formula>"CUMPLIDA"</formula>
    </cfRule>
    <cfRule type="cellIs" dxfId="0" priority="24" operator="equal">
      <formula>"VENCIDA"</formula>
    </cfRule>
  </conditionalFormatting>
  <pageMargins left="0.31496062992125984" right="0.31496062992125984" top="0.74803149606299213" bottom="0.35433070866141736" header="0.31496062992125984" footer="0.31496062992125984"/>
  <pageSetup paperSize="7" scale="6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sheetPr>
  <dimension ref="A1:AJ178"/>
  <sheetViews>
    <sheetView zoomScale="70" zoomScaleNormal="70" workbookViewId="0">
      <pane xSplit="5" ySplit="6" topLeftCell="F34" activePane="bottomRight" state="frozen"/>
      <selection pane="topRight" activeCell="F1" sqref="F1"/>
      <selection pane="bottomLeft" activeCell="A7" sqref="A7"/>
      <selection pane="bottomRight" activeCell="W181" sqref="W181"/>
    </sheetView>
  </sheetViews>
  <sheetFormatPr baseColWidth="10" defaultColWidth="51" defaultRowHeight="16.5" x14ac:dyDescent="0.2"/>
  <cols>
    <col min="1" max="1" width="23" style="227" customWidth="1"/>
    <col min="2" max="2" width="18.7109375" style="126" customWidth="1"/>
    <col min="3" max="3" width="88.5703125" style="128" hidden="1" customWidth="1"/>
    <col min="4" max="4" width="41" style="150" hidden="1" customWidth="1"/>
    <col min="5" max="5" width="123.85546875" style="128" hidden="1" customWidth="1"/>
    <col min="6" max="6" width="100.7109375" style="128" customWidth="1"/>
    <col min="7" max="7" width="86.7109375" style="128" customWidth="1"/>
    <col min="8" max="8" width="64.7109375" style="85" customWidth="1"/>
    <col min="9" max="9" width="36.28515625" style="301" customWidth="1"/>
    <col min="10" max="10" width="31" style="126" customWidth="1"/>
    <col min="11" max="11" width="41" style="126" customWidth="1"/>
    <col min="12" max="12" width="26.28515625" style="85" customWidth="1"/>
    <col min="13" max="13" width="31.28515625" style="178" customWidth="1"/>
    <col min="14" max="14" width="72" style="85" hidden="1" customWidth="1"/>
    <col min="15" max="15" width="41.28515625" style="85" hidden="1" customWidth="1"/>
    <col min="16" max="16" width="36.85546875" style="126" hidden="1" customWidth="1"/>
    <col min="17" max="17" width="79" style="85" hidden="1" customWidth="1"/>
    <col min="18" max="18" width="27.7109375" style="226" bestFit="1" customWidth="1"/>
    <col min="19" max="19" width="77.140625" style="260" customWidth="1"/>
    <col min="20" max="20" width="55.85546875" style="85" customWidth="1"/>
    <col min="21" max="21" width="39.140625" style="126" customWidth="1"/>
    <col min="22" max="22" width="25.28515625" style="126" customWidth="1"/>
    <col min="23" max="23" width="23.7109375" style="85" customWidth="1"/>
    <col min="24" max="24" width="26" style="126" customWidth="1"/>
    <col min="25" max="25" width="66.5703125" style="245" hidden="1" customWidth="1"/>
    <col min="26" max="26" width="44" style="228" hidden="1" customWidth="1"/>
    <col min="27" max="27" width="29.140625" style="229" bestFit="1" customWidth="1"/>
    <col min="28" max="28" width="123.85546875" style="229" customWidth="1"/>
    <col min="29" max="29" width="27.7109375" style="85" bestFit="1" customWidth="1"/>
    <col min="30" max="30" width="111.85546875" style="85" customWidth="1"/>
    <col min="31" max="31" width="61.42578125" style="85" customWidth="1"/>
    <col min="32" max="32" width="62.7109375" style="85" hidden="1" customWidth="1"/>
    <col min="33" max="33" width="47" style="85" hidden="1" customWidth="1"/>
    <col min="34" max="34" width="48.42578125" style="85" hidden="1" customWidth="1"/>
    <col min="35" max="35" width="34.140625" style="85" hidden="1" customWidth="1"/>
    <col min="36" max="36" width="8.42578125" style="85" hidden="1" customWidth="1"/>
    <col min="37" max="42" width="0" style="85" hidden="1" customWidth="1"/>
    <col min="43" max="16384" width="51" style="85"/>
  </cols>
  <sheetData>
    <row r="1" spans="1:35" ht="64.5" customHeight="1" thickBot="1" x14ac:dyDescent="0.25">
      <c r="A1" s="635" t="s">
        <v>348</v>
      </c>
      <c r="B1" s="636"/>
      <c r="C1" s="636"/>
      <c r="D1" s="636"/>
      <c r="E1" s="636"/>
      <c r="F1" s="636"/>
      <c r="G1" s="636"/>
      <c r="H1" s="636"/>
      <c r="I1" s="636"/>
      <c r="J1" s="636"/>
      <c r="K1" s="636"/>
      <c r="L1" s="636"/>
      <c r="M1" s="637"/>
      <c r="N1" s="636"/>
      <c r="O1" s="636"/>
      <c r="P1" s="636"/>
      <c r="Q1" s="636"/>
      <c r="R1" s="638"/>
      <c r="S1" s="636"/>
      <c r="T1" s="636"/>
      <c r="U1" s="636"/>
      <c r="V1" s="636"/>
      <c r="W1" s="636"/>
      <c r="X1" s="639"/>
      <c r="Y1" s="244"/>
      <c r="Z1" s="242"/>
      <c r="AA1" s="243"/>
      <c r="AB1" s="243"/>
    </row>
    <row r="2" spans="1:35" ht="17.25" thickBot="1" x14ac:dyDescent="0.25">
      <c r="A2" s="643" t="s">
        <v>349</v>
      </c>
      <c r="B2" s="644"/>
      <c r="C2" s="644"/>
      <c r="D2" s="644"/>
      <c r="E2" s="644"/>
      <c r="F2" s="644" t="s">
        <v>351</v>
      </c>
      <c r="G2" s="644"/>
      <c r="H2" s="644"/>
      <c r="I2" s="644"/>
      <c r="J2" s="644"/>
      <c r="K2" s="644"/>
      <c r="L2" s="644"/>
      <c r="M2" s="645"/>
      <c r="N2" s="644" t="s">
        <v>1393</v>
      </c>
      <c r="O2" s="644"/>
      <c r="P2" s="644"/>
      <c r="Q2" s="644"/>
      <c r="R2" s="654" t="s">
        <v>1394</v>
      </c>
      <c r="S2" s="655"/>
      <c r="T2" s="655"/>
      <c r="U2" s="655"/>
      <c r="V2" s="655"/>
      <c r="W2" s="655"/>
      <c r="X2" s="656"/>
      <c r="Y2" s="85"/>
      <c r="Z2" s="85"/>
      <c r="AA2" s="85"/>
      <c r="AB2" s="85"/>
    </row>
    <row r="3" spans="1:35" s="142" customFormat="1" ht="36" customHeight="1" thickBot="1" x14ac:dyDescent="0.25">
      <c r="A3" s="312" t="s">
        <v>2</v>
      </c>
      <c r="B3" s="153" t="s">
        <v>353</v>
      </c>
      <c r="C3" s="154" t="s">
        <v>3</v>
      </c>
      <c r="D3" s="153" t="s">
        <v>4</v>
      </c>
      <c r="E3" s="153" t="s">
        <v>5</v>
      </c>
      <c r="F3" s="153" t="s">
        <v>6</v>
      </c>
      <c r="G3" s="153" t="s">
        <v>7</v>
      </c>
      <c r="H3" s="154" t="s">
        <v>8</v>
      </c>
      <c r="I3" s="153" t="s">
        <v>9</v>
      </c>
      <c r="J3" s="154" t="s">
        <v>10</v>
      </c>
      <c r="K3" s="154" t="s">
        <v>11</v>
      </c>
      <c r="L3" s="154" t="s">
        <v>12</v>
      </c>
      <c r="M3" s="153" t="s">
        <v>13</v>
      </c>
      <c r="N3" s="155" t="s">
        <v>154</v>
      </c>
      <c r="O3" s="155" t="s">
        <v>347</v>
      </c>
      <c r="P3" s="155" t="s">
        <v>352</v>
      </c>
      <c r="Q3" s="156" t="s">
        <v>785</v>
      </c>
      <c r="R3" s="157" t="s">
        <v>783</v>
      </c>
      <c r="S3" s="327" t="s">
        <v>786</v>
      </c>
      <c r="T3" s="327" t="s">
        <v>346</v>
      </c>
      <c r="U3" s="157" t="s">
        <v>681</v>
      </c>
      <c r="V3" s="157" t="s">
        <v>350</v>
      </c>
      <c r="W3" s="157" t="s">
        <v>784</v>
      </c>
      <c r="X3" s="158" t="s">
        <v>16</v>
      </c>
    </row>
    <row r="4" spans="1:35" s="320" customFormat="1" ht="36" customHeight="1" thickBot="1" x14ac:dyDescent="0.25">
      <c r="A4" s="315"/>
      <c r="B4" s="316"/>
      <c r="C4" s="317"/>
      <c r="D4" s="316"/>
      <c r="E4" s="316"/>
      <c r="F4" s="316"/>
      <c r="G4" s="316"/>
      <c r="H4" s="317"/>
      <c r="I4" s="316"/>
      <c r="J4" s="317"/>
      <c r="K4" s="317"/>
      <c r="L4" s="317"/>
      <c r="M4" s="316"/>
      <c r="N4" s="318"/>
      <c r="O4" s="318"/>
      <c r="P4" s="318"/>
      <c r="Q4" s="319"/>
      <c r="R4" s="313"/>
      <c r="S4" s="328"/>
      <c r="T4" s="328"/>
      <c r="U4" s="313"/>
      <c r="V4" s="313"/>
      <c r="W4" s="313"/>
      <c r="X4" s="314"/>
    </row>
    <row r="5" spans="1:35" ht="17.25" thickBot="1" x14ac:dyDescent="0.25">
      <c r="A5" s="643" t="s">
        <v>349</v>
      </c>
      <c r="B5" s="644"/>
      <c r="C5" s="644"/>
      <c r="D5" s="644"/>
      <c r="E5" s="644"/>
      <c r="F5" s="644" t="s">
        <v>351</v>
      </c>
      <c r="G5" s="644"/>
      <c r="H5" s="644"/>
      <c r="I5" s="644"/>
      <c r="J5" s="644"/>
      <c r="K5" s="644"/>
      <c r="L5" s="644"/>
      <c r="M5" s="645"/>
      <c r="N5" s="644" t="s">
        <v>1180</v>
      </c>
      <c r="O5" s="644"/>
      <c r="P5" s="644"/>
      <c r="Q5" s="646"/>
      <c r="R5" s="647" t="s">
        <v>1181</v>
      </c>
      <c r="S5" s="648"/>
      <c r="T5" s="648"/>
      <c r="U5" s="648"/>
      <c r="V5" s="648"/>
      <c r="W5" s="648"/>
      <c r="X5" s="649"/>
      <c r="Y5" s="575" t="s">
        <v>1182</v>
      </c>
      <c r="Z5" s="576"/>
      <c r="AA5" s="576"/>
      <c r="AB5" s="577"/>
      <c r="AC5" s="552" t="s">
        <v>1286</v>
      </c>
      <c r="AD5" s="553"/>
      <c r="AE5" s="553"/>
      <c r="AF5" s="553"/>
      <c r="AG5" s="553"/>
      <c r="AH5" s="553"/>
      <c r="AI5" s="554"/>
    </row>
    <row r="6" spans="1:35" s="142" customFormat="1" ht="105" customHeight="1" thickBot="1" x14ac:dyDescent="0.25">
      <c r="A6" s="321" t="s">
        <v>1314</v>
      </c>
      <c r="B6" s="322" t="s">
        <v>353</v>
      </c>
      <c r="C6" s="323" t="s">
        <v>1315</v>
      </c>
      <c r="D6" s="322" t="s">
        <v>4</v>
      </c>
      <c r="E6" s="322" t="s">
        <v>1316</v>
      </c>
      <c r="F6" s="322" t="s">
        <v>1317</v>
      </c>
      <c r="G6" s="322" t="s">
        <v>1318</v>
      </c>
      <c r="H6" s="323" t="s">
        <v>1319</v>
      </c>
      <c r="I6" s="322" t="s">
        <v>1320</v>
      </c>
      <c r="J6" s="323" t="s">
        <v>1321</v>
      </c>
      <c r="K6" s="323" t="s">
        <v>11</v>
      </c>
      <c r="L6" s="323" t="s">
        <v>12</v>
      </c>
      <c r="M6" s="322" t="s">
        <v>13</v>
      </c>
      <c r="N6" s="155" t="s">
        <v>154</v>
      </c>
      <c r="O6" s="155" t="s">
        <v>347</v>
      </c>
      <c r="P6" s="155" t="s">
        <v>352</v>
      </c>
      <c r="Q6" s="156" t="s">
        <v>785</v>
      </c>
      <c r="R6" s="329" t="s">
        <v>783</v>
      </c>
      <c r="S6" s="157" t="s">
        <v>786</v>
      </c>
      <c r="T6" s="157" t="s">
        <v>346</v>
      </c>
      <c r="U6" s="157" t="s">
        <v>681</v>
      </c>
      <c r="V6" s="157" t="s">
        <v>350</v>
      </c>
      <c r="W6" s="157" t="s">
        <v>1392</v>
      </c>
      <c r="X6" s="158" t="s">
        <v>16</v>
      </c>
      <c r="Y6" s="412" t="s">
        <v>154</v>
      </c>
      <c r="Z6" s="413" t="s">
        <v>347</v>
      </c>
      <c r="AA6" s="324" t="s">
        <v>352</v>
      </c>
      <c r="AB6" s="325" t="s">
        <v>1381</v>
      </c>
      <c r="AC6" s="414" t="s">
        <v>783</v>
      </c>
      <c r="AD6" s="415" t="s">
        <v>786</v>
      </c>
      <c r="AE6" s="415" t="s">
        <v>346</v>
      </c>
      <c r="AF6" s="324" t="s">
        <v>681</v>
      </c>
      <c r="AG6" s="324" t="s">
        <v>350</v>
      </c>
      <c r="AH6" s="324" t="s">
        <v>784</v>
      </c>
      <c r="AI6" s="325" t="s">
        <v>16</v>
      </c>
    </row>
    <row r="7" spans="1:35" s="143" customFormat="1" ht="169.5" customHeight="1" thickBot="1" x14ac:dyDescent="0.25">
      <c r="A7" s="303" t="s">
        <v>354</v>
      </c>
      <c r="B7" s="88">
        <v>2010</v>
      </c>
      <c r="C7" s="86" t="s">
        <v>843</v>
      </c>
      <c r="D7" s="88" t="s">
        <v>18</v>
      </c>
      <c r="E7" s="86" t="s">
        <v>355</v>
      </c>
      <c r="F7" s="86" t="s">
        <v>356</v>
      </c>
      <c r="G7" s="86" t="s">
        <v>23</v>
      </c>
      <c r="H7" s="87" t="s">
        <v>24</v>
      </c>
      <c r="I7" s="266">
        <v>1</v>
      </c>
      <c r="J7" s="83">
        <v>42737</v>
      </c>
      <c r="K7" s="83">
        <v>43100</v>
      </c>
      <c r="L7" s="84">
        <f>(K7-J7)/7</f>
        <v>51.857142857142854</v>
      </c>
      <c r="M7" s="84">
        <v>0</v>
      </c>
      <c r="N7" s="170" t="s">
        <v>722</v>
      </c>
      <c r="O7" s="170" t="s">
        <v>787</v>
      </c>
      <c r="P7" s="151">
        <v>42837</v>
      </c>
      <c r="Q7" s="152" t="s">
        <v>929</v>
      </c>
      <c r="R7" s="330">
        <v>42842</v>
      </c>
      <c r="S7" s="331" t="s">
        <v>992</v>
      </c>
      <c r="T7" s="331" t="s">
        <v>928</v>
      </c>
      <c r="U7" s="332">
        <v>0.1</v>
      </c>
      <c r="V7" s="333" t="str">
        <f>IF(U7&lt;100%,"ABIERTO","CERRADO")</f>
        <v>ABIERTO</v>
      </c>
      <c r="W7" s="332">
        <f t="shared" ref="W7:W15" si="0">AVERAGE(U7:U7)</f>
        <v>0.1</v>
      </c>
      <c r="X7" s="334" t="str">
        <f>IF(W7&lt;100%,"ABIERTO","CERRADO")</f>
        <v>ABIERTO</v>
      </c>
      <c r="Y7" s="416" t="str">
        <f>N7</f>
        <v>SECRETARÍA GENERAL - 
COORD. FINANCIERA Y 
COORD. ADMINISTRATIVA</v>
      </c>
      <c r="Z7" s="417" t="str">
        <f>O7</f>
        <v>Alcides Espinosa
Edgar Lombo
Sandra Liliana Ucrós</v>
      </c>
      <c r="AA7" s="418">
        <v>42916</v>
      </c>
      <c r="AB7" s="419" t="s">
        <v>1198</v>
      </c>
      <c r="AC7" s="420"/>
      <c r="AD7" s="326" t="s">
        <v>1341</v>
      </c>
      <c r="AE7" s="326" t="s">
        <v>1313</v>
      </c>
      <c r="AF7" s="421"/>
      <c r="AG7" s="421"/>
      <c r="AH7" s="421"/>
      <c r="AI7" s="421"/>
    </row>
    <row r="8" spans="1:35" s="143" customFormat="1" ht="169.5" customHeight="1" thickBot="1" x14ac:dyDescent="0.25">
      <c r="A8" s="302" t="s">
        <v>357</v>
      </c>
      <c r="B8" s="88">
        <v>2010</v>
      </c>
      <c r="C8" s="86" t="s">
        <v>844</v>
      </c>
      <c r="D8" s="88" t="s">
        <v>18</v>
      </c>
      <c r="E8" s="86" t="s">
        <v>358</v>
      </c>
      <c r="F8" s="86" t="s">
        <v>359</v>
      </c>
      <c r="G8" s="86" t="s">
        <v>360</v>
      </c>
      <c r="H8" s="87" t="s">
        <v>361</v>
      </c>
      <c r="I8" s="267">
        <v>1</v>
      </c>
      <c r="J8" s="83">
        <v>42737</v>
      </c>
      <c r="K8" s="83">
        <v>43100</v>
      </c>
      <c r="L8" s="84">
        <f t="shared" ref="L8:L65" si="1">(K8-J8)/7</f>
        <v>51.857142857142854</v>
      </c>
      <c r="M8" s="84">
        <v>0</v>
      </c>
      <c r="N8" s="170" t="s">
        <v>710</v>
      </c>
      <c r="O8" s="170" t="s">
        <v>816</v>
      </c>
      <c r="P8" s="82">
        <v>42836</v>
      </c>
      <c r="Q8" s="87" t="s">
        <v>950</v>
      </c>
      <c r="R8" s="330">
        <v>42842</v>
      </c>
      <c r="S8" s="335" t="s">
        <v>845</v>
      </c>
      <c r="T8" s="335" t="s">
        <v>794</v>
      </c>
      <c r="U8" s="332">
        <v>0.2</v>
      </c>
      <c r="V8" s="333" t="str">
        <f t="shared" ref="V8:X68" si="2">IF(U8&lt;100%,"ABIERTO","CERRADO")</f>
        <v>ABIERTO</v>
      </c>
      <c r="W8" s="332">
        <f t="shared" si="0"/>
        <v>0.2</v>
      </c>
      <c r="X8" s="334" t="str">
        <f>IF(W8&lt;100%,"ABIERTO","CERRADO")</f>
        <v>ABIERTO</v>
      </c>
      <c r="Y8" s="416" t="str">
        <f>N8</f>
        <v>OFICINA DE PLANEACIÓN - COORD. INFORMÁTICA</v>
      </c>
      <c r="Z8" s="417" t="str">
        <f>O8</f>
        <v>Ángel Flórez
Urías Romero</v>
      </c>
      <c r="AA8" s="422"/>
      <c r="AB8" s="423" t="s">
        <v>1378</v>
      </c>
      <c r="AC8" s="420"/>
      <c r="AD8" s="326" t="s">
        <v>1375</v>
      </c>
      <c r="AE8" s="326"/>
      <c r="AF8" s="421"/>
      <c r="AG8" s="421"/>
      <c r="AH8" s="421"/>
      <c r="AI8" s="421"/>
    </row>
    <row r="9" spans="1:35" s="143" customFormat="1" ht="169.5" customHeight="1" thickBot="1" x14ac:dyDescent="0.25">
      <c r="A9" s="302" t="s">
        <v>362</v>
      </c>
      <c r="B9" s="88">
        <v>2010</v>
      </c>
      <c r="C9" s="86" t="s">
        <v>846</v>
      </c>
      <c r="D9" s="88" t="s">
        <v>18</v>
      </c>
      <c r="E9" s="86" t="s">
        <v>363</v>
      </c>
      <c r="F9" s="86" t="s">
        <v>364</v>
      </c>
      <c r="G9" s="86" t="s">
        <v>37</v>
      </c>
      <c r="H9" s="87" t="s">
        <v>365</v>
      </c>
      <c r="I9" s="267">
        <v>1</v>
      </c>
      <c r="J9" s="83">
        <v>42737</v>
      </c>
      <c r="K9" s="83">
        <v>43100</v>
      </c>
      <c r="L9" s="84">
        <f t="shared" si="1"/>
        <v>51.857142857142854</v>
      </c>
      <c r="M9" s="84">
        <v>0</v>
      </c>
      <c r="N9" s="170" t="s">
        <v>710</v>
      </c>
      <c r="O9" s="170" t="s">
        <v>816</v>
      </c>
      <c r="P9" s="82">
        <v>42836</v>
      </c>
      <c r="Q9" s="87" t="s">
        <v>950</v>
      </c>
      <c r="R9" s="336">
        <v>42836</v>
      </c>
      <c r="S9" s="335" t="s">
        <v>847</v>
      </c>
      <c r="T9" s="335" t="s">
        <v>794</v>
      </c>
      <c r="U9" s="332">
        <v>0.2</v>
      </c>
      <c r="V9" s="333" t="str">
        <f t="shared" si="2"/>
        <v>ABIERTO</v>
      </c>
      <c r="W9" s="332">
        <f t="shared" si="0"/>
        <v>0.2</v>
      </c>
      <c r="X9" s="334" t="str">
        <f>IF(W9&lt;100%,"ABIERTO","CERRADO")</f>
        <v>ABIERTO</v>
      </c>
      <c r="Y9" s="416" t="str">
        <f t="shared" ref="Y9:Y14" si="3">N9</f>
        <v>OFICINA DE PLANEACIÓN - COORD. INFORMÁTICA</v>
      </c>
      <c r="Z9" s="417" t="str">
        <f t="shared" ref="Z9:Z14" si="4">O9</f>
        <v>Ángel Flórez
Urías Romero</v>
      </c>
      <c r="AA9" s="422"/>
      <c r="AB9" s="423" t="s">
        <v>1379</v>
      </c>
      <c r="AC9" s="420"/>
      <c r="AD9" s="326" t="s">
        <v>1376</v>
      </c>
      <c r="AE9" s="326"/>
      <c r="AF9" s="421"/>
      <c r="AG9" s="421"/>
      <c r="AH9" s="421"/>
      <c r="AI9" s="421"/>
    </row>
    <row r="10" spans="1:35" s="143" customFormat="1" ht="169.5" customHeight="1" thickBot="1" x14ac:dyDescent="0.25">
      <c r="A10" s="302" t="s">
        <v>682</v>
      </c>
      <c r="B10" s="88">
        <v>2011</v>
      </c>
      <c r="C10" s="86" t="s">
        <v>848</v>
      </c>
      <c r="D10" s="88" t="s">
        <v>18</v>
      </c>
      <c r="E10" s="86" t="s">
        <v>366</v>
      </c>
      <c r="F10" s="86" t="s">
        <v>367</v>
      </c>
      <c r="G10" s="86" t="s">
        <v>368</v>
      </c>
      <c r="H10" s="87" t="s">
        <v>24</v>
      </c>
      <c r="I10" s="267">
        <v>1</v>
      </c>
      <c r="J10" s="83">
        <v>42737</v>
      </c>
      <c r="K10" s="83">
        <v>43100</v>
      </c>
      <c r="L10" s="84">
        <f t="shared" si="1"/>
        <v>51.857142857142854</v>
      </c>
      <c r="M10" s="84">
        <v>0</v>
      </c>
      <c r="N10" s="84" t="s">
        <v>711</v>
      </c>
      <c r="O10" s="84" t="s">
        <v>773</v>
      </c>
      <c r="P10" s="159">
        <v>42842</v>
      </c>
      <c r="Q10" s="152" t="s">
        <v>951</v>
      </c>
      <c r="R10" s="337">
        <v>42842</v>
      </c>
      <c r="S10" s="338" t="s">
        <v>993</v>
      </c>
      <c r="T10" s="338" t="s">
        <v>837</v>
      </c>
      <c r="U10" s="332">
        <v>0.8</v>
      </c>
      <c r="V10" s="333" t="str">
        <f t="shared" si="2"/>
        <v>ABIERTO</v>
      </c>
      <c r="W10" s="332">
        <f t="shared" si="0"/>
        <v>0.8</v>
      </c>
      <c r="X10" s="334" t="s">
        <v>791</v>
      </c>
      <c r="Y10" s="416" t="str">
        <f t="shared" si="3"/>
        <v>SECRETARÍA GENERAL - COORD. FINANCIERA</v>
      </c>
      <c r="Z10" s="417" t="str">
        <f t="shared" si="4"/>
        <v>Alcides Espinosa
Edgar Lombo</v>
      </c>
      <c r="AA10" s="424"/>
      <c r="AB10" s="425" t="s">
        <v>1307</v>
      </c>
      <c r="AC10" s="420"/>
      <c r="AD10" s="326"/>
      <c r="AE10" s="326"/>
      <c r="AF10" s="421"/>
      <c r="AG10" s="421"/>
      <c r="AH10" s="421"/>
      <c r="AI10" s="421"/>
    </row>
    <row r="11" spans="1:35" s="143" customFormat="1" ht="169.5" customHeight="1" thickBot="1" x14ac:dyDescent="0.25">
      <c r="A11" s="302" t="s">
        <v>683</v>
      </c>
      <c r="B11" s="88">
        <v>2011</v>
      </c>
      <c r="C11" s="86" t="s">
        <v>849</v>
      </c>
      <c r="D11" s="88" t="s">
        <v>18</v>
      </c>
      <c r="E11" s="86" t="s">
        <v>204</v>
      </c>
      <c r="F11" s="86" t="s">
        <v>41</v>
      </c>
      <c r="G11" s="86" t="s">
        <v>685</v>
      </c>
      <c r="H11" s="87" t="s">
        <v>723</v>
      </c>
      <c r="I11" s="267">
        <v>3</v>
      </c>
      <c r="J11" s="83">
        <v>42737</v>
      </c>
      <c r="K11" s="83">
        <v>43100</v>
      </c>
      <c r="L11" s="84">
        <f t="shared" si="1"/>
        <v>51.857142857142854</v>
      </c>
      <c r="M11" s="84">
        <v>1</v>
      </c>
      <c r="N11" s="84" t="s">
        <v>712</v>
      </c>
      <c r="O11" s="84" t="s">
        <v>774</v>
      </c>
      <c r="P11" s="82">
        <v>42846</v>
      </c>
      <c r="Q11" s="87" t="s">
        <v>962</v>
      </c>
      <c r="R11" s="336">
        <v>42846</v>
      </c>
      <c r="S11" s="335" t="s">
        <v>995</v>
      </c>
      <c r="T11" s="335" t="s">
        <v>963</v>
      </c>
      <c r="U11" s="332">
        <v>0.3</v>
      </c>
      <c r="V11" s="333" t="str">
        <f t="shared" si="2"/>
        <v>ABIERTO</v>
      </c>
      <c r="W11" s="332">
        <f t="shared" si="0"/>
        <v>0.3</v>
      </c>
      <c r="X11" s="334" t="str">
        <f t="shared" si="2"/>
        <v>ABIERTO</v>
      </c>
      <c r="Y11" s="416" t="str">
        <f t="shared" si="3"/>
        <v>DELEGADA DE TRÁNSITO - COORD. IUIT</v>
      </c>
      <c r="Z11" s="417" t="str">
        <f t="shared" si="4"/>
        <v>Lina Huari 
Carlos Álvarez</v>
      </c>
      <c r="AA11" s="422"/>
      <c r="AB11" s="423" t="s">
        <v>1323</v>
      </c>
      <c r="AC11" s="420"/>
      <c r="AD11" s="326" t="s">
        <v>1322</v>
      </c>
      <c r="AE11" s="326"/>
      <c r="AF11" s="421"/>
      <c r="AG11" s="421"/>
      <c r="AH11" s="421"/>
      <c r="AI11" s="421"/>
    </row>
    <row r="12" spans="1:35" s="143" customFormat="1" ht="169.5" customHeight="1" thickBot="1" x14ac:dyDescent="0.25">
      <c r="A12" s="302" t="s">
        <v>684</v>
      </c>
      <c r="B12" s="88">
        <v>2011</v>
      </c>
      <c r="C12" s="90" t="s">
        <v>850</v>
      </c>
      <c r="D12" s="88" t="s">
        <v>20</v>
      </c>
      <c r="E12" s="90" t="s">
        <v>204</v>
      </c>
      <c r="F12" s="90" t="s">
        <v>41</v>
      </c>
      <c r="G12" s="90" t="s">
        <v>685</v>
      </c>
      <c r="H12" s="87" t="s">
        <v>723</v>
      </c>
      <c r="I12" s="267">
        <v>3</v>
      </c>
      <c r="J12" s="83">
        <v>42737</v>
      </c>
      <c r="K12" s="91">
        <v>43100</v>
      </c>
      <c r="L12" s="84">
        <f t="shared" si="1"/>
        <v>51.857142857142854</v>
      </c>
      <c r="M12" s="84">
        <v>1</v>
      </c>
      <c r="N12" s="84" t="s">
        <v>712</v>
      </c>
      <c r="O12" s="84" t="s">
        <v>774</v>
      </c>
      <c r="P12" s="82">
        <v>42845</v>
      </c>
      <c r="Q12" s="87" t="s">
        <v>964</v>
      </c>
      <c r="R12" s="336">
        <v>42846</v>
      </c>
      <c r="S12" s="335" t="s">
        <v>995</v>
      </c>
      <c r="T12" s="335" t="s">
        <v>994</v>
      </c>
      <c r="U12" s="332">
        <v>0.3</v>
      </c>
      <c r="V12" s="333" t="str">
        <f t="shared" si="2"/>
        <v>ABIERTO</v>
      </c>
      <c r="W12" s="332">
        <f t="shared" si="0"/>
        <v>0.3</v>
      </c>
      <c r="X12" s="334" t="str">
        <f t="shared" si="2"/>
        <v>ABIERTO</v>
      </c>
      <c r="Y12" s="416" t="str">
        <f t="shared" si="3"/>
        <v>DELEGADA DE TRÁNSITO - COORD. IUIT</v>
      </c>
      <c r="Z12" s="417" t="str">
        <f t="shared" si="4"/>
        <v>Lina Huari 
Carlos Álvarez</v>
      </c>
      <c r="AA12" s="422"/>
      <c r="AB12" s="423" t="s">
        <v>1308</v>
      </c>
      <c r="AC12" s="420"/>
      <c r="AD12" s="326" t="s">
        <v>1324</v>
      </c>
      <c r="AE12" s="326"/>
      <c r="AF12" s="421"/>
      <c r="AG12" s="421"/>
      <c r="AH12" s="421"/>
      <c r="AI12" s="421"/>
    </row>
    <row r="13" spans="1:35" s="143" customFormat="1" ht="169.5" customHeight="1" thickBot="1" x14ac:dyDescent="0.25">
      <c r="A13" s="302" t="s">
        <v>369</v>
      </c>
      <c r="B13" s="88">
        <v>2011</v>
      </c>
      <c r="C13" s="86" t="s">
        <v>851</v>
      </c>
      <c r="D13" s="88" t="s">
        <v>18</v>
      </c>
      <c r="E13" s="86" t="s">
        <v>204</v>
      </c>
      <c r="F13" s="86" t="s">
        <v>686</v>
      </c>
      <c r="G13" s="86" t="s">
        <v>685</v>
      </c>
      <c r="H13" s="87" t="s">
        <v>723</v>
      </c>
      <c r="I13" s="267">
        <v>3</v>
      </c>
      <c r="J13" s="83">
        <v>42737</v>
      </c>
      <c r="K13" s="83">
        <v>43100</v>
      </c>
      <c r="L13" s="84">
        <f t="shared" si="1"/>
        <v>51.857142857142854</v>
      </c>
      <c r="M13" s="84">
        <v>1</v>
      </c>
      <c r="N13" s="84" t="s">
        <v>712</v>
      </c>
      <c r="O13" s="84" t="s">
        <v>774</v>
      </c>
      <c r="P13" s="82">
        <v>42845</v>
      </c>
      <c r="Q13" s="132" t="s">
        <v>965</v>
      </c>
      <c r="R13" s="336">
        <v>42846</v>
      </c>
      <c r="S13" s="335" t="s">
        <v>996</v>
      </c>
      <c r="T13" s="335" t="s">
        <v>994</v>
      </c>
      <c r="U13" s="332">
        <v>0.3</v>
      </c>
      <c r="V13" s="333" t="str">
        <f t="shared" si="2"/>
        <v>ABIERTO</v>
      </c>
      <c r="W13" s="332">
        <f t="shared" si="0"/>
        <v>0.3</v>
      </c>
      <c r="X13" s="334" t="str">
        <f t="shared" si="2"/>
        <v>ABIERTO</v>
      </c>
      <c r="Y13" s="416" t="str">
        <f t="shared" si="3"/>
        <v>DELEGADA DE TRÁNSITO - COORD. IUIT</v>
      </c>
      <c r="Z13" s="417" t="str">
        <f t="shared" si="4"/>
        <v>Lina Huari 
Carlos Álvarez</v>
      </c>
      <c r="AA13" s="422"/>
      <c r="AB13" s="423" t="s">
        <v>1309</v>
      </c>
      <c r="AC13" s="420"/>
      <c r="AD13" s="326" t="s">
        <v>1325</v>
      </c>
      <c r="AE13" s="326"/>
      <c r="AF13" s="421"/>
      <c r="AG13" s="421"/>
      <c r="AH13" s="421"/>
      <c r="AI13" s="421"/>
    </row>
    <row r="14" spans="1:35" s="143" customFormat="1" ht="169.5" customHeight="1" thickBot="1" x14ac:dyDescent="0.25">
      <c r="A14" s="302" t="s">
        <v>370</v>
      </c>
      <c r="B14" s="88">
        <v>2011</v>
      </c>
      <c r="C14" s="86" t="s">
        <v>852</v>
      </c>
      <c r="D14" s="88" t="s">
        <v>18</v>
      </c>
      <c r="E14" s="86" t="s">
        <v>204</v>
      </c>
      <c r="F14" s="86" t="s">
        <v>41</v>
      </c>
      <c r="G14" s="86" t="s">
        <v>685</v>
      </c>
      <c r="H14" s="87" t="s">
        <v>723</v>
      </c>
      <c r="I14" s="267">
        <v>3</v>
      </c>
      <c r="J14" s="83">
        <v>42737</v>
      </c>
      <c r="K14" s="83">
        <v>43100</v>
      </c>
      <c r="L14" s="84">
        <f>(K14-J14)/7</f>
        <v>51.857142857142854</v>
      </c>
      <c r="M14" s="84">
        <v>1</v>
      </c>
      <c r="N14" s="84" t="s">
        <v>712</v>
      </c>
      <c r="O14" s="84" t="s">
        <v>774</v>
      </c>
      <c r="P14" s="82">
        <v>42845</v>
      </c>
      <c r="Q14" s="132" t="s">
        <v>965</v>
      </c>
      <c r="R14" s="336">
        <v>42846</v>
      </c>
      <c r="S14" s="335" t="s">
        <v>996</v>
      </c>
      <c r="T14" s="335" t="s">
        <v>994</v>
      </c>
      <c r="U14" s="332">
        <v>0.3</v>
      </c>
      <c r="V14" s="333" t="str">
        <f t="shared" si="2"/>
        <v>ABIERTO</v>
      </c>
      <c r="W14" s="332">
        <f t="shared" si="0"/>
        <v>0.3</v>
      </c>
      <c r="X14" s="334" t="str">
        <f t="shared" si="2"/>
        <v>ABIERTO</v>
      </c>
      <c r="Y14" s="416" t="str">
        <f t="shared" si="3"/>
        <v>DELEGADA DE TRÁNSITO - COORD. IUIT</v>
      </c>
      <c r="Z14" s="417" t="str">
        <f t="shared" si="4"/>
        <v>Lina Huari 
Carlos Álvarez</v>
      </c>
      <c r="AA14" s="422"/>
      <c r="AB14" s="423" t="s">
        <v>1310</v>
      </c>
      <c r="AC14" s="420"/>
      <c r="AD14" s="326" t="s">
        <v>1325</v>
      </c>
      <c r="AE14" s="326"/>
      <c r="AF14" s="421"/>
      <c r="AG14" s="421"/>
      <c r="AH14" s="421"/>
      <c r="AI14" s="421"/>
    </row>
    <row r="15" spans="1:35" s="143" customFormat="1" ht="169.5" customHeight="1" thickBot="1" x14ac:dyDescent="0.25">
      <c r="A15" s="302" t="s">
        <v>371</v>
      </c>
      <c r="B15" s="88">
        <v>2012</v>
      </c>
      <c r="C15" s="86" t="s">
        <v>1385</v>
      </c>
      <c r="D15" s="88" t="s">
        <v>18</v>
      </c>
      <c r="E15" s="86" t="s">
        <v>372</v>
      </c>
      <c r="F15" s="86" t="s">
        <v>373</v>
      </c>
      <c r="G15" s="86" t="s">
        <v>374</v>
      </c>
      <c r="H15" s="87" t="s">
        <v>759</v>
      </c>
      <c r="I15" s="267">
        <v>1</v>
      </c>
      <c r="J15" s="83">
        <v>42737</v>
      </c>
      <c r="K15" s="83">
        <v>43100</v>
      </c>
      <c r="L15" s="84">
        <f t="shared" si="1"/>
        <v>51.857142857142854</v>
      </c>
      <c r="M15" s="84">
        <v>0</v>
      </c>
      <c r="N15" s="84" t="s">
        <v>670</v>
      </c>
      <c r="O15" s="84" t="s">
        <v>798</v>
      </c>
      <c r="P15" s="82">
        <v>42836</v>
      </c>
      <c r="Q15" s="161" t="s">
        <v>1191</v>
      </c>
      <c r="R15" s="336">
        <v>42836</v>
      </c>
      <c r="S15" s="335" t="s">
        <v>1192</v>
      </c>
      <c r="T15" s="335" t="s">
        <v>966</v>
      </c>
      <c r="U15" s="332">
        <v>0.5</v>
      </c>
      <c r="V15" s="333" t="str">
        <f t="shared" si="2"/>
        <v>ABIERTO</v>
      </c>
      <c r="W15" s="332">
        <f t="shared" si="0"/>
        <v>0.5</v>
      </c>
      <c r="X15" s="334" t="str">
        <f t="shared" si="2"/>
        <v>ABIERTO</v>
      </c>
      <c r="Y15" s="416" t="str">
        <f t="shared" ref="Y15:Y21" si="5">N15</f>
        <v>DELEGADAS</v>
      </c>
      <c r="Z15" s="417" t="str">
        <f t="shared" ref="Z15:Z21" si="6">O15</f>
        <v>Álvaro Merchán
Lina Huari
Rodrigo Gómez</v>
      </c>
      <c r="AA15" s="426"/>
      <c r="AB15" s="427" t="s">
        <v>1383</v>
      </c>
      <c r="AC15" s="420"/>
      <c r="AD15" s="326" t="s">
        <v>1384</v>
      </c>
      <c r="AE15" s="326"/>
      <c r="AF15" s="421"/>
      <c r="AG15" s="421"/>
      <c r="AH15" s="421"/>
      <c r="AI15" s="421"/>
    </row>
    <row r="16" spans="1:35" s="143" customFormat="1" ht="169.5" customHeight="1" x14ac:dyDescent="0.2">
      <c r="A16" s="617" t="s">
        <v>375</v>
      </c>
      <c r="B16" s="596">
        <v>2012</v>
      </c>
      <c r="C16" s="591" t="s">
        <v>853</v>
      </c>
      <c r="D16" s="585" t="s">
        <v>18</v>
      </c>
      <c r="E16" s="620" t="s">
        <v>376</v>
      </c>
      <c r="F16" s="620" t="s">
        <v>377</v>
      </c>
      <c r="G16" s="201" t="s">
        <v>760</v>
      </c>
      <c r="H16" s="92" t="s">
        <v>761</v>
      </c>
      <c r="I16" s="268">
        <v>1</v>
      </c>
      <c r="J16" s="93">
        <v>42737</v>
      </c>
      <c r="K16" s="93">
        <v>43100</v>
      </c>
      <c r="L16" s="196">
        <f t="shared" si="1"/>
        <v>51.857142857142854</v>
      </c>
      <c r="M16" s="196">
        <v>1</v>
      </c>
      <c r="N16" s="610" t="s">
        <v>713</v>
      </c>
      <c r="O16" s="610" t="s">
        <v>775</v>
      </c>
      <c r="P16" s="94">
        <v>42849</v>
      </c>
      <c r="Q16" s="162" t="s">
        <v>997</v>
      </c>
      <c r="R16" s="339">
        <v>42849</v>
      </c>
      <c r="S16" s="340" t="s">
        <v>1002</v>
      </c>
      <c r="T16" s="340" t="s">
        <v>1003</v>
      </c>
      <c r="U16" s="341">
        <v>1</v>
      </c>
      <c r="V16" s="342" t="str">
        <f t="shared" si="2"/>
        <v>CERRADO</v>
      </c>
      <c r="W16" s="650">
        <f>AVERAGE(U16:U20)</f>
        <v>0.38</v>
      </c>
      <c r="X16" s="578" t="str">
        <f>IF(W16&lt;100%,"ABIERTO","CERRADO")</f>
        <v>ABIERTO</v>
      </c>
      <c r="Y16" s="561" t="str">
        <f t="shared" si="5"/>
        <v>SECRETARÍA GENERAL - COORD. ATENCIÓN AL CIUDADANO</v>
      </c>
      <c r="Z16" s="564" t="str">
        <f t="shared" si="6"/>
        <v>Alcides Espinosa
Donaldo Negrette</v>
      </c>
      <c r="AA16" s="428">
        <v>42916</v>
      </c>
      <c r="AB16" s="429" t="s">
        <v>1270</v>
      </c>
      <c r="AC16" s="430">
        <v>42923</v>
      </c>
      <c r="AD16" s="326" t="s">
        <v>1353</v>
      </c>
      <c r="AE16" s="326" t="s">
        <v>1237</v>
      </c>
      <c r="AF16" s="421"/>
      <c r="AG16" s="421"/>
      <c r="AH16" s="421"/>
      <c r="AI16" s="421"/>
    </row>
    <row r="17" spans="1:35" s="143" customFormat="1" ht="169.5" customHeight="1" x14ac:dyDescent="0.2">
      <c r="A17" s="618"/>
      <c r="B17" s="609"/>
      <c r="C17" s="592"/>
      <c r="D17" s="586"/>
      <c r="E17" s="621"/>
      <c r="F17" s="621"/>
      <c r="G17" s="202" t="s">
        <v>1004</v>
      </c>
      <c r="H17" s="95" t="s">
        <v>762</v>
      </c>
      <c r="I17" s="269">
        <v>1</v>
      </c>
      <c r="J17" s="96">
        <v>42737</v>
      </c>
      <c r="K17" s="96">
        <v>43100</v>
      </c>
      <c r="L17" s="199">
        <f t="shared" si="1"/>
        <v>51.857142857142854</v>
      </c>
      <c r="M17" s="199">
        <v>0</v>
      </c>
      <c r="N17" s="616"/>
      <c r="O17" s="616"/>
      <c r="P17" s="97">
        <v>42849</v>
      </c>
      <c r="Q17" s="139" t="s">
        <v>998</v>
      </c>
      <c r="R17" s="343">
        <v>42849</v>
      </c>
      <c r="S17" s="344" t="s">
        <v>1005</v>
      </c>
      <c r="T17" s="344"/>
      <c r="U17" s="345">
        <v>0.2</v>
      </c>
      <c r="V17" s="346" t="str">
        <f t="shared" si="2"/>
        <v>ABIERTO</v>
      </c>
      <c r="W17" s="651"/>
      <c r="X17" s="665"/>
      <c r="Y17" s="562"/>
      <c r="Z17" s="565"/>
      <c r="AA17" s="431"/>
      <c r="AB17" s="432"/>
      <c r="AC17" s="420"/>
      <c r="AD17" s="326" t="s">
        <v>1249</v>
      </c>
      <c r="AE17" s="326" t="s">
        <v>1249</v>
      </c>
      <c r="AF17" s="421"/>
      <c r="AG17" s="421"/>
      <c r="AH17" s="421"/>
      <c r="AI17" s="421"/>
    </row>
    <row r="18" spans="1:35" s="143" customFormat="1" ht="169.5" customHeight="1" x14ac:dyDescent="0.2">
      <c r="A18" s="618"/>
      <c r="B18" s="609"/>
      <c r="C18" s="592"/>
      <c r="D18" s="586"/>
      <c r="E18" s="621"/>
      <c r="F18" s="621"/>
      <c r="G18" s="202" t="s">
        <v>817</v>
      </c>
      <c r="H18" s="95" t="s">
        <v>763</v>
      </c>
      <c r="I18" s="269">
        <v>1</v>
      </c>
      <c r="J18" s="96">
        <v>42737</v>
      </c>
      <c r="K18" s="96">
        <v>43100</v>
      </c>
      <c r="L18" s="199">
        <f t="shared" si="1"/>
        <v>51.857142857142854</v>
      </c>
      <c r="M18" s="199">
        <v>0</v>
      </c>
      <c r="N18" s="616"/>
      <c r="O18" s="616"/>
      <c r="P18" s="97">
        <v>42849</v>
      </c>
      <c r="Q18" s="139" t="s">
        <v>999</v>
      </c>
      <c r="R18" s="343">
        <v>42849</v>
      </c>
      <c r="S18" s="344" t="s">
        <v>1006</v>
      </c>
      <c r="T18" s="344"/>
      <c r="U18" s="345">
        <v>0.2</v>
      </c>
      <c r="V18" s="346" t="str">
        <f t="shared" si="2"/>
        <v>ABIERTO</v>
      </c>
      <c r="W18" s="651"/>
      <c r="X18" s="665"/>
      <c r="Y18" s="562"/>
      <c r="Z18" s="565"/>
      <c r="AA18" s="431"/>
      <c r="AB18" s="432" t="s">
        <v>1199</v>
      </c>
      <c r="AC18" s="420"/>
      <c r="AD18" s="326" t="s">
        <v>1249</v>
      </c>
      <c r="AE18" s="326" t="s">
        <v>1249</v>
      </c>
      <c r="AF18" s="421"/>
      <c r="AG18" s="421"/>
      <c r="AH18" s="421"/>
      <c r="AI18" s="421"/>
    </row>
    <row r="19" spans="1:35" s="143" customFormat="1" ht="169.5" customHeight="1" x14ac:dyDescent="0.2">
      <c r="A19" s="618"/>
      <c r="B19" s="609"/>
      <c r="C19" s="592"/>
      <c r="D19" s="586"/>
      <c r="E19" s="621"/>
      <c r="F19" s="621"/>
      <c r="G19" s="202" t="s">
        <v>818</v>
      </c>
      <c r="H19" s="95" t="s">
        <v>764</v>
      </c>
      <c r="I19" s="269">
        <v>1</v>
      </c>
      <c r="J19" s="96">
        <v>42737</v>
      </c>
      <c r="K19" s="96">
        <v>43100</v>
      </c>
      <c r="L19" s="199">
        <f t="shared" si="1"/>
        <v>51.857142857142854</v>
      </c>
      <c r="M19" s="199">
        <v>0</v>
      </c>
      <c r="N19" s="616"/>
      <c r="O19" s="616"/>
      <c r="P19" s="97">
        <v>42849</v>
      </c>
      <c r="Q19" s="139" t="s">
        <v>1000</v>
      </c>
      <c r="R19" s="343">
        <v>42849</v>
      </c>
      <c r="S19" s="344" t="s">
        <v>1007</v>
      </c>
      <c r="T19" s="344"/>
      <c r="U19" s="345">
        <v>0</v>
      </c>
      <c r="V19" s="346" t="str">
        <f t="shared" si="2"/>
        <v>ABIERTO</v>
      </c>
      <c r="W19" s="651"/>
      <c r="X19" s="665"/>
      <c r="Y19" s="562"/>
      <c r="Z19" s="565"/>
      <c r="AA19" s="431"/>
      <c r="AB19" s="432" t="s">
        <v>1199</v>
      </c>
      <c r="AC19" s="420"/>
      <c r="AD19" s="326" t="s">
        <v>1249</v>
      </c>
      <c r="AE19" s="326" t="s">
        <v>1249</v>
      </c>
      <c r="AF19" s="421"/>
      <c r="AG19" s="421"/>
      <c r="AH19" s="421"/>
      <c r="AI19" s="421"/>
    </row>
    <row r="20" spans="1:35" s="143" customFormat="1" ht="169.5" customHeight="1" thickBot="1" x14ac:dyDescent="0.25">
      <c r="A20" s="619"/>
      <c r="B20" s="597"/>
      <c r="C20" s="593"/>
      <c r="D20" s="587"/>
      <c r="E20" s="622"/>
      <c r="F20" s="622"/>
      <c r="G20" s="98" t="s">
        <v>725</v>
      </c>
      <c r="H20" s="99" t="s">
        <v>762</v>
      </c>
      <c r="I20" s="270">
        <v>1</v>
      </c>
      <c r="J20" s="100">
        <v>42737</v>
      </c>
      <c r="K20" s="100">
        <v>43100</v>
      </c>
      <c r="L20" s="197">
        <f t="shared" si="1"/>
        <v>51.857142857142854</v>
      </c>
      <c r="M20" s="197">
        <v>0</v>
      </c>
      <c r="N20" s="611"/>
      <c r="O20" s="611"/>
      <c r="P20" s="101">
        <v>42849</v>
      </c>
      <c r="Q20" s="215" t="s">
        <v>1001</v>
      </c>
      <c r="R20" s="347">
        <v>42849</v>
      </c>
      <c r="S20" s="348" t="s">
        <v>1008</v>
      </c>
      <c r="T20" s="348" t="s">
        <v>1009</v>
      </c>
      <c r="U20" s="349">
        <v>0.5</v>
      </c>
      <c r="V20" s="350" t="str">
        <f t="shared" si="2"/>
        <v>ABIERTO</v>
      </c>
      <c r="W20" s="652"/>
      <c r="X20" s="666"/>
      <c r="Y20" s="563"/>
      <c r="Z20" s="566"/>
      <c r="AA20" s="433"/>
      <c r="AB20" s="434"/>
      <c r="AC20" s="420"/>
      <c r="AD20" s="326" t="s">
        <v>1249</v>
      </c>
      <c r="AE20" s="326" t="s">
        <v>1249</v>
      </c>
      <c r="AF20" s="421"/>
      <c r="AG20" s="421"/>
      <c r="AH20" s="421"/>
      <c r="AI20" s="421"/>
    </row>
    <row r="21" spans="1:35" s="143" customFormat="1" ht="169.5" customHeight="1" x14ac:dyDescent="0.2">
      <c r="A21" s="612" t="s">
        <v>378</v>
      </c>
      <c r="B21" s="596">
        <v>2012</v>
      </c>
      <c r="C21" s="583" t="s">
        <v>854</v>
      </c>
      <c r="D21" s="596" t="s">
        <v>18</v>
      </c>
      <c r="E21" s="603" t="s">
        <v>695</v>
      </c>
      <c r="F21" s="186" t="s">
        <v>379</v>
      </c>
      <c r="G21" s="186" t="s">
        <v>380</v>
      </c>
      <c r="H21" s="191" t="s">
        <v>757</v>
      </c>
      <c r="I21" s="271">
        <v>1</v>
      </c>
      <c r="J21" s="93">
        <v>42737</v>
      </c>
      <c r="K21" s="93">
        <v>43100</v>
      </c>
      <c r="L21" s="196">
        <f t="shared" si="1"/>
        <v>51.857142857142854</v>
      </c>
      <c r="M21" s="196">
        <v>0</v>
      </c>
      <c r="N21" s="610" t="s">
        <v>669</v>
      </c>
      <c r="O21" s="610" t="s">
        <v>776</v>
      </c>
      <c r="P21" s="94">
        <v>42837</v>
      </c>
      <c r="Q21" s="191" t="s">
        <v>952</v>
      </c>
      <c r="R21" s="339">
        <v>42837</v>
      </c>
      <c r="S21" s="351" t="s">
        <v>1014</v>
      </c>
      <c r="T21" s="351" t="s">
        <v>822</v>
      </c>
      <c r="U21" s="352">
        <v>0.8</v>
      </c>
      <c r="V21" s="342" t="str">
        <f t="shared" si="2"/>
        <v>ABIERTO</v>
      </c>
      <c r="W21" s="660">
        <f>AVERAGE(U21:U23)</f>
        <v>0.43333333333333335</v>
      </c>
      <c r="X21" s="578" t="str">
        <f>IF(W21&lt;100%,"ABIERTO","CERRADO")</f>
        <v>ABIERTO</v>
      </c>
      <c r="Y21" s="561" t="str">
        <f t="shared" si="5"/>
        <v>OFICINA DE PLANEACIÓN</v>
      </c>
      <c r="Z21" s="564" t="str">
        <f t="shared" si="6"/>
        <v>Ángel Flórez</v>
      </c>
      <c r="AA21" s="435">
        <v>42916</v>
      </c>
      <c r="AB21" s="436" t="s">
        <v>1283</v>
      </c>
      <c r="AC21" s="420"/>
      <c r="AD21" s="326" t="s">
        <v>1249</v>
      </c>
      <c r="AE21" s="326" t="s">
        <v>1249</v>
      </c>
      <c r="AF21" s="421"/>
      <c r="AG21" s="421"/>
      <c r="AH21" s="421"/>
      <c r="AI21" s="421"/>
    </row>
    <row r="22" spans="1:35" s="143" customFormat="1" ht="169.5" customHeight="1" x14ac:dyDescent="0.2">
      <c r="A22" s="613"/>
      <c r="B22" s="609"/>
      <c r="C22" s="615"/>
      <c r="D22" s="609"/>
      <c r="E22" s="604"/>
      <c r="F22" s="198" t="s">
        <v>86</v>
      </c>
      <c r="G22" s="198" t="s">
        <v>381</v>
      </c>
      <c r="H22" s="192" t="s">
        <v>756</v>
      </c>
      <c r="I22" s="272">
        <v>4</v>
      </c>
      <c r="J22" s="96">
        <v>42737</v>
      </c>
      <c r="K22" s="96">
        <v>43100</v>
      </c>
      <c r="L22" s="199">
        <f t="shared" si="1"/>
        <v>51.857142857142854</v>
      </c>
      <c r="M22" s="199">
        <v>1</v>
      </c>
      <c r="N22" s="616"/>
      <c r="O22" s="616"/>
      <c r="P22" s="97">
        <v>42837</v>
      </c>
      <c r="Q22" s="192" t="s">
        <v>953</v>
      </c>
      <c r="R22" s="343">
        <v>42837</v>
      </c>
      <c r="S22" s="353" t="s">
        <v>824</v>
      </c>
      <c r="T22" s="353" t="s">
        <v>823</v>
      </c>
      <c r="U22" s="354">
        <v>0.25</v>
      </c>
      <c r="V22" s="346" t="str">
        <f t="shared" si="2"/>
        <v>ABIERTO</v>
      </c>
      <c r="W22" s="661"/>
      <c r="X22" s="579"/>
      <c r="Y22" s="562"/>
      <c r="Z22" s="565"/>
      <c r="AA22" s="437"/>
      <c r="AB22" s="438"/>
      <c r="AC22" s="420"/>
      <c r="AD22" s="326" t="s">
        <v>1395</v>
      </c>
      <c r="AE22" s="326" t="s">
        <v>1249</v>
      </c>
      <c r="AF22" s="421"/>
      <c r="AG22" s="421"/>
      <c r="AH22" s="421"/>
      <c r="AI22" s="421"/>
    </row>
    <row r="23" spans="1:35" s="143" customFormat="1" ht="169.5" customHeight="1" thickBot="1" x14ac:dyDescent="0.25">
      <c r="A23" s="614"/>
      <c r="B23" s="597"/>
      <c r="C23" s="584"/>
      <c r="D23" s="597"/>
      <c r="E23" s="605"/>
      <c r="F23" s="200" t="s">
        <v>700</v>
      </c>
      <c r="G23" s="200" t="s">
        <v>382</v>
      </c>
      <c r="H23" s="193" t="s">
        <v>755</v>
      </c>
      <c r="I23" s="273">
        <v>2</v>
      </c>
      <c r="J23" s="100">
        <v>42737</v>
      </c>
      <c r="K23" s="100">
        <v>43100</v>
      </c>
      <c r="L23" s="197">
        <f t="shared" si="1"/>
        <v>51.857142857142854</v>
      </c>
      <c r="M23" s="197">
        <v>0</v>
      </c>
      <c r="N23" s="611"/>
      <c r="O23" s="611"/>
      <c r="P23" s="101">
        <v>42837</v>
      </c>
      <c r="Q23" s="193" t="s">
        <v>954</v>
      </c>
      <c r="R23" s="347">
        <v>42837</v>
      </c>
      <c r="S23" s="355" t="s">
        <v>829</v>
      </c>
      <c r="T23" s="355" t="s">
        <v>825</v>
      </c>
      <c r="U23" s="356">
        <v>0.25</v>
      </c>
      <c r="V23" s="350" t="str">
        <f t="shared" si="2"/>
        <v>ABIERTO</v>
      </c>
      <c r="W23" s="662"/>
      <c r="X23" s="580"/>
      <c r="Y23" s="563"/>
      <c r="Z23" s="566"/>
      <c r="AA23" s="439"/>
      <c r="AB23" s="440"/>
      <c r="AC23" s="420"/>
      <c r="AD23" s="326" t="s">
        <v>1249</v>
      </c>
      <c r="AE23" s="326" t="s">
        <v>1249</v>
      </c>
      <c r="AF23" s="421"/>
      <c r="AG23" s="421"/>
      <c r="AH23" s="421"/>
      <c r="AI23" s="421"/>
    </row>
    <row r="24" spans="1:35" s="143" customFormat="1" ht="169.5" customHeight="1" x14ac:dyDescent="0.2">
      <c r="A24" s="612" t="s">
        <v>383</v>
      </c>
      <c r="B24" s="596">
        <v>2012</v>
      </c>
      <c r="C24" s="583" t="s">
        <v>1382</v>
      </c>
      <c r="D24" s="596" t="s">
        <v>18</v>
      </c>
      <c r="E24" s="583" t="s">
        <v>384</v>
      </c>
      <c r="F24" s="186" t="s">
        <v>90</v>
      </c>
      <c r="G24" s="186" t="s">
        <v>701</v>
      </c>
      <c r="H24" s="191" t="s">
        <v>758</v>
      </c>
      <c r="I24" s="271">
        <v>1</v>
      </c>
      <c r="J24" s="93">
        <v>42737</v>
      </c>
      <c r="K24" s="93">
        <v>43100</v>
      </c>
      <c r="L24" s="196">
        <f t="shared" si="1"/>
        <v>51.857142857142854</v>
      </c>
      <c r="M24" s="196">
        <v>0</v>
      </c>
      <c r="N24" s="610" t="s">
        <v>669</v>
      </c>
      <c r="O24" s="610" t="s">
        <v>776</v>
      </c>
      <c r="P24" s="94">
        <v>42837</v>
      </c>
      <c r="Q24" s="102" t="s">
        <v>955</v>
      </c>
      <c r="R24" s="339">
        <v>42837</v>
      </c>
      <c r="S24" s="357" t="s">
        <v>1015</v>
      </c>
      <c r="T24" s="351" t="s">
        <v>1016</v>
      </c>
      <c r="U24" s="352">
        <v>0.5</v>
      </c>
      <c r="V24" s="342" t="str">
        <f t="shared" si="2"/>
        <v>ABIERTO</v>
      </c>
      <c r="W24" s="660">
        <f>AVERAGE(U24:U27)</f>
        <v>0.375</v>
      </c>
      <c r="X24" s="578" t="str">
        <f t="shared" si="2"/>
        <v>ABIERTO</v>
      </c>
      <c r="Y24" s="561" t="str">
        <f t="shared" ref="Y24" si="7">N24</f>
        <v>OFICINA DE PLANEACIÓN</v>
      </c>
      <c r="Z24" s="564" t="str">
        <f t="shared" ref="Z24" si="8">O24</f>
        <v>Ángel Flórez</v>
      </c>
      <c r="AA24" s="420"/>
      <c r="AB24" s="441"/>
      <c r="AC24" s="420"/>
      <c r="AD24" s="326" t="s">
        <v>1249</v>
      </c>
      <c r="AE24" s="326" t="s">
        <v>1249</v>
      </c>
      <c r="AF24" s="421"/>
      <c r="AG24" s="421"/>
      <c r="AH24" s="421"/>
      <c r="AI24" s="421"/>
    </row>
    <row r="25" spans="1:35" s="143" customFormat="1" ht="169.5" customHeight="1" x14ac:dyDescent="0.2">
      <c r="A25" s="613"/>
      <c r="B25" s="609"/>
      <c r="C25" s="615"/>
      <c r="D25" s="609"/>
      <c r="E25" s="615"/>
      <c r="F25" s="615" t="s">
        <v>385</v>
      </c>
      <c r="G25" s="258" t="s">
        <v>702</v>
      </c>
      <c r="H25" s="192" t="s">
        <v>765</v>
      </c>
      <c r="I25" s="272">
        <v>1</v>
      </c>
      <c r="J25" s="96">
        <v>42737</v>
      </c>
      <c r="K25" s="96">
        <v>43100</v>
      </c>
      <c r="L25" s="199">
        <f t="shared" si="1"/>
        <v>51.857142857142854</v>
      </c>
      <c r="M25" s="199">
        <v>0</v>
      </c>
      <c r="N25" s="616"/>
      <c r="O25" s="616"/>
      <c r="P25" s="97"/>
      <c r="Q25" s="192"/>
      <c r="R25" s="343">
        <v>42849</v>
      </c>
      <c r="S25" s="353" t="s">
        <v>1010</v>
      </c>
      <c r="T25" s="353"/>
      <c r="U25" s="354">
        <v>0</v>
      </c>
      <c r="V25" s="346" t="str">
        <f t="shared" si="2"/>
        <v>ABIERTO</v>
      </c>
      <c r="W25" s="661"/>
      <c r="X25" s="579"/>
      <c r="Y25" s="562"/>
      <c r="Z25" s="565"/>
      <c r="AA25" s="442">
        <v>42916</v>
      </c>
      <c r="AB25" s="443" t="s">
        <v>1284</v>
      </c>
      <c r="AC25" s="420"/>
      <c r="AD25" s="326"/>
      <c r="AE25" s="326"/>
      <c r="AF25" s="421"/>
      <c r="AG25" s="421"/>
      <c r="AH25" s="421"/>
      <c r="AI25" s="421"/>
    </row>
    <row r="26" spans="1:35" s="143" customFormat="1" ht="169.5" customHeight="1" x14ac:dyDescent="0.2">
      <c r="A26" s="613"/>
      <c r="B26" s="609"/>
      <c r="C26" s="615"/>
      <c r="D26" s="609"/>
      <c r="E26" s="615"/>
      <c r="F26" s="615"/>
      <c r="G26" s="198" t="s">
        <v>386</v>
      </c>
      <c r="H26" s="192" t="s">
        <v>719</v>
      </c>
      <c r="I26" s="272">
        <v>1</v>
      </c>
      <c r="J26" s="96">
        <v>42737</v>
      </c>
      <c r="K26" s="96">
        <v>43100</v>
      </c>
      <c r="L26" s="199">
        <f t="shared" si="1"/>
        <v>51.857142857142854</v>
      </c>
      <c r="M26" s="199">
        <v>1</v>
      </c>
      <c r="N26" s="616"/>
      <c r="O26" s="616"/>
      <c r="P26" s="97">
        <v>42837</v>
      </c>
      <c r="Q26" s="192" t="s">
        <v>956</v>
      </c>
      <c r="R26" s="343">
        <v>42837</v>
      </c>
      <c r="S26" s="353" t="s">
        <v>826</v>
      </c>
      <c r="T26" s="353" t="s">
        <v>827</v>
      </c>
      <c r="U26" s="354">
        <v>1</v>
      </c>
      <c r="V26" s="346" t="str">
        <f t="shared" si="2"/>
        <v>CERRADO</v>
      </c>
      <c r="W26" s="661"/>
      <c r="X26" s="579"/>
      <c r="Y26" s="562"/>
      <c r="Z26" s="565"/>
      <c r="AA26" s="437"/>
      <c r="AB26" s="438"/>
      <c r="AC26" s="420"/>
      <c r="AD26" s="326" t="s">
        <v>1396</v>
      </c>
      <c r="AE26" s="326" t="s">
        <v>1397</v>
      </c>
      <c r="AF26" s="421"/>
      <c r="AG26" s="421"/>
      <c r="AH26" s="421"/>
      <c r="AI26" s="421"/>
    </row>
    <row r="27" spans="1:35" s="143" customFormat="1" ht="169.5" customHeight="1" thickBot="1" x14ac:dyDescent="0.25">
      <c r="A27" s="614"/>
      <c r="B27" s="597"/>
      <c r="C27" s="584"/>
      <c r="D27" s="597"/>
      <c r="E27" s="584"/>
      <c r="F27" s="584"/>
      <c r="G27" s="200" t="s">
        <v>387</v>
      </c>
      <c r="H27" s="193" t="s">
        <v>766</v>
      </c>
      <c r="I27" s="273">
        <v>1</v>
      </c>
      <c r="J27" s="100">
        <v>42737</v>
      </c>
      <c r="K27" s="100">
        <v>43100</v>
      </c>
      <c r="L27" s="197">
        <f t="shared" si="1"/>
        <v>51.857142857142854</v>
      </c>
      <c r="M27" s="197">
        <v>0</v>
      </c>
      <c r="N27" s="611"/>
      <c r="O27" s="611"/>
      <c r="P27" s="101">
        <v>42837</v>
      </c>
      <c r="Q27" s="193" t="s">
        <v>957</v>
      </c>
      <c r="R27" s="347">
        <v>42837</v>
      </c>
      <c r="S27" s="355" t="s">
        <v>829</v>
      </c>
      <c r="T27" s="355" t="s">
        <v>828</v>
      </c>
      <c r="U27" s="356">
        <v>0</v>
      </c>
      <c r="V27" s="350" t="str">
        <f t="shared" si="2"/>
        <v>ABIERTO</v>
      </c>
      <c r="W27" s="662"/>
      <c r="X27" s="580"/>
      <c r="Y27" s="563"/>
      <c r="Z27" s="566"/>
      <c r="AA27" s="444"/>
      <c r="AB27" s="445"/>
      <c r="AC27" s="420"/>
      <c r="AD27" s="326" t="s">
        <v>1396</v>
      </c>
      <c r="AE27" s="326" t="s">
        <v>1397</v>
      </c>
      <c r="AF27" s="421"/>
      <c r="AG27" s="421"/>
      <c r="AH27" s="421"/>
      <c r="AI27" s="421"/>
    </row>
    <row r="28" spans="1:35" s="143" customFormat="1" ht="169.5" customHeight="1" thickBot="1" x14ac:dyDescent="0.25">
      <c r="A28" s="304" t="s">
        <v>674</v>
      </c>
      <c r="B28" s="137">
        <v>2012</v>
      </c>
      <c r="C28" s="217" t="s">
        <v>855</v>
      </c>
      <c r="D28" s="137" t="s">
        <v>18</v>
      </c>
      <c r="E28" s="217" t="s">
        <v>388</v>
      </c>
      <c r="F28" s="217" t="s">
        <v>94</v>
      </c>
      <c r="G28" s="217" t="s">
        <v>673</v>
      </c>
      <c r="H28" s="218" t="s">
        <v>754</v>
      </c>
      <c r="I28" s="274">
        <v>1</v>
      </c>
      <c r="J28" s="219">
        <v>42737</v>
      </c>
      <c r="K28" s="219">
        <v>43099</v>
      </c>
      <c r="L28" s="224">
        <f t="shared" si="1"/>
        <v>51.714285714285715</v>
      </c>
      <c r="M28" s="224">
        <v>1</v>
      </c>
      <c r="N28" s="224" t="s">
        <v>669</v>
      </c>
      <c r="O28" s="224" t="s">
        <v>776</v>
      </c>
      <c r="P28" s="225">
        <v>42837</v>
      </c>
      <c r="Q28" s="218" t="s">
        <v>958</v>
      </c>
      <c r="R28" s="358">
        <v>42837</v>
      </c>
      <c r="S28" s="359" t="s">
        <v>1011</v>
      </c>
      <c r="T28" s="359" t="s">
        <v>1012</v>
      </c>
      <c r="U28" s="360">
        <v>1</v>
      </c>
      <c r="V28" s="361" t="str">
        <f t="shared" si="2"/>
        <v>CERRADO</v>
      </c>
      <c r="W28" s="360">
        <f>AVERAGE(U28:U28)</f>
        <v>1</v>
      </c>
      <c r="X28" s="362" t="str">
        <f t="shared" si="2"/>
        <v>CERRADO</v>
      </c>
      <c r="Y28" s="446" t="s">
        <v>669</v>
      </c>
      <c r="Z28" s="447" t="s">
        <v>776</v>
      </c>
      <c r="AA28" s="448" t="s">
        <v>1285</v>
      </c>
      <c r="AB28" s="449" t="s">
        <v>1300</v>
      </c>
      <c r="AC28" s="420"/>
      <c r="AD28" s="326"/>
      <c r="AE28" s="326"/>
      <c r="AF28" s="421"/>
      <c r="AG28" s="421"/>
      <c r="AH28" s="421"/>
      <c r="AI28" s="421"/>
    </row>
    <row r="29" spans="1:35" s="143" customFormat="1" ht="169.5" customHeight="1" thickBot="1" x14ac:dyDescent="0.25">
      <c r="A29" s="302" t="s">
        <v>675</v>
      </c>
      <c r="B29" s="88">
        <v>2012</v>
      </c>
      <c r="C29" s="86" t="s">
        <v>856</v>
      </c>
      <c r="D29" s="88" t="s">
        <v>18</v>
      </c>
      <c r="E29" s="86" t="s">
        <v>389</v>
      </c>
      <c r="F29" s="86" t="s">
        <v>390</v>
      </c>
      <c r="G29" s="86" t="s">
        <v>391</v>
      </c>
      <c r="H29" s="87" t="s">
        <v>392</v>
      </c>
      <c r="I29" s="267">
        <v>1</v>
      </c>
      <c r="J29" s="83">
        <v>42736</v>
      </c>
      <c r="K29" s="83">
        <v>43099</v>
      </c>
      <c r="L29" s="84">
        <f t="shared" si="1"/>
        <v>51.857142857142854</v>
      </c>
      <c r="M29" s="84">
        <v>1</v>
      </c>
      <c r="N29" s="84" t="s">
        <v>711</v>
      </c>
      <c r="O29" s="84" t="s">
        <v>773</v>
      </c>
      <c r="P29" s="159">
        <v>42859</v>
      </c>
      <c r="Q29" s="152" t="s">
        <v>959</v>
      </c>
      <c r="R29" s="337">
        <v>42842</v>
      </c>
      <c r="S29" s="338" t="s">
        <v>838</v>
      </c>
      <c r="T29" s="338" t="s">
        <v>1013</v>
      </c>
      <c r="U29" s="363">
        <v>0.6</v>
      </c>
      <c r="V29" s="333" t="str">
        <f t="shared" si="2"/>
        <v>ABIERTO</v>
      </c>
      <c r="W29" s="332">
        <f>AVERAGE(U29:U29)</f>
        <v>0.6</v>
      </c>
      <c r="X29" s="334" t="str">
        <f t="shared" si="2"/>
        <v>ABIERTO</v>
      </c>
      <c r="Y29" s="450" t="s">
        <v>711</v>
      </c>
      <c r="Z29" s="451" t="s">
        <v>773</v>
      </c>
      <c r="AA29" s="424"/>
      <c r="AB29" s="425" t="s">
        <v>1200</v>
      </c>
      <c r="AC29" s="420"/>
      <c r="AD29" s="326" t="s">
        <v>1398</v>
      </c>
      <c r="AE29" s="326"/>
      <c r="AF29" s="421"/>
      <c r="AG29" s="421"/>
      <c r="AH29" s="421"/>
      <c r="AI29" s="421"/>
    </row>
    <row r="30" spans="1:35" s="143" customFormat="1" ht="169.5" customHeight="1" x14ac:dyDescent="0.2">
      <c r="A30" s="612" t="s">
        <v>393</v>
      </c>
      <c r="B30" s="596">
        <v>2012</v>
      </c>
      <c r="C30" s="583" t="s">
        <v>857</v>
      </c>
      <c r="D30" s="596" t="s">
        <v>18</v>
      </c>
      <c r="E30" s="583" t="s">
        <v>394</v>
      </c>
      <c r="F30" s="234" t="s">
        <v>395</v>
      </c>
      <c r="G30" s="234" t="s">
        <v>396</v>
      </c>
      <c r="H30" s="237" t="s">
        <v>767</v>
      </c>
      <c r="I30" s="275">
        <v>2</v>
      </c>
      <c r="J30" s="93">
        <v>42737</v>
      </c>
      <c r="K30" s="93">
        <v>43100</v>
      </c>
      <c r="L30" s="231">
        <f t="shared" si="1"/>
        <v>51.857142857142854</v>
      </c>
      <c r="M30" s="231">
        <v>0</v>
      </c>
      <c r="N30" s="610" t="s">
        <v>714</v>
      </c>
      <c r="O30" s="610" t="s">
        <v>773</v>
      </c>
      <c r="P30" s="94">
        <v>42843</v>
      </c>
      <c r="Q30" s="237" t="s">
        <v>885</v>
      </c>
      <c r="R30" s="364">
        <v>42842</v>
      </c>
      <c r="S30" s="365" t="s">
        <v>886</v>
      </c>
      <c r="T30" s="365" t="s">
        <v>1017</v>
      </c>
      <c r="U30" s="341">
        <v>0.2</v>
      </c>
      <c r="V30" s="342" t="str">
        <f t="shared" si="2"/>
        <v>ABIERTO</v>
      </c>
      <c r="W30" s="581">
        <f>AVERAGE(U30:U33)</f>
        <v>0.45</v>
      </c>
      <c r="X30" s="578" t="str">
        <f t="shared" si="2"/>
        <v>ABIERTO</v>
      </c>
      <c r="Y30" s="567" t="s">
        <v>714</v>
      </c>
      <c r="Z30" s="570" t="s">
        <v>773</v>
      </c>
      <c r="AA30" s="452"/>
      <c r="AB30" s="453" t="s">
        <v>1201</v>
      </c>
      <c r="AC30" s="420"/>
      <c r="AD30" s="326"/>
      <c r="AE30" s="326"/>
      <c r="AF30" s="421"/>
      <c r="AG30" s="421"/>
      <c r="AH30" s="421"/>
      <c r="AI30" s="421"/>
    </row>
    <row r="31" spans="1:35" s="143" customFormat="1" ht="169.5" customHeight="1" x14ac:dyDescent="0.2">
      <c r="A31" s="613"/>
      <c r="B31" s="609"/>
      <c r="C31" s="615"/>
      <c r="D31" s="609"/>
      <c r="E31" s="615"/>
      <c r="F31" s="235" t="s">
        <v>812</v>
      </c>
      <c r="G31" s="235" t="s">
        <v>398</v>
      </c>
      <c r="H31" s="238" t="s">
        <v>813</v>
      </c>
      <c r="I31" s="276">
        <v>1</v>
      </c>
      <c r="J31" s="96">
        <v>42737</v>
      </c>
      <c r="K31" s="96">
        <v>43100</v>
      </c>
      <c r="L31" s="232">
        <f t="shared" si="1"/>
        <v>51.857142857142854</v>
      </c>
      <c r="M31" s="180">
        <v>0.5</v>
      </c>
      <c r="N31" s="616"/>
      <c r="O31" s="616"/>
      <c r="P31" s="97">
        <v>42843</v>
      </c>
      <c r="Q31" s="238" t="s">
        <v>908</v>
      </c>
      <c r="R31" s="366">
        <v>42842</v>
      </c>
      <c r="S31" s="367" t="s">
        <v>1018</v>
      </c>
      <c r="T31" s="368" t="s">
        <v>909</v>
      </c>
      <c r="U31" s="345">
        <v>0.8</v>
      </c>
      <c r="V31" s="346" t="str">
        <f t="shared" si="2"/>
        <v>ABIERTO</v>
      </c>
      <c r="W31" s="653"/>
      <c r="X31" s="579"/>
      <c r="Y31" s="568"/>
      <c r="Z31" s="571"/>
      <c r="AA31" s="454"/>
      <c r="AB31" s="455" t="s">
        <v>1202</v>
      </c>
      <c r="AC31" s="420"/>
      <c r="AD31" s="326"/>
      <c r="AE31" s="326"/>
      <c r="AF31" s="421"/>
      <c r="AG31" s="421"/>
      <c r="AH31" s="421"/>
      <c r="AI31" s="421"/>
    </row>
    <row r="32" spans="1:35" s="143" customFormat="1" ht="169.5" customHeight="1" x14ac:dyDescent="0.2">
      <c r="A32" s="613"/>
      <c r="B32" s="609"/>
      <c r="C32" s="615"/>
      <c r="D32" s="609"/>
      <c r="E32" s="615"/>
      <c r="F32" s="235" t="s">
        <v>814</v>
      </c>
      <c r="G32" s="235" t="s">
        <v>399</v>
      </c>
      <c r="H32" s="238" t="s">
        <v>400</v>
      </c>
      <c r="I32" s="277">
        <v>2</v>
      </c>
      <c r="J32" s="96">
        <v>42737</v>
      </c>
      <c r="K32" s="96">
        <v>43100</v>
      </c>
      <c r="L32" s="232">
        <f t="shared" si="1"/>
        <v>51.857142857142854</v>
      </c>
      <c r="M32" s="232">
        <v>1</v>
      </c>
      <c r="N32" s="616"/>
      <c r="O32" s="616"/>
      <c r="P32" s="97">
        <v>42843</v>
      </c>
      <c r="Q32" s="238" t="s">
        <v>911</v>
      </c>
      <c r="R32" s="369">
        <v>42934</v>
      </c>
      <c r="S32" s="370" t="s">
        <v>1080</v>
      </c>
      <c r="T32" s="367" t="s">
        <v>1019</v>
      </c>
      <c r="U32" s="345">
        <v>0.8</v>
      </c>
      <c r="V32" s="346" t="str">
        <f t="shared" si="2"/>
        <v>ABIERTO</v>
      </c>
      <c r="W32" s="653"/>
      <c r="X32" s="579"/>
      <c r="Y32" s="568"/>
      <c r="Z32" s="571"/>
      <c r="AA32" s="456"/>
      <c r="AB32" s="457" t="s">
        <v>1203</v>
      </c>
      <c r="AC32" s="420"/>
      <c r="AD32" s="326"/>
      <c r="AE32" s="326"/>
      <c r="AF32" s="421"/>
      <c r="AG32" s="421"/>
      <c r="AH32" s="421"/>
      <c r="AI32" s="421"/>
    </row>
    <row r="33" spans="1:35" s="143" customFormat="1" ht="169.5" customHeight="1" thickBot="1" x14ac:dyDescent="0.25">
      <c r="A33" s="614"/>
      <c r="B33" s="597"/>
      <c r="C33" s="584"/>
      <c r="D33" s="597"/>
      <c r="E33" s="584"/>
      <c r="F33" s="236" t="s">
        <v>401</v>
      </c>
      <c r="G33" s="249" t="s">
        <v>402</v>
      </c>
      <c r="H33" s="239" t="s">
        <v>753</v>
      </c>
      <c r="I33" s="278">
        <v>1</v>
      </c>
      <c r="J33" s="100">
        <v>42737</v>
      </c>
      <c r="K33" s="100">
        <v>43100</v>
      </c>
      <c r="L33" s="233">
        <f t="shared" si="1"/>
        <v>51.857142857142854</v>
      </c>
      <c r="M33" s="233">
        <v>0</v>
      </c>
      <c r="N33" s="611"/>
      <c r="O33" s="611"/>
      <c r="P33" s="101">
        <v>42843</v>
      </c>
      <c r="Q33" s="239" t="s">
        <v>912</v>
      </c>
      <c r="R33" s="371">
        <v>42934</v>
      </c>
      <c r="S33" s="372" t="s">
        <v>1020</v>
      </c>
      <c r="T33" s="372" t="s">
        <v>910</v>
      </c>
      <c r="U33" s="373">
        <v>0</v>
      </c>
      <c r="V33" s="350" t="str">
        <f t="shared" si="2"/>
        <v>ABIERTO</v>
      </c>
      <c r="W33" s="582"/>
      <c r="X33" s="580"/>
      <c r="Y33" s="569"/>
      <c r="Z33" s="572"/>
      <c r="AA33" s="458"/>
      <c r="AB33" s="459"/>
      <c r="AC33" s="420"/>
      <c r="AD33" s="326" t="s">
        <v>1306</v>
      </c>
      <c r="AE33" s="326"/>
      <c r="AF33" s="421"/>
      <c r="AG33" s="421"/>
      <c r="AH33" s="421"/>
      <c r="AI33" s="421"/>
    </row>
    <row r="34" spans="1:35" s="143" customFormat="1" ht="169.5" customHeight="1" thickBot="1" x14ac:dyDescent="0.25">
      <c r="A34" s="302" t="s">
        <v>403</v>
      </c>
      <c r="B34" s="88">
        <v>2012</v>
      </c>
      <c r="C34" s="86" t="s">
        <v>858</v>
      </c>
      <c r="D34" s="88" t="s">
        <v>18</v>
      </c>
      <c r="E34" s="86" t="s">
        <v>404</v>
      </c>
      <c r="F34" s="105" t="s">
        <v>405</v>
      </c>
      <c r="G34" s="105" t="s">
        <v>103</v>
      </c>
      <c r="H34" s="106" t="s">
        <v>749</v>
      </c>
      <c r="I34" s="279">
        <v>1</v>
      </c>
      <c r="J34" s="83">
        <v>42737</v>
      </c>
      <c r="K34" s="83">
        <v>43100</v>
      </c>
      <c r="L34" s="84">
        <f t="shared" si="1"/>
        <v>51.857142857142854</v>
      </c>
      <c r="M34" s="84">
        <v>1</v>
      </c>
      <c r="N34" s="84" t="s">
        <v>717</v>
      </c>
      <c r="O34" s="84" t="s">
        <v>777</v>
      </c>
      <c r="P34" s="151">
        <v>42837</v>
      </c>
      <c r="Q34" s="152" t="s">
        <v>1081</v>
      </c>
      <c r="R34" s="330">
        <v>42842</v>
      </c>
      <c r="S34" s="331" t="s">
        <v>930</v>
      </c>
      <c r="T34" s="331" t="s">
        <v>931</v>
      </c>
      <c r="U34" s="374">
        <v>1</v>
      </c>
      <c r="V34" s="333" t="str">
        <f t="shared" si="2"/>
        <v>CERRADO</v>
      </c>
      <c r="W34" s="332">
        <f>AVERAGE(U34:U34)</f>
        <v>1</v>
      </c>
      <c r="X34" s="334" t="str">
        <f t="shared" si="2"/>
        <v>CERRADO</v>
      </c>
      <c r="Y34" s="450" t="s">
        <v>717</v>
      </c>
      <c r="Z34" s="451" t="s">
        <v>777</v>
      </c>
      <c r="AA34" s="418"/>
      <c r="AB34" s="419"/>
      <c r="AC34" s="420"/>
      <c r="AD34" s="326"/>
      <c r="AE34" s="326"/>
      <c r="AF34" s="421"/>
      <c r="AG34" s="421"/>
      <c r="AH34" s="421"/>
      <c r="AI34" s="421"/>
    </row>
    <row r="35" spans="1:35" s="143" customFormat="1" ht="169.5" customHeight="1" thickBot="1" x14ac:dyDescent="0.25">
      <c r="A35" s="303" t="s">
        <v>406</v>
      </c>
      <c r="B35" s="88">
        <v>2012</v>
      </c>
      <c r="C35" s="86" t="s">
        <v>859</v>
      </c>
      <c r="D35" s="88" t="s">
        <v>28</v>
      </c>
      <c r="E35" s="105" t="s">
        <v>407</v>
      </c>
      <c r="F35" s="105" t="s">
        <v>107</v>
      </c>
      <c r="G35" s="105" t="s">
        <v>408</v>
      </c>
      <c r="H35" s="106" t="s">
        <v>768</v>
      </c>
      <c r="I35" s="279">
        <v>1</v>
      </c>
      <c r="J35" s="83">
        <v>42737</v>
      </c>
      <c r="K35" s="83">
        <v>43100</v>
      </c>
      <c r="L35" s="84">
        <f t="shared" si="1"/>
        <v>51.857142857142854</v>
      </c>
      <c r="M35" s="181">
        <v>0.5</v>
      </c>
      <c r="N35" s="84" t="s">
        <v>671</v>
      </c>
      <c r="O35" s="84" t="s">
        <v>777</v>
      </c>
      <c r="P35" s="82"/>
      <c r="Q35" s="106"/>
      <c r="R35" s="336">
        <v>42849</v>
      </c>
      <c r="S35" s="375" t="s">
        <v>1022</v>
      </c>
      <c r="T35" s="375" t="s">
        <v>1021</v>
      </c>
      <c r="U35" s="376">
        <v>0.5</v>
      </c>
      <c r="V35" s="333" t="str">
        <f t="shared" si="2"/>
        <v>ABIERTO</v>
      </c>
      <c r="W35" s="332">
        <f>AVERAGE(U35:U35)</f>
        <v>0.5</v>
      </c>
      <c r="X35" s="334" t="str">
        <f t="shared" si="2"/>
        <v>ABIERTO</v>
      </c>
      <c r="Y35" s="450" t="s">
        <v>671</v>
      </c>
      <c r="Z35" s="451" t="s">
        <v>777</v>
      </c>
      <c r="AA35" s="460">
        <v>42916</v>
      </c>
      <c r="AB35" s="461" t="s">
        <v>1354</v>
      </c>
      <c r="AC35" s="420"/>
      <c r="AD35" s="326" t="s">
        <v>1277</v>
      </c>
      <c r="AE35" s="326" t="s">
        <v>1276</v>
      </c>
      <c r="AF35" s="421"/>
      <c r="AG35" s="421"/>
      <c r="AH35" s="421"/>
      <c r="AI35" s="421"/>
    </row>
    <row r="36" spans="1:35" s="143" customFormat="1" ht="169.5" customHeight="1" thickBot="1" x14ac:dyDescent="0.25">
      <c r="A36" s="305" t="s">
        <v>409</v>
      </c>
      <c r="B36" s="107">
        <v>2013</v>
      </c>
      <c r="C36" s="105" t="s">
        <v>860</v>
      </c>
      <c r="D36" s="107" t="s">
        <v>18</v>
      </c>
      <c r="E36" s="105" t="s">
        <v>410</v>
      </c>
      <c r="F36" s="105" t="s">
        <v>411</v>
      </c>
      <c r="G36" s="105" t="s">
        <v>751</v>
      </c>
      <c r="H36" s="106" t="s">
        <v>752</v>
      </c>
      <c r="I36" s="279">
        <v>1</v>
      </c>
      <c r="J36" s="83">
        <v>42737</v>
      </c>
      <c r="K36" s="83">
        <v>43100</v>
      </c>
      <c r="L36" s="84">
        <f t="shared" si="1"/>
        <v>51.857142857142854</v>
      </c>
      <c r="M36" s="84">
        <v>1</v>
      </c>
      <c r="N36" s="84" t="s">
        <v>669</v>
      </c>
      <c r="O36" s="84" t="s">
        <v>776</v>
      </c>
      <c r="P36" s="82">
        <v>42837</v>
      </c>
      <c r="Q36" s="106" t="s">
        <v>960</v>
      </c>
      <c r="R36" s="336">
        <v>42837</v>
      </c>
      <c r="S36" s="377" t="s">
        <v>961</v>
      </c>
      <c r="T36" s="375" t="s">
        <v>795</v>
      </c>
      <c r="U36" s="376">
        <v>1</v>
      </c>
      <c r="V36" s="333" t="str">
        <f t="shared" si="2"/>
        <v>CERRADO</v>
      </c>
      <c r="W36" s="376">
        <f>AVERAGE(U36:U36)</f>
        <v>1</v>
      </c>
      <c r="X36" s="333" t="str">
        <f t="shared" si="2"/>
        <v>CERRADO</v>
      </c>
      <c r="Y36" s="450" t="s">
        <v>669</v>
      </c>
      <c r="Z36" s="451" t="s">
        <v>776</v>
      </c>
      <c r="AA36" s="448" t="s">
        <v>1285</v>
      </c>
      <c r="AB36" s="449" t="s">
        <v>1285</v>
      </c>
      <c r="AC36" s="420"/>
      <c r="AD36" s="326"/>
      <c r="AE36" s="326"/>
      <c r="AF36" s="421"/>
      <c r="AG36" s="421"/>
      <c r="AH36" s="421"/>
      <c r="AI36" s="421"/>
    </row>
    <row r="37" spans="1:35" s="143" customFormat="1" ht="169.5" customHeight="1" thickBot="1" x14ac:dyDescent="0.25">
      <c r="A37" s="302" t="s">
        <v>412</v>
      </c>
      <c r="B37" s="107">
        <v>2013</v>
      </c>
      <c r="C37" s="86" t="s">
        <v>861</v>
      </c>
      <c r="D37" s="88" t="s">
        <v>18</v>
      </c>
      <c r="E37" s="109" t="s">
        <v>413</v>
      </c>
      <c r="F37" s="105" t="s">
        <v>225</v>
      </c>
      <c r="G37" s="105" t="s">
        <v>819</v>
      </c>
      <c r="H37" s="106" t="s">
        <v>750</v>
      </c>
      <c r="I37" s="279">
        <v>1</v>
      </c>
      <c r="J37" s="83">
        <v>42737</v>
      </c>
      <c r="K37" s="83">
        <v>43100</v>
      </c>
      <c r="L37" s="84">
        <f t="shared" si="1"/>
        <v>51.857142857142854</v>
      </c>
      <c r="M37" s="181">
        <v>0.5</v>
      </c>
      <c r="N37" s="84" t="s">
        <v>778</v>
      </c>
      <c r="O37" s="84" t="s">
        <v>820</v>
      </c>
      <c r="P37" s="82">
        <v>42836</v>
      </c>
      <c r="Q37" s="106" t="s">
        <v>1023</v>
      </c>
      <c r="R37" s="336">
        <v>42836</v>
      </c>
      <c r="S37" s="375" t="s">
        <v>836</v>
      </c>
      <c r="T37" s="375" t="s">
        <v>967</v>
      </c>
      <c r="U37" s="376">
        <v>0.8</v>
      </c>
      <c r="V37" s="333" t="str">
        <f t="shared" si="2"/>
        <v>ABIERTO</v>
      </c>
      <c r="W37" s="332">
        <f>AVERAGE(U37:U37)</f>
        <v>0.8</v>
      </c>
      <c r="X37" s="334" t="str">
        <f t="shared" si="2"/>
        <v>ABIERTO</v>
      </c>
      <c r="Y37" s="450" t="s">
        <v>778</v>
      </c>
      <c r="Z37" s="451" t="s">
        <v>1183</v>
      </c>
      <c r="AA37" s="460"/>
      <c r="AB37" s="461" t="s">
        <v>1380</v>
      </c>
      <c r="AC37" s="420"/>
      <c r="AD37" s="326" t="s">
        <v>1377</v>
      </c>
      <c r="AE37" s="326"/>
      <c r="AF37" s="421"/>
      <c r="AG37" s="421"/>
      <c r="AH37" s="421"/>
      <c r="AI37" s="421"/>
    </row>
    <row r="38" spans="1:35" s="143" customFormat="1" ht="169.5" customHeight="1" x14ac:dyDescent="0.2">
      <c r="A38" s="600" t="s">
        <v>414</v>
      </c>
      <c r="B38" s="585">
        <v>2013</v>
      </c>
      <c r="C38" s="596" t="s">
        <v>862</v>
      </c>
      <c r="D38" s="596" t="s">
        <v>28</v>
      </c>
      <c r="E38" s="596" t="s">
        <v>696</v>
      </c>
      <c r="F38" s="191" t="s">
        <v>779</v>
      </c>
      <c r="G38" s="186" t="s">
        <v>697</v>
      </c>
      <c r="H38" s="191" t="s">
        <v>724</v>
      </c>
      <c r="I38" s="306">
        <v>2</v>
      </c>
      <c r="J38" s="93">
        <v>42737</v>
      </c>
      <c r="K38" s="93">
        <v>43100</v>
      </c>
      <c r="L38" s="196">
        <f t="shared" si="1"/>
        <v>51.857142857142854</v>
      </c>
      <c r="M38" s="196">
        <v>1</v>
      </c>
      <c r="N38" s="610" t="s">
        <v>715</v>
      </c>
      <c r="O38" s="610" t="s">
        <v>797</v>
      </c>
      <c r="P38" s="94">
        <v>42845</v>
      </c>
      <c r="Q38" s="191" t="s">
        <v>1082</v>
      </c>
      <c r="R38" s="339">
        <v>42849</v>
      </c>
      <c r="S38" s="351" t="s">
        <v>1163</v>
      </c>
      <c r="T38" s="378" t="s">
        <v>1025</v>
      </c>
      <c r="U38" s="352">
        <v>1</v>
      </c>
      <c r="V38" s="342" t="str">
        <f t="shared" si="2"/>
        <v>CERRADO</v>
      </c>
      <c r="W38" s="660">
        <f>AVERAGE(U38:U42)</f>
        <v>0.26</v>
      </c>
      <c r="X38" s="578" t="str">
        <f>IF(W38&lt;100%,"ABIERTO","CERRADO")</f>
        <v>ABIERTO</v>
      </c>
      <c r="Y38" s="567" t="s">
        <v>715</v>
      </c>
      <c r="Z38" s="570" t="s">
        <v>797</v>
      </c>
      <c r="AA38" s="462"/>
      <c r="AB38" s="436" t="s">
        <v>1311</v>
      </c>
      <c r="AC38" s="420"/>
      <c r="AD38" s="326" t="s">
        <v>1326</v>
      </c>
      <c r="AE38" s="326"/>
      <c r="AF38" s="421"/>
      <c r="AG38" s="421"/>
      <c r="AH38" s="421"/>
      <c r="AI38" s="421"/>
    </row>
    <row r="39" spans="1:35" s="143" customFormat="1" ht="169.5" customHeight="1" x14ac:dyDescent="0.2">
      <c r="A39" s="601"/>
      <c r="B39" s="586"/>
      <c r="C39" s="609"/>
      <c r="D39" s="609"/>
      <c r="E39" s="609"/>
      <c r="F39" s="198" t="s">
        <v>415</v>
      </c>
      <c r="G39" s="198" t="s">
        <v>416</v>
      </c>
      <c r="H39" s="192" t="s">
        <v>417</v>
      </c>
      <c r="I39" s="272">
        <v>2</v>
      </c>
      <c r="J39" s="96">
        <v>42737</v>
      </c>
      <c r="K39" s="96">
        <v>43100</v>
      </c>
      <c r="L39" s="199">
        <f t="shared" si="1"/>
        <v>51.857142857142854</v>
      </c>
      <c r="M39" s="199">
        <v>0</v>
      </c>
      <c r="N39" s="616"/>
      <c r="O39" s="616"/>
      <c r="P39" s="97">
        <v>42845</v>
      </c>
      <c r="Q39" s="192" t="s">
        <v>1083</v>
      </c>
      <c r="R39" s="343">
        <v>42849</v>
      </c>
      <c r="S39" s="353" t="s">
        <v>1327</v>
      </c>
      <c r="T39" s="379" t="s">
        <v>969</v>
      </c>
      <c r="U39" s="354">
        <v>0.3</v>
      </c>
      <c r="V39" s="346" t="str">
        <f t="shared" si="2"/>
        <v>ABIERTO</v>
      </c>
      <c r="W39" s="661"/>
      <c r="X39" s="579"/>
      <c r="Y39" s="568"/>
      <c r="Z39" s="571"/>
      <c r="AA39" s="437"/>
      <c r="AB39" s="438" t="s">
        <v>1312</v>
      </c>
      <c r="AC39" s="420"/>
      <c r="AD39" s="326" t="s">
        <v>1355</v>
      </c>
      <c r="AE39" s="326"/>
      <c r="AF39" s="421"/>
      <c r="AG39" s="421"/>
      <c r="AH39" s="421"/>
      <c r="AI39" s="421"/>
    </row>
    <row r="40" spans="1:35" s="143" customFormat="1" ht="169.5" customHeight="1" x14ac:dyDescent="0.2">
      <c r="A40" s="601"/>
      <c r="B40" s="586"/>
      <c r="C40" s="609"/>
      <c r="D40" s="609"/>
      <c r="E40" s="609"/>
      <c r="F40" s="198" t="s">
        <v>418</v>
      </c>
      <c r="G40" s="198" t="s">
        <v>419</v>
      </c>
      <c r="H40" s="192" t="s">
        <v>417</v>
      </c>
      <c r="I40" s="272">
        <v>2</v>
      </c>
      <c r="J40" s="96">
        <v>42737</v>
      </c>
      <c r="K40" s="96">
        <v>43100</v>
      </c>
      <c r="L40" s="199">
        <f t="shared" si="1"/>
        <v>51.857142857142854</v>
      </c>
      <c r="M40" s="199">
        <v>0</v>
      </c>
      <c r="N40" s="616"/>
      <c r="O40" s="616"/>
      <c r="P40" s="97">
        <v>42845</v>
      </c>
      <c r="Q40" s="144" t="s">
        <v>1084</v>
      </c>
      <c r="R40" s="343">
        <v>42849</v>
      </c>
      <c r="S40" s="353" t="s">
        <v>1027</v>
      </c>
      <c r="T40" s="379" t="s">
        <v>970</v>
      </c>
      <c r="U40" s="354">
        <v>0</v>
      </c>
      <c r="V40" s="346" t="str">
        <f t="shared" si="2"/>
        <v>ABIERTO</v>
      </c>
      <c r="W40" s="661"/>
      <c r="X40" s="579"/>
      <c r="Y40" s="568"/>
      <c r="Z40" s="571"/>
      <c r="AA40" s="437"/>
      <c r="AB40" s="438"/>
      <c r="AC40" s="420"/>
      <c r="AD40" s="326"/>
      <c r="AE40" s="326"/>
      <c r="AF40" s="421"/>
      <c r="AG40" s="421"/>
      <c r="AH40" s="421"/>
      <c r="AI40" s="421"/>
    </row>
    <row r="41" spans="1:35" s="143" customFormat="1" ht="169.5" customHeight="1" x14ac:dyDescent="0.2">
      <c r="A41" s="601"/>
      <c r="B41" s="586"/>
      <c r="C41" s="609"/>
      <c r="D41" s="609"/>
      <c r="E41" s="609"/>
      <c r="F41" s="189" t="s">
        <v>676</v>
      </c>
      <c r="G41" s="189" t="s">
        <v>677</v>
      </c>
      <c r="H41" s="195" t="s">
        <v>420</v>
      </c>
      <c r="I41" s="280">
        <v>2</v>
      </c>
      <c r="J41" s="96">
        <v>42737</v>
      </c>
      <c r="K41" s="96">
        <v>43100</v>
      </c>
      <c r="L41" s="199">
        <f t="shared" si="1"/>
        <v>51.857142857142854</v>
      </c>
      <c r="M41" s="199">
        <v>0</v>
      </c>
      <c r="N41" s="616"/>
      <c r="O41" s="616"/>
      <c r="P41" s="97">
        <v>42845</v>
      </c>
      <c r="Q41" s="144" t="s">
        <v>1085</v>
      </c>
      <c r="R41" s="343">
        <v>42940</v>
      </c>
      <c r="S41" s="368" t="s">
        <v>1029</v>
      </c>
      <c r="T41" s="379" t="s">
        <v>971</v>
      </c>
      <c r="U41" s="345">
        <v>0</v>
      </c>
      <c r="V41" s="346" t="str">
        <f t="shared" si="2"/>
        <v>ABIERTO</v>
      </c>
      <c r="W41" s="661"/>
      <c r="X41" s="579"/>
      <c r="Y41" s="568"/>
      <c r="Z41" s="571"/>
      <c r="AA41" s="463"/>
      <c r="AB41" s="455" t="s">
        <v>1196</v>
      </c>
      <c r="AC41" s="420"/>
      <c r="AD41" s="326"/>
      <c r="AE41" s="326"/>
      <c r="AF41" s="421"/>
      <c r="AG41" s="421"/>
      <c r="AH41" s="421"/>
      <c r="AI41" s="421"/>
    </row>
    <row r="42" spans="1:35" s="143" customFormat="1" ht="169.5" customHeight="1" thickBot="1" x14ac:dyDescent="0.25">
      <c r="A42" s="602"/>
      <c r="B42" s="587"/>
      <c r="C42" s="597"/>
      <c r="D42" s="597"/>
      <c r="E42" s="597"/>
      <c r="F42" s="135" t="s">
        <v>228</v>
      </c>
      <c r="G42" s="265" t="s">
        <v>676</v>
      </c>
      <c r="H42" s="187" t="s">
        <v>420</v>
      </c>
      <c r="I42" s="307">
        <v>2</v>
      </c>
      <c r="J42" s="100">
        <v>42737</v>
      </c>
      <c r="K42" s="100">
        <v>43100</v>
      </c>
      <c r="L42" s="115">
        <f t="shared" si="1"/>
        <v>51.857142857142854</v>
      </c>
      <c r="M42" s="197">
        <v>0</v>
      </c>
      <c r="N42" s="611"/>
      <c r="O42" s="611"/>
      <c r="P42" s="101">
        <v>42845</v>
      </c>
      <c r="Q42" s="205"/>
      <c r="R42" s="347">
        <v>42940</v>
      </c>
      <c r="S42" s="380" t="s">
        <v>1028</v>
      </c>
      <c r="T42" s="381" t="s">
        <v>1030</v>
      </c>
      <c r="U42" s="349">
        <v>0</v>
      </c>
      <c r="V42" s="350" t="str">
        <f t="shared" si="2"/>
        <v>ABIERTO</v>
      </c>
      <c r="W42" s="662"/>
      <c r="X42" s="580"/>
      <c r="Y42" s="569"/>
      <c r="Z42" s="572"/>
      <c r="AA42" s="464"/>
      <c r="AB42" s="465" t="s">
        <v>1196</v>
      </c>
      <c r="AC42" s="420"/>
      <c r="AD42" s="326"/>
      <c r="AE42" s="326"/>
      <c r="AF42" s="421"/>
      <c r="AG42" s="421"/>
      <c r="AH42" s="421"/>
      <c r="AI42" s="421"/>
    </row>
    <row r="43" spans="1:35" s="143" customFormat="1" ht="169.5" customHeight="1" thickBot="1" x14ac:dyDescent="0.25">
      <c r="A43" s="302" t="s">
        <v>421</v>
      </c>
      <c r="B43" s="107">
        <v>2013</v>
      </c>
      <c r="C43" s="86" t="s">
        <v>863</v>
      </c>
      <c r="D43" s="88" t="s">
        <v>18</v>
      </c>
      <c r="E43" s="110" t="s">
        <v>422</v>
      </c>
      <c r="F43" s="110" t="s">
        <v>132</v>
      </c>
      <c r="G43" s="110" t="s">
        <v>133</v>
      </c>
      <c r="H43" s="111" t="s">
        <v>423</v>
      </c>
      <c r="I43" s="281">
        <v>1</v>
      </c>
      <c r="J43" s="83">
        <v>42737</v>
      </c>
      <c r="K43" s="83">
        <v>43100</v>
      </c>
      <c r="L43" s="84">
        <f t="shared" si="1"/>
        <v>51.857142857142854</v>
      </c>
      <c r="M43" s="84">
        <v>0</v>
      </c>
      <c r="N43" s="84" t="s">
        <v>670</v>
      </c>
      <c r="O43" s="84" t="s">
        <v>798</v>
      </c>
      <c r="P43" s="82">
        <v>42842</v>
      </c>
      <c r="Q43" s="111" t="s">
        <v>1026</v>
      </c>
      <c r="R43" s="336">
        <v>42842</v>
      </c>
      <c r="S43" s="382" t="s">
        <v>1031</v>
      </c>
      <c r="T43" s="382" t="s">
        <v>1162</v>
      </c>
      <c r="U43" s="376">
        <v>0.5</v>
      </c>
      <c r="V43" s="333" t="str">
        <f t="shared" si="2"/>
        <v>ABIERTO</v>
      </c>
      <c r="W43" s="332">
        <f>AVERAGE(U43:U43)</f>
        <v>0.5</v>
      </c>
      <c r="X43" s="334" t="str">
        <f t="shared" si="2"/>
        <v>ABIERTO</v>
      </c>
      <c r="Y43" s="450" t="s">
        <v>670</v>
      </c>
      <c r="Z43" s="451" t="s">
        <v>798</v>
      </c>
      <c r="AA43" s="460"/>
      <c r="AB43" s="466" t="s">
        <v>1386</v>
      </c>
      <c r="AC43" s="420"/>
      <c r="AD43" s="326" t="s">
        <v>1387</v>
      </c>
      <c r="AE43" s="326"/>
      <c r="AF43" s="421"/>
      <c r="AG43" s="421"/>
      <c r="AH43" s="421"/>
      <c r="AI43" s="421"/>
    </row>
    <row r="44" spans="1:35" s="143" customFormat="1" ht="169.5" customHeight="1" thickBot="1" x14ac:dyDescent="0.25">
      <c r="A44" s="308" t="s">
        <v>679</v>
      </c>
      <c r="B44" s="107">
        <v>2013</v>
      </c>
      <c r="C44" s="105" t="s">
        <v>864</v>
      </c>
      <c r="D44" s="107" t="s">
        <v>18</v>
      </c>
      <c r="E44" s="109" t="s">
        <v>678</v>
      </c>
      <c r="F44" s="109" t="s">
        <v>424</v>
      </c>
      <c r="G44" s="109" t="s">
        <v>748</v>
      </c>
      <c r="H44" s="112" t="s">
        <v>749</v>
      </c>
      <c r="I44" s="282">
        <v>1</v>
      </c>
      <c r="J44" s="83">
        <v>42737</v>
      </c>
      <c r="K44" s="83">
        <v>43100</v>
      </c>
      <c r="L44" s="84">
        <f t="shared" si="1"/>
        <v>51.857142857142854</v>
      </c>
      <c r="M44" s="84">
        <v>1</v>
      </c>
      <c r="N44" s="84" t="s">
        <v>717</v>
      </c>
      <c r="O44" s="84" t="s">
        <v>777</v>
      </c>
      <c r="P44" s="151">
        <v>42837</v>
      </c>
      <c r="Q44" s="152" t="s">
        <v>1086</v>
      </c>
      <c r="R44" s="336">
        <v>42842</v>
      </c>
      <c r="S44" s="331" t="s">
        <v>1087</v>
      </c>
      <c r="T44" s="331" t="s">
        <v>1088</v>
      </c>
      <c r="U44" s="374">
        <v>0.6</v>
      </c>
      <c r="V44" s="333" t="str">
        <f t="shared" si="2"/>
        <v>ABIERTO</v>
      </c>
      <c r="W44" s="332">
        <f>AVERAGE(U44:U44)</f>
        <v>0.6</v>
      </c>
      <c r="X44" s="334" t="str">
        <f t="shared" si="2"/>
        <v>ABIERTO</v>
      </c>
      <c r="Y44" s="450" t="s">
        <v>717</v>
      </c>
      <c r="Z44" s="451" t="s">
        <v>777</v>
      </c>
      <c r="AA44" s="418">
        <v>42916</v>
      </c>
      <c r="AB44" s="419" t="s">
        <v>1356</v>
      </c>
      <c r="AC44" s="420"/>
      <c r="AD44" s="326" t="s">
        <v>1279</v>
      </c>
      <c r="AE44" s="326" t="s">
        <v>1278</v>
      </c>
      <c r="AF44" s="421"/>
      <c r="AG44" s="421"/>
      <c r="AH44" s="421"/>
      <c r="AI44" s="421"/>
    </row>
    <row r="45" spans="1:35" s="143" customFormat="1" ht="169.5" customHeight="1" x14ac:dyDescent="0.3">
      <c r="A45" s="588" t="s">
        <v>425</v>
      </c>
      <c r="B45" s="585">
        <v>2013</v>
      </c>
      <c r="C45" s="591" t="s">
        <v>865</v>
      </c>
      <c r="D45" s="585" t="s">
        <v>28</v>
      </c>
      <c r="E45" s="591" t="s">
        <v>426</v>
      </c>
      <c r="F45" s="186" t="s">
        <v>680</v>
      </c>
      <c r="G45" s="186" t="s">
        <v>866</v>
      </c>
      <c r="H45" s="191" t="s">
        <v>427</v>
      </c>
      <c r="I45" s="271">
        <v>1</v>
      </c>
      <c r="J45" s="93">
        <v>42737</v>
      </c>
      <c r="K45" s="93">
        <v>43100</v>
      </c>
      <c r="L45" s="113">
        <f t="shared" si="1"/>
        <v>51.857142857142854</v>
      </c>
      <c r="M45" s="182">
        <v>0.5</v>
      </c>
      <c r="N45" s="610" t="s">
        <v>711</v>
      </c>
      <c r="O45" s="610" t="s">
        <v>773</v>
      </c>
      <c r="P45" s="163">
        <v>42842</v>
      </c>
      <c r="Q45" s="149" t="s">
        <v>1078</v>
      </c>
      <c r="R45" s="383">
        <v>42842</v>
      </c>
      <c r="S45" s="384" t="s">
        <v>839</v>
      </c>
      <c r="T45" s="384" t="s">
        <v>840</v>
      </c>
      <c r="U45" s="385">
        <v>0.5</v>
      </c>
      <c r="V45" s="342" t="str">
        <f t="shared" si="2"/>
        <v>ABIERTO</v>
      </c>
      <c r="W45" s="650">
        <f>AVERAGE(U45:U46)</f>
        <v>0.25</v>
      </c>
      <c r="X45" s="578" t="str">
        <f t="shared" si="2"/>
        <v>ABIERTO</v>
      </c>
      <c r="Y45" s="567" t="s">
        <v>711</v>
      </c>
      <c r="Z45" s="570" t="s">
        <v>773</v>
      </c>
      <c r="AA45" s="467">
        <v>42915</v>
      </c>
      <c r="AB45" s="468" t="s">
        <v>1357</v>
      </c>
      <c r="AC45" s="420"/>
      <c r="AD45" s="326" t="s">
        <v>1298</v>
      </c>
      <c r="AE45" s="326"/>
      <c r="AF45" s="421"/>
      <c r="AG45" s="421"/>
      <c r="AH45" s="421"/>
      <c r="AI45" s="421"/>
    </row>
    <row r="46" spans="1:35" s="143" customFormat="1" ht="169.5" customHeight="1" thickBot="1" x14ac:dyDescent="0.35">
      <c r="A46" s="590"/>
      <c r="B46" s="587"/>
      <c r="C46" s="593"/>
      <c r="D46" s="587"/>
      <c r="E46" s="593"/>
      <c r="F46" s="200" t="s">
        <v>428</v>
      </c>
      <c r="G46" s="200" t="s">
        <v>429</v>
      </c>
      <c r="H46" s="193" t="s">
        <v>430</v>
      </c>
      <c r="I46" s="283">
        <v>1</v>
      </c>
      <c r="J46" s="100">
        <v>42737</v>
      </c>
      <c r="K46" s="100">
        <v>43100</v>
      </c>
      <c r="L46" s="117">
        <f t="shared" si="1"/>
        <v>51.857142857142854</v>
      </c>
      <c r="M46" s="197">
        <v>0</v>
      </c>
      <c r="N46" s="611"/>
      <c r="O46" s="611"/>
      <c r="P46" s="164">
        <v>42842</v>
      </c>
      <c r="Q46" s="216" t="s">
        <v>1079</v>
      </c>
      <c r="R46" s="371">
        <v>42842</v>
      </c>
      <c r="S46" s="372" t="s">
        <v>841</v>
      </c>
      <c r="T46" s="372" t="s">
        <v>842</v>
      </c>
      <c r="U46" s="373">
        <v>0</v>
      </c>
      <c r="V46" s="350" t="str">
        <f t="shared" si="2"/>
        <v>ABIERTO</v>
      </c>
      <c r="W46" s="652"/>
      <c r="X46" s="580"/>
      <c r="Y46" s="569"/>
      <c r="Z46" s="572"/>
      <c r="AA46" s="458"/>
      <c r="AB46" s="459" t="s">
        <v>1358</v>
      </c>
      <c r="AC46" s="420"/>
      <c r="AD46" s="326" t="s">
        <v>1305</v>
      </c>
      <c r="AE46" s="326"/>
      <c r="AF46" s="421"/>
      <c r="AG46" s="421"/>
      <c r="AH46" s="421"/>
      <c r="AI46" s="421"/>
    </row>
    <row r="47" spans="1:35" s="143" customFormat="1" ht="169.5" customHeight="1" x14ac:dyDescent="0.2">
      <c r="A47" s="588" t="s">
        <v>431</v>
      </c>
      <c r="B47" s="585">
        <v>2015</v>
      </c>
      <c r="C47" s="591" t="s">
        <v>867</v>
      </c>
      <c r="D47" s="585" t="s">
        <v>18</v>
      </c>
      <c r="E47" s="591" t="s">
        <v>432</v>
      </c>
      <c r="F47" s="136" t="s">
        <v>433</v>
      </c>
      <c r="G47" s="188" t="s">
        <v>434</v>
      </c>
      <c r="H47" s="191" t="s">
        <v>435</v>
      </c>
      <c r="I47" s="275">
        <v>1</v>
      </c>
      <c r="J47" s="93">
        <v>42737</v>
      </c>
      <c r="K47" s="93">
        <v>43100</v>
      </c>
      <c r="L47" s="116">
        <f t="shared" si="1"/>
        <v>51.857142857142854</v>
      </c>
      <c r="M47" s="196">
        <v>1</v>
      </c>
      <c r="N47" s="610" t="s">
        <v>716</v>
      </c>
      <c r="O47" s="610" t="s">
        <v>799</v>
      </c>
      <c r="P47" s="94">
        <v>42836</v>
      </c>
      <c r="Q47" s="131" t="s">
        <v>972</v>
      </c>
      <c r="R47" s="339">
        <v>42836</v>
      </c>
      <c r="S47" s="386" t="s">
        <v>1032</v>
      </c>
      <c r="T47" s="386" t="s">
        <v>973</v>
      </c>
      <c r="U47" s="387">
        <v>1</v>
      </c>
      <c r="V47" s="342" t="str">
        <f t="shared" si="2"/>
        <v>CERRADO</v>
      </c>
      <c r="W47" s="650">
        <f>AVERAGE(U47:U50)</f>
        <v>0.75</v>
      </c>
      <c r="X47" s="578" t="str">
        <f t="shared" si="2"/>
        <v>ABIERTO</v>
      </c>
      <c r="Y47" s="567" t="s">
        <v>716</v>
      </c>
      <c r="Z47" s="570" t="s">
        <v>799</v>
      </c>
      <c r="AA47" s="435">
        <v>42916</v>
      </c>
      <c r="AB47" s="453" t="s">
        <v>1389</v>
      </c>
      <c r="AC47" s="420"/>
      <c r="AD47" s="326" t="s">
        <v>1342</v>
      </c>
      <c r="AE47" s="326"/>
      <c r="AF47" s="421"/>
      <c r="AG47" s="421"/>
      <c r="AH47" s="421"/>
      <c r="AI47" s="421"/>
    </row>
    <row r="48" spans="1:35" s="143" customFormat="1" ht="169.5" customHeight="1" x14ac:dyDescent="0.2">
      <c r="A48" s="589"/>
      <c r="B48" s="586"/>
      <c r="C48" s="592"/>
      <c r="D48" s="586"/>
      <c r="E48" s="592"/>
      <c r="F48" s="189" t="s">
        <v>436</v>
      </c>
      <c r="G48" s="259" t="s">
        <v>437</v>
      </c>
      <c r="H48" s="192" t="s">
        <v>438</v>
      </c>
      <c r="I48" s="277">
        <v>1</v>
      </c>
      <c r="J48" s="96">
        <v>42737</v>
      </c>
      <c r="K48" s="96">
        <v>43100</v>
      </c>
      <c r="L48" s="103">
        <f t="shared" si="1"/>
        <v>51.857142857142854</v>
      </c>
      <c r="M48" s="199">
        <v>1</v>
      </c>
      <c r="N48" s="616"/>
      <c r="O48" s="616"/>
      <c r="P48" s="97">
        <v>42836</v>
      </c>
      <c r="Q48" s="195" t="s">
        <v>974</v>
      </c>
      <c r="R48" s="343">
        <v>42836</v>
      </c>
      <c r="S48" s="368" t="s">
        <v>1035</v>
      </c>
      <c r="T48" s="368" t="s">
        <v>832</v>
      </c>
      <c r="U48" s="345">
        <v>1</v>
      </c>
      <c r="V48" s="346" t="str">
        <f t="shared" si="2"/>
        <v>CERRADO</v>
      </c>
      <c r="W48" s="651"/>
      <c r="X48" s="579"/>
      <c r="Y48" s="568"/>
      <c r="Z48" s="571"/>
      <c r="AA48" s="463"/>
      <c r="AB48" s="455" t="s">
        <v>1334</v>
      </c>
      <c r="AC48" s="420"/>
      <c r="AD48" s="326" t="s">
        <v>1344</v>
      </c>
      <c r="AE48" s="326"/>
      <c r="AF48" s="421"/>
      <c r="AG48" s="421"/>
      <c r="AH48" s="421"/>
      <c r="AI48" s="421"/>
    </row>
    <row r="49" spans="1:35" s="143" customFormat="1" ht="169.5" customHeight="1" x14ac:dyDescent="0.2">
      <c r="A49" s="589"/>
      <c r="B49" s="586"/>
      <c r="C49" s="592"/>
      <c r="D49" s="586"/>
      <c r="E49" s="592"/>
      <c r="F49" s="114" t="s">
        <v>439</v>
      </c>
      <c r="G49" s="189" t="s">
        <v>440</v>
      </c>
      <c r="H49" s="192" t="s">
        <v>441</v>
      </c>
      <c r="I49" s="277">
        <v>1</v>
      </c>
      <c r="J49" s="96">
        <v>42737</v>
      </c>
      <c r="K49" s="96">
        <v>43100</v>
      </c>
      <c r="L49" s="103">
        <f t="shared" si="1"/>
        <v>51.857142857142854</v>
      </c>
      <c r="M49" s="179">
        <v>0.5</v>
      </c>
      <c r="N49" s="616"/>
      <c r="O49" s="616"/>
      <c r="P49" s="97">
        <v>42836</v>
      </c>
      <c r="Q49" s="129" t="s">
        <v>868</v>
      </c>
      <c r="R49" s="343">
        <v>42836</v>
      </c>
      <c r="S49" s="388" t="s">
        <v>1036</v>
      </c>
      <c r="T49" s="388" t="s">
        <v>1016</v>
      </c>
      <c r="U49" s="389">
        <v>0.5</v>
      </c>
      <c r="V49" s="346" t="str">
        <f t="shared" si="2"/>
        <v>ABIERTO</v>
      </c>
      <c r="W49" s="651"/>
      <c r="X49" s="579"/>
      <c r="Y49" s="568"/>
      <c r="Z49" s="571"/>
      <c r="AA49" s="469"/>
      <c r="AB49" s="455" t="s">
        <v>1335</v>
      </c>
      <c r="AC49" s="420"/>
      <c r="AD49" s="326" t="s">
        <v>1343</v>
      </c>
      <c r="AE49" s="326"/>
      <c r="AF49" s="421"/>
      <c r="AG49" s="421"/>
      <c r="AH49" s="421"/>
      <c r="AI49" s="421"/>
    </row>
    <row r="50" spans="1:35" s="143" customFormat="1" ht="169.5" customHeight="1" thickBot="1" x14ac:dyDescent="0.25">
      <c r="A50" s="590"/>
      <c r="B50" s="587"/>
      <c r="C50" s="593"/>
      <c r="D50" s="587"/>
      <c r="E50" s="593"/>
      <c r="F50" s="190" t="s">
        <v>442</v>
      </c>
      <c r="G50" s="190" t="s">
        <v>443</v>
      </c>
      <c r="H50" s="193" t="s">
        <v>444</v>
      </c>
      <c r="I50" s="284">
        <v>12</v>
      </c>
      <c r="J50" s="100">
        <v>42737</v>
      </c>
      <c r="K50" s="100">
        <v>43100</v>
      </c>
      <c r="L50" s="115">
        <f t="shared" si="1"/>
        <v>51.857142857142854</v>
      </c>
      <c r="M50" s="197">
        <v>1</v>
      </c>
      <c r="N50" s="611"/>
      <c r="O50" s="611"/>
      <c r="P50" s="101">
        <v>42836</v>
      </c>
      <c r="Q50" s="138" t="s">
        <v>869</v>
      </c>
      <c r="R50" s="347">
        <v>42836</v>
      </c>
      <c r="S50" s="390" t="s">
        <v>1037</v>
      </c>
      <c r="T50" s="390" t="s">
        <v>1016</v>
      </c>
      <c r="U50" s="349">
        <v>0.5</v>
      </c>
      <c r="V50" s="350" t="str">
        <f t="shared" si="2"/>
        <v>ABIERTO</v>
      </c>
      <c r="W50" s="652"/>
      <c r="X50" s="580"/>
      <c r="Y50" s="569"/>
      <c r="Z50" s="572"/>
      <c r="AA50" s="470"/>
      <c r="AB50" s="465" t="s">
        <v>1336</v>
      </c>
      <c r="AC50" s="420"/>
      <c r="AD50" s="326" t="s">
        <v>1345</v>
      </c>
      <c r="AE50" s="326"/>
      <c r="AF50" s="421"/>
      <c r="AG50" s="421"/>
      <c r="AH50" s="421"/>
      <c r="AI50" s="421"/>
    </row>
    <row r="51" spans="1:35" s="143" customFormat="1" ht="169.5" customHeight="1" x14ac:dyDescent="0.2">
      <c r="A51" s="588" t="s">
        <v>445</v>
      </c>
      <c r="B51" s="585">
        <v>2015</v>
      </c>
      <c r="C51" s="591" t="s">
        <v>870</v>
      </c>
      <c r="D51" s="585" t="s">
        <v>18</v>
      </c>
      <c r="E51" s="606" t="s">
        <v>446</v>
      </c>
      <c r="F51" s="188" t="s">
        <v>447</v>
      </c>
      <c r="G51" s="188" t="s">
        <v>448</v>
      </c>
      <c r="H51" s="191" t="s">
        <v>449</v>
      </c>
      <c r="I51" s="275">
        <v>2</v>
      </c>
      <c r="J51" s="93">
        <v>42737</v>
      </c>
      <c r="K51" s="93">
        <v>43100</v>
      </c>
      <c r="L51" s="116">
        <f t="shared" si="1"/>
        <v>51.857142857142854</v>
      </c>
      <c r="M51" s="203">
        <v>2</v>
      </c>
      <c r="N51" s="610" t="s">
        <v>716</v>
      </c>
      <c r="O51" s="610" t="s">
        <v>799</v>
      </c>
      <c r="P51" s="94">
        <v>42836</v>
      </c>
      <c r="Q51" s="194" t="s">
        <v>975</v>
      </c>
      <c r="R51" s="339">
        <v>42836</v>
      </c>
      <c r="S51" s="386" t="s">
        <v>1032</v>
      </c>
      <c r="T51" s="386" t="s">
        <v>976</v>
      </c>
      <c r="U51" s="341">
        <v>1</v>
      </c>
      <c r="V51" s="342" t="str">
        <f t="shared" si="2"/>
        <v>CERRADO</v>
      </c>
      <c r="W51" s="650">
        <f>AVERAGE(U51:U54)</f>
        <v>0.75</v>
      </c>
      <c r="X51" s="578" t="str">
        <f t="shared" si="2"/>
        <v>ABIERTO</v>
      </c>
      <c r="Y51" s="567" t="s">
        <v>716</v>
      </c>
      <c r="Z51" s="570" t="s">
        <v>799</v>
      </c>
      <c r="AA51" s="435">
        <v>42916</v>
      </c>
      <c r="AB51" s="471" t="s">
        <v>1390</v>
      </c>
      <c r="AC51" s="420"/>
      <c r="AD51" s="326" t="s">
        <v>1388</v>
      </c>
      <c r="AE51" s="326"/>
      <c r="AF51" s="421"/>
      <c r="AG51" s="421"/>
      <c r="AH51" s="421"/>
      <c r="AI51" s="421"/>
    </row>
    <row r="52" spans="1:35" s="143" customFormat="1" ht="169.5" customHeight="1" x14ac:dyDescent="0.2">
      <c r="A52" s="589"/>
      <c r="B52" s="586"/>
      <c r="C52" s="592"/>
      <c r="D52" s="586"/>
      <c r="E52" s="607"/>
      <c r="F52" s="189" t="s">
        <v>436</v>
      </c>
      <c r="G52" s="259" t="s">
        <v>688</v>
      </c>
      <c r="H52" s="192" t="s">
        <v>438</v>
      </c>
      <c r="I52" s="277">
        <v>1</v>
      </c>
      <c r="J52" s="96">
        <v>42737</v>
      </c>
      <c r="K52" s="96">
        <v>43100</v>
      </c>
      <c r="L52" s="103">
        <f t="shared" si="1"/>
        <v>51.857142857142854</v>
      </c>
      <c r="M52" s="204">
        <v>1</v>
      </c>
      <c r="N52" s="616"/>
      <c r="O52" s="616"/>
      <c r="P52" s="97">
        <v>42836</v>
      </c>
      <c r="Q52" s="195" t="s">
        <v>977</v>
      </c>
      <c r="R52" s="343">
        <v>42836</v>
      </c>
      <c r="S52" s="368" t="s">
        <v>1035</v>
      </c>
      <c r="T52" s="368" t="s">
        <v>832</v>
      </c>
      <c r="U52" s="345">
        <v>1</v>
      </c>
      <c r="V52" s="346" t="str">
        <f t="shared" si="2"/>
        <v>CERRADO</v>
      </c>
      <c r="W52" s="651"/>
      <c r="X52" s="579"/>
      <c r="Y52" s="568"/>
      <c r="Z52" s="571"/>
      <c r="AA52" s="463"/>
      <c r="AB52" s="472"/>
      <c r="AC52" s="420"/>
      <c r="AD52" s="326" t="s">
        <v>1346</v>
      </c>
      <c r="AE52" s="326"/>
      <c r="AF52" s="421"/>
      <c r="AG52" s="421"/>
      <c r="AH52" s="421"/>
      <c r="AI52" s="421"/>
    </row>
    <row r="53" spans="1:35" s="143" customFormat="1" ht="169.5" customHeight="1" x14ac:dyDescent="0.2">
      <c r="A53" s="589"/>
      <c r="B53" s="586"/>
      <c r="C53" s="592"/>
      <c r="D53" s="586"/>
      <c r="E53" s="607"/>
      <c r="F53" s="189" t="s">
        <v>450</v>
      </c>
      <c r="G53" s="189" t="s">
        <v>451</v>
      </c>
      <c r="H53" s="192" t="s">
        <v>747</v>
      </c>
      <c r="I53" s="285">
        <v>1</v>
      </c>
      <c r="J53" s="96">
        <v>42737</v>
      </c>
      <c r="K53" s="96">
        <v>43100</v>
      </c>
      <c r="L53" s="103">
        <f t="shared" si="1"/>
        <v>51.857142857142854</v>
      </c>
      <c r="M53" s="204">
        <v>0.5</v>
      </c>
      <c r="N53" s="616"/>
      <c r="O53" s="616"/>
      <c r="P53" s="97">
        <v>42836</v>
      </c>
      <c r="Q53" s="195" t="s">
        <v>978</v>
      </c>
      <c r="R53" s="343">
        <v>42836</v>
      </c>
      <c r="S53" s="368" t="s">
        <v>830</v>
      </c>
      <c r="T53" s="368" t="s">
        <v>979</v>
      </c>
      <c r="U53" s="345">
        <v>0.5</v>
      </c>
      <c r="V53" s="346" t="str">
        <f t="shared" si="2"/>
        <v>ABIERTO</v>
      </c>
      <c r="W53" s="651"/>
      <c r="X53" s="579"/>
      <c r="Y53" s="568"/>
      <c r="Z53" s="571"/>
      <c r="AA53" s="463"/>
      <c r="AB53" s="441"/>
      <c r="AC53" s="420"/>
      <c r="AD53" s="326"/>
      <c r="AE53" s="326"/>
      <c r="AF53" s="421"/>
      <c r="AG53" s="421"/>
      <c r="AH53" s="421"/>
      <c r="AI53" s="421"/>
    </row>
    <row r="54" spans="1:35" s="143" customFormat="1" ht="169.5" customHeight="1" thickBot="1" x14ac:dyDescent="0.25">
      <c r="A54" s="590"/>
      <c r="B54" s="587"/>
      <c r="C54" s="593"/>
      <c r="D54" s="587"/>
      <c r="E54" s="608"/>
      <c r="F54" s="190" t="s">
        <v>442</v>
      </c>
      <c r="G54" s="190" t="s">
        <v>443</v>
      </c>
      <c r="H54" s="193" t="s">
        <v>444</v>
      </c>
      <c r="I54" s="284">
        <v>12</v>
      </c>
      <c r="J54" s="100">
        <v>42737</v>
      </c>
      <c r="K54" s="100">
        <v>43100</v>
      </c>
      <c r="L54" s="115">
        <f t="shared" si="1"/>
        <v>51.857142857142854</v>
      </c>
      <c r="M54" s="205">
        <v>1</v>
      </c>
      <c r="N54" s="611"/>
      <c r="O54" s="611"/>
      <c r="P54" s="101">
        <v>42836</v>
      </c>
      <c r="Q54" s="138" t="s">
        <v>980</v>
      </c>
      <c r="R54" s="347">
        <v>42836</v>
      </c>
      <c r="S54" s="380" t="s">
        <v>1038</v>
      </c>
      <c r="T54" s="380" t="s">
        <v>1016</v>
      </c>
      <c r="U54" s="349">
        <v>0.5</v>
      </c>
      <c r="V54" s="350" t="str">
        <f t="shared" si="2"/>
        <v>ABIERTO</v>
      </c>
      <c r="W54" s="652"/>
      <c r="X54" s="580"/>
      <c r="Y54" s="569"/>
      <c r="Z54" s="572"/>
      <c r="AA54" s="464"/>
      <c r="AB54" s="473" t="s">
        <v>1337</v>
      </c>
      <c r="AC54" s="420"/>
      <c r="AD54" s="326" t="s">
        <v>1345</v>
      </c>
      <c r="AE54" s="326"/>
      <c r="AF54" s="421"/>
      <c r="AG54" s="421"/>
      <c r="AH54" s="421"/>
      <c r="AI54" s="421"/>
    </row>
    <row r="55" spans="1:35" s="143" customFormat="1" ht="169.5" customHeight="1" x14ac:dyDescent="0.2">
      <c r="A55" s="588" t="s">
        <v>452</v>
      </c>
      <c r="B55" s="585">
        <v>2015</v>
      </c>
      <c r="C55" s="591" t="s">
        <v>871</v>
      </c>
      <c r="D55" s="585" t="s">
        <v>18</v>
      </c>
      <c r="E55" s="591" t="s">
        <v>453</v>
      </c>
      <c r="F55" s="188" t="s">
        <v>447</v>
      </c>
      <c r="G55" s="188" t="s">
        <v>454</v>
      </c>
      <c r="H55" s="191" t="s">
        <v>449</v>
      </c>
      <c r="I55" s="286">
        <v>4</v>
      </c>
      <c r="J55" s="93">
        <v>42737</v>
      </c>
      <c r="K55" s="93">
        <v>43100</v>
      </c>
      <c r="L55" s="116">
        <f t="shared" si="1"/>
        <v>51.857142857142854</v>
      </c>
      <c r="M55" s="171">
        <v>4</v>
      </c>
      <c r="N55" s="610" t="s">
        <v>716</v>
      </c>
      <c r="O55" s="610" t="s">
        <v>799</v>
      </c>
      <c r="P55" s="94">
        <v>42836</v>
      </c>
      <c r="Q55" s="194" t="s">
        <v>981</v>
      </c>
      <c r="R55" s="339">
        <v>42837</v>
      </c>
      <c r="S55" s="365" t="s">
        <v>1033</v>
      </c>
      <c r="T55" s="365" t="s">
        <v>795</v>
      </c>
      <c r="U55" s="341">
        <v>1</v>
      </c>
      <c r="V55" s="342" t="str">
        <f t="shared" si="2"/>
        <v>CERRADO</v>
      </c>
      <c r="W55" s="650">
        <f>AVERAGE(U55:U59)</f>
        <v>0.45999999999999996</v>
      </c>
      <c r="X55" s="578" t="str">
        <f t="shared" si="2"/>
        <v>ABIERTO</v>
      </c>
      <c r="Y55" s="567" t="s">
        <v>716</v>
      </c>
      <c r="Z55" s="570" t="s">
        <v>799</v>
      </c>
      <c r="AA55" s="435">
        <v>42916</v>
      </c>
      <c r="AB55" s="453" t="s">
        <v>1391</v>
      </c>
      <c r="AC55" s="420"/>
      <c r="AD55" s="326"/>
      <c r="AE55" s="326"/>
      <c r="AF55" s="421"/>
      <c r="AG55" s="421"/>
      <c r="AH55" s="421"/>
      <c r="AI55" s="421"/>
    </row>
    <row r="56" spans="1:35" s="143" customFormat="1" ht="169.5" customHeight="1" x14ac:dyDescent="0.2">
      <c r="A56" s="589"/>
      <c r="B56" s="586"/>
      <c r="C56" s="592"/>
      <c r="D56" s="586"/>
      <c r="E56" s="592"/>
      <c r="F56" s="189" t="s">
        <v>455</v>
      </c>
      <c r="G56" s="259" t="s">
        <v>456</v>
      </c>
      <c r="H56" s="192" t="s">
        <v>438</v>
      </c>
      <c r="I56" s="277">
        <v>1</v>
      </c>
      <c r="J56" s="96">
        <v>42737</v>
      </c>
      <c r="K56" s="96">
        <v>43100</v>
      </c>
      <c r="L56" s="103">
        <f t="shared" si="1"/>
        <v>51.857142857142854</v>
      </c>
      <c r="M56" s="172">
        <v>1</v>
      </c>
      <c r="N56" s="616"/>
      <c r="O56" s="616"/>
      <c r="P56" s="97">
        <v>42836</v>
      </c>
      <c r="Q56" s="195" t="s">
        <v>982</v>
      </c>
      <c r="R56" s="343">
        <v>42837</v>
      </c>
      <c r="S56" s="368" t="s">
        <v>1035</v>
      </c>
      <c r="T56" s="368" t="s">
        <v>832</v>
      </c>
      <c r="U56" s="345">
        <v>1</v>
      </c>
      <c r="V56" s="346" t="str">
        <f t="shared" si="2"/>
        <v>CERRADO</v>
      </c>
      <c r="W56" s="651"/>
      <c r="X56" s="579"/>
      <c r="Y56" s="568"/>
      <c r="Z56" s="571"/>
      <c r="AA56" s="420"/>
      <c r="AB56" s="441" t="s">
        <v>1338</v>
      </c>
      <c r="AC56" s="420"/>
      <c r="AD56" s="326" t="s">
        <v>1347</v>
      </c>
      <c r="AE56" s="326"/>
      <c r="AF56" s="421"/>
      <c r="AG56" s="421"/>
      <c r="AH56" s="421"/>
      <c r="AI56" s="421"/>
    </row>
    <row r="57" spans="1:35" s="143" customFormat="1" ht="169.5" customHeight="1" x14ac:dyDescent="0.2">
      <c r="A57" s="589"/>
      <c r="B57" s="586"/>
      <c r="C57" s="592"/>
      <c r="D57" s="586"/>
      <c r="E57" s="592"/>
      <c r="F57" s="189" t="s">
        <v>457</v>
      </c>
      <c r="G57" s="189" t="s">
        <v>458</v>
      </c>
      <c r="H57" s="192" t="s">
        <v>459</v>
      </c>
      <c r="I57" s="280">
        <v>22</v>
      </c>
      <c r="J57" s="96">
        <v>42737</v>
      </c>
      <c r="K57" s="96">
        <v>43100</v>
      </c>
      <c r="L57" s="103">
        <f t="shared" si="1"/>
        <v>51.857142857142854</v>
      </c>
      <c r="M57" s="172">
        <v>0</v>
      </c>
      <c r="N57" s="616"/>
      <c r="O57" s="616"/>
      <c r="P57" s="97">
        <v>42836</v>
      </c>
      <c r="Q57" s="195" t="s">
        <v>983</v>
      </c>
      <c r="R57" s="343">
        <v>42836</v>
      </c>
      <c r="S57" s="368" t="s">
        <v>1039</v>
      </c>
      <c r="T57" s="368"/>
      <c r="U57" s="345">
        <v>0</v>
      </c>
      <c r="V57" s="346" t="str">
        <f t="shared" si="2"/>
        <v>ABIERTO</v>
      </c>
      <c r="W57" s="651"/>
      <c r="X57" s="579"/>
      <c r="Y57" s="568"/>
      <c r="Z57" s="571"/>
      <c r="AA57" s="463"/>
      <c r="AB57" s="455" t="s">
        <v>1339</v>
      </c>
      <c r="AC57" s="420"/>
      <c r="AD57" s="326" t="s">
        <v>1339</v>
      </c>
      <c r="AE57" s="326"/>
      <c r="AF57" s="421"/>
      <c r="AG57" s="421"/>
      <c r="AH57" s="421"/>
      <c r="AI57" s="421"/>
    </row>
    <row r="58" spans="1:35" s="143" customFormat="1" ht="169.5" customHeight="1" x14ac:dyDescent="0.2">
      <c r="A58" s="589"/>
      <c r="B58" s="586"/>
      <c r="C58" s="592"/>
      <c r="D58" s="586"/>
      <c r="E58" s="592"/>
      <c r="F58" s="189" t="s">
        <v>460</v>
      </c>
      <c r="G58" s="189" t="s">
        <v>461</v>
      </c>
      <c r="H58" s="195" t="s">
        <v>746</v>
      </c>
      <c r="I58" s="277">
        <v>4</v>
      </c>
      <c r="J58" s="96">
        <v>42737</v>
      </c>
      <c r="K58" s="96">
        <v>43100</v>
      </c>
      <c r="L58" s="103">
        <f t="shared" si="1"/>
        <v>51.857142857142854</v>
      </c>
      <c r="M58" s="172">
        <v>0</v>
      </c>
      <c r="N58" s="616"/>
      <c r="O58" s="616"/>
      <c r="P58" s="97">
        <v>42836</v>
      </c>
      <c r="Q58" s="195" t="s">
        <v>984</v>
      </c>
      <c r="R58" s="343">
        <v>42837</v>
      </c>
      <c r="S58" s="368" t="s">
        <v>1039</v>
      </c>
      <c r="T58" s="368"/>
      <c r="U58" s="345">
        <v>0</v>
      </c>
      <c r="V58" s="346" t="str">
        <f t="shared" si="2"/>
        <v>ABIERTO</v>
      </c>
      <c r="W58" s="651"/>
      <c r="X58" s="579"/>
      <c r="Y58" s="568"/>
      <c r="Z58" s="571"/>
      <c r="AA58" s="463"/>
      <c r="AB58" s="455" t="s">
        <v>1340</v>
      </c>
      <c r="AC58" s="420"/>
      <c r="AD58" s="326"/>
      <c r="AE58" s="326"/>
      <c r="AF58" s="421"/>
      <c r="AG58" s="421"/>
      <c r="AH58" s="421"/>
      <c r="AI58" s="421"/>
    </row>
    <row r="59" spans="1:35" s="143" customFormat="1" ht="169.5" customHeight="1" thickBot="1" x14ac:dyDescent="0.25">
      <c r="A59" s="590"/>
      <c r="B59" s="587"/>
      <c r="C59" s="593"/>
      <c r="D59" s="587"/>
      <c r="E59" s="593"/>
      <c r="F59" s="190" t="s">
        <v>442</v>
      </c>
      <c r="G59" s="190" t="s">
        <v>443</v>
      </c>
      <c r="H59" s="193" t="s">
        <v>444</v>
      </c>
      <c r="I59" s="284">
        <v>12</v>
      </c>
      <c r="J59" s="100">
        <v>42737</v>
      </c>
      <c r="K59" s="100">
        <v>43100</v>
      </c>
      <c r="L59" s="115">
        <f t="shared" si="1"/>
        <v>51.857142857142854</v>
      </c>
      <c r="M59" s="173">
        <v>1</v>
      </c>
      <c r="N59" s="611"/>
      <c r="O59" s="611"/>
      <c r="P59" s="101">
        <v>42836</v>
      </c>
      <c r="Q59" s="138" t="s">
        <v>985</v>
      </c>
      <c r="R59" s="347">
        <v>42837</v>
      </c>
      <c r="S59" s="380" t="s">
        <v>1040</v>
      </c>
      <c r="T59" s="380" t="s">
        <v>1162</v>
      </c>
      <c r="U59" s="349">
        <v>0.3</v>
      </c>
      <c r="V59" s="350" t="str">
        <f t="shared" si="2"/>
        <v>ABIERTO</v>
      </c>
      <c r="W59" s="652"/>
      <c r="X59" s="580"/>
      <c r="Y59" s="569"/>
      <c r="Z59" s="572"/>
      <c r="AA59" s="464"/>
      <c r="AB59" s="465" t="s">
        <v>1336</v>
      </c>
      <c r="AC59" s="420"/>
      <c r="AD59" s="326" t="s">
        <v>1349</v>
      </c>
      <c r="AE59" s="326"/>
      <c r="AF59" s="421"/>
      <c r="AG59" s="421"/>
      <c r="AH59" s="421"/>
      <c r="AI59" s="421"/>
    </row>
    <row r="60" spans="1:35" s="143" customFormat="1" ht="169.5" customHeight="1" x14ac:dyDescent="0.2">
      <c r="A60" s="588" t="s">
        <v>462</v>
      </c>
      <c r="B60" s="585">
        <v>2015</v>
      </c>
      <c r="C60" s="591" t="s">
        <v>872</v>
      </c>
      <c r="D60" s="585" t="s">
        <v>18</v>
      </c>
      <c r="E60" s="591" t="s">
        <v>873</v>
      </c>
      <c r="F60" s="188" t="s">
        <v>447</v>
      </c>
      <c r="G60" s="188" t="s">
        <v>463</v>
      </c>
      <c r="H60" s="191" t="s">
        <v>449</v>
      </c>
      <c r="I60" s="286">
        <v>12</v>
      </c>
      <c r="J60" s="93">
        <v>42737</v>
      </c>
      <c r="K60" s="93">
        <v>43100</v>
      </c>
      <c r="L60" s="116">
        <f t="shared" si="1"/>
        <v>51.857142857142854</v>
      </c>
      <c r="M60" s="171">
        <v>12</v>
      </c>
      <c r="N60" s="610" t="s">
        <v>716</v>
      </c>
      <c r="O60" s="610" t="s">
        <v>799</v>
      </c>
      <c r="P60" s="94">
        <v>42836</v>
      </c>
      <c r="Q60" s="194" t="s">
        <v>986</v>
      </c>
      <c r="R60" s="339">
        <v>42836</v>
      </c>
      <c r="S60" s="365" t="s">
        <v>1034</v>
      </c>
      <c r="T60" s="365" t="s">
        <v>796</v>
      </c>
      <c r="U60" s="341">
        <v>1</v>
      </c>
      <c r="V60" s="342" t="str">
        <f t="shared" si="2"/>
        <v>CERRADO</v>
      </c>
      <c r="W60" s="650">
        <f>AVERAGE(U60:U61)</f>
        <v>0.6</v>
      </c>
      <c r="X60" s="578" t="str">
        <f t="shared" si="2"/>
        <v>ABIERTO</v>
      </c>
      <c r="Y60" s="567" t="s">
        <v>716</v>
      </c>
      <c r="Z60" s="570" t="s">
        <v>799</v>
      </c>
      <c r="AA60" s="435">
        <v>42916</v>
      </c>
      <c r="AB60" s="453" t="s">
        <v>1359</v>
      </c>
      <c r="AC60" s="420"/>
      <c r="AD60" s="326" t="s">
        <v>1348</v>
      </c>
      <c r="AE60" s="326"/>
      <c r="AF60" s="421"/>
      <c r="AG60" s="421"/>
      <c r="AH60" s="421"/>
      <c r="AI60" s="421"/>
    </row>
    <row r="61" spans="1:35" s="143" customFormat="1" ht="169.5" customHeight="1" thickBot="1" x14ac:dyDescent="0.25">
      <c r="A61" s="590"/>
      <c r="B61" s="587"/>
      <c r="C61" s="593"/>
      <c r="D61" s="587"/>
      <c r="E61" s="593"/>
      <c r="F61" s="190" t="s">
        <v>464</v>
      </c>
      <c r="G61" s="257" t="s">
        <v>465</v>
      </c>
      <c r="H61" s="193" t="s">
        <v>466</v>
      </c>
      <c r="I61" s="284">
        <v>12</v>
      </c>
      <c r="J61" s="100">
        <v>42737</v>
      </c>
      <c r="K61" s="100">
        <v>43100</v>
      </c>
      <c r="L61" s="115">
        <f t="shared" si="1"/>
        <v>51.857142857142854</v>
      </c>
      <c r="M61" s="173">
        <v>1</v>
      </c>
      <c r="N61" s="611"/>
      <c r="O61" s="611"/>
      <c r="P61" s="101">
        <v>42836</v>
      </c>
      <c r="Q61" s="138" t="s">
        <v>987</v>
      </c>
      <c r="R61" s="347">
        <v>42836</v>
      </c>
      <c r="S61" s="380" t="s">
        <v>800</v>
      </c>
      <c r="T61" s="380"/>
      <c r="U61" s="349">
        <v>0.2</v>
      </c>
      <c r="V61" s="350" t="str">
        <f t="shared" si="2"/>
        <v>ABIERTO</v>
      </c>
      <c r="W61" s="652"/>
      <c r="X61" s="580"/>
      <c r="Y61" s="569"/>
      <c r="Z61" s="572"/>
      <c r="AA61" s="464"/>
      <c r="AB61" s="465" t="s">
        <v>1337</v>
      </c>
      <c r="AC61" s="420"/>
      <c r="AD61" s="326" t="s">
        <v>1399</v>
      </c>
      <c r="AE61" s="326"/>
      <c r="AF61" s="421"/>
      <c r="AG61" s="421"/>
      <c r="AH61" s="421"/>
      <c r="AI61" s="421"/>
    </row>
    <row r="62" spans="1:35" s="143" customFormat="1" ht="169.5" customHeight="1" x14ac:dyDescent="0.2">
      <c r="A62" s="600" t="s">
        <v>467</v>
      </c>
      <c r="B62" s="585">
        <v>2015</v>
      </c>
      <c r="C62" s="603" t="s">
        <v>874</v>
      </c>
      <c r="D62" s="596" t="s">
        <v>18</v>
      </c>
      <c r="E62" s="603" t="s">
        <v>698</v>
      </c>
      <c r="F62" s="186" t="s">
        <v>687</v>
      </c>
      <c r="G62" s="186" t="s">
        <v>745</v>
      </c>
      <c r="H62" s="191" t="s">
        <v>1400</v>
      </c>
      <c r="I62" s="287">
        <v>0.7</v>
      </c>
      <c r="J62" s="93">
        <v>42737</v>
      </c>
      <c r="K62" s="93">
        <v>43100</v>
      </c>
      <c r="L62" s="116">
        <f t="shared" si="1"/>
        <v>51.857142857142854</v>
      </c>
      <c r="M62" s="183">
        <v>0.7</v>
      </c>
      <c r="N62" s="640" t="s">
        <v>712</v>
      </c>
      <c r="O62" s="640" t="s">
        <v>774</v>
      </c>
      <c r="P62" s="94">
        <v>42845</v>
      </c>
      <c r="Q62" s="191" t="s">
        <v>1082</v>
      </c>
      <c r="R62" s="339">
        <v>42849</v>
      </c>
      <c r="S62" s="351" t="s">
        <v>1024</v>
      </c>
      <c r="T62" s="378" t="s">
        <v>1164</v>
      </c>
      <c r="U62" s="352">
        <v>1</v>
      </c>
      <c r="V62" s="342" t="str">
        <f t="shared" si="2"/>
        <v>CERRADO</v>
      </c>
      <c r="W62" s="581">
        <f>AVERAGE(U62:U67)</f>
        <v>0.40000000000000008</v>
      </c>
      <c r="X62" s="578" t="str">
        <f t="shared" si="2"/>
        <v>ABIERTO</v>
      </c>
      <c r="Y62" s="555" t="s">
        <v>712</v>
      </c>
      <c r="Z62" s="557" t="s">
        <v>774</v>
      </c>
      <c r="AA62" s="462"/>
      <c r="AB62" s="474" t="s">
        <v>1329</v>
      </c>
      <c r="AC62" s="420"/>
      <c r="AD62" s="326" t="s">
        <v>1328</v>
      </c>
      <c r="AE62" s="326"/>
      <c r="AF62" s="421"/>
      <c r="AG62" s="421"/>
      <c r="AH62" s="421"/>
      <c r="AI62" s="421"/>
    </row>
    <row r="63" spans="1:35" s="143" customFormat="1" ht="169.5" customHeight="1" x14ac:dyDescent="0.2">
      <c r="A63" s="601"/>
      <c r="B63" s="586"/>
      <c r="C63" s="604"/>
      <c r="D63" s="609"/>
      <c r="E63" s="604"/>
      <c r="F63" s="198" t="s">
        <v>468</v>
      </c>
      <c r="G63" s="198" t="s">
        <v>743</v>
      </c>
      <c r="H63" s="192" t="s">
        <v>742</v>
      </c>
      <c r="I63" s="288">
        <v>0.7</v>
      </c>
      <c r="J63" s="96">
        <v>42737</v>
      </c>
      <c r="K63" s="96">
        <v>43100</v>
      </c>
      <c r="L63" s="103">
        <f t="shared" si="1"/>
        <v>51.857142857142854</v>
      </c>
      <c r="M63" s="184">
        <v>0.3</v>
      </c>
      <c r="N63" s="641"/>
      <c r="O63" s="641"/>
      <c r="P63" s="97">
        <v>42845</v>
      </c>
      <c r="Q63" s="144" t="s">
        <v>988</v>
      </c>
      <c r="R63" s="343">
        <v>42849</v>
      </c>
      <c r="S63" s="353" t="s">
        <v>1041</v>
      </c>
      <c r="T63" s="379"/>
      <c r="U63" s="354">
        <v>0.3</v>
      </c>
      <c r="V63" s="346" t="str">
        <f t="shared" si="2"/>
        <v>ABIERTO</v>
      </c>
      <c r="W63" s="653"/>
      <c r="X63" s="579"/>
      <c r="Y63" s="559"/>
      <c r="Z63" s="560"/>
      <c r="AA63" s="437"/>
      <c r="AB63" s="475" t="s">
        <v>1360</v>
      </c>
      <c r="AC63" s="420"/>
      <c r="AD63" s="326" t="s">
        <v>1401</v>
      </c>
      <c r="AE63" s="326"/>
      <c r="AF63" s="421"/>
      <c r="AG63" s="421"/>
      <c r="AH63" s="421"/>
      <c r="AI63" s="421"/>
    </row>
    <row r="64" spans="1:35" s="143" customFormat="1" ht="169.5" customHeight="1" x14ac:dyDescent="0.2">
      <c r="A64" s="601"/>
      <c r="B64" s="586"/>
      <c r="C64" s="604"/>
      <c r="D64" s="609"/>
      <c r="E64" s="604"/>
      <c r="F64" s="198" t="s">
        <v>801</v>
      </c>
      <c r="G64" s="198" t="s">
        <v>802</v>
      </c>
      <c r="H64" s="192" t="s">
        <v>742</v>
      </c>
      <c r="I64" s="288">
        <v>0.7</v>
      </c>
      <c r="J64" s="96">
        <v>42737</v>
      </c>
      <c r="K64" s="96">
        <v>43100</v>
      </c>
      <c r="L64" s="103">
        <f t="shared" si="1"/>
        <v>51.857142857142854</v>
      </c>
      <c r="M64" s="184">
        <v>0.1</v>
      </c>
      <c r="N64" s="641"/>
      <c r="O64" s="641"/>
      <c r="P64" s="97">
        <v>42845</v>
      </c>
      <c r="Q64" s="144" t="s">
        <v>989</v>
      </c>
      <c r="R64" s="343">
        <v>42849</v>
      </c>
      <c r="S64" s="353" t="s">
        <v>1042</v>
      </c>
      <c r="T64" s="391" t="s">
        <v>1043</v>
      </c>
      <c r="U64" s="354">
        <v>0.1</v>
      </c>
      <c r="V64" s="346" t="str">
        <f t="shared" si="2"/>
        <v>ABIERTO</v>
      </c>
      <c r="W64" s="653"/>
      <c r="X64" s="579"/>
      <c r="Y64" s="559"/>
      <c r="Z64" s="560"/>
      <c r="AA64" s="437"/>
      <c r="AB64" s="475" t="s">
        <v>1333</v>
      </c>
      <c r="AC64" s="420"/>
      <c r="AD64" s="326" t="s">
        <v>1352</v>
      </c>
      <c r="AE64" s="326"/>
      <c r="AF64" s="421"/>
      <c r="AG64" s="421"/>
      <c r="AH64" s="421"/>
      <c r="AI64" s="421"/>
    </row>
    <row r="65" spans="1:36" s="143" customFormat="1" ht="169.5" customHeight="1" x14ac:dyDescent="0.2">
      <c r="A65" s="601"/>
      <c r="B65" s="586"/>
      <c r="C65" s="604"/>
      <c r="D65" s="609"/>
      <c r="E65" s="604"/>
      <c r="F65" s="198" t="s">
        <v>469</v>
      </c>
      <c r="G65" s="198" t="s">
        <v>744</v>
      </c>
      <c r="H65" s="192" t="s">
        <v>742</v>
      </c>
      <c r="I65" s="288">
        <v>0.7</v>
      </c>
      <c r="J65" s="96">
        <v>42737</v>
      </c>
      <c r="K65" s="96">
        <v>43100</v>
      </c>
      <c r="L65" s="103">
        <f t="shared" si="1"/>
        <v>51.857142857142854</v>
      </c>
      <c r="M65" s="184">
        <v>0.5</v>
      </c>
      <c r="N65" s="641"/>
      <c r="O65" s="641"/>
      <c r="P65" s="97">
        <v>42845</v>
      </c>
      <c r="Q65" s="144" t="s">
        <v>990</v>
      </c>
      <c r="R65" s="343">
        <v>42849</v>
      </c>
      <c r="S65" s="353" t="s">
        <v>1044</v>
      </c>
      <c r="T65" s="379" t="s">
        <v>1016</v>
      </c>
      <c r="U65" s="354">
        <v>0.5</v>
      </c>
      <c r="V65" s="346" t="str">
        <f t="shared" si="2"/>
        <v>ABIERTO</v>
      </c>
      <c r="W65" s="653"/>
      <c r="X65" s="579"/>
      <c r="Y65" s="559"/>
      <c r="Z65" s="560"/>
      <c r="AA65" s="437"/>
      <c r="AB65" s="475" t="s">
        <v>1331</v>
      </c>
      <c r="AC65" s="420"/>
      <c r="AD65" s="326" t="s">
        <v>1330</v>
      </c>
      <c r="AE65" s="326"/>
      <c r="AF65" s="421"/>
      <c r="AG65" s="421"/>
      <c r="AH65" s="421"/>
      <c r="AI65" s="421"/>
    </row>
    <row r="66" spans="1:36" s="143" customFormat="1" ht="169.5" customHeight="1" x14ac:dyDescent="0.2">
      <c r="A66" s="601"/>
      <c r="B66" s="586"/>
      <c r="C66" s="604"/>
      <c r="D66" s="609"/>
      <c r="E66" s="604"/>
      <c r="F66" s="198" t="s">
        <v>470</v>
      </c>
      <c r="G66" s="198" t="s">
        <v>471</v>
      </c>
      <c r="H66" s="192" t="s">
        <v>741</v>
      </c>
      <c r="I66" s="272">
        <v>2</v>
      </c>
      <c r="J66" s="96">
        <v>42737</v>
      </c>
      <c r="K66" s="96">
        <v>43100</v>
      </c>
      <c r="L66" s="103">
        <f t="shared" ref="L66:L122" si="9">(K66-J66)/7</f>
        <v>51.857142857142854</v>
      </c>
      <c r="M66" s="199">
        <v>0</v>
      </c>
      <c r="N66" s="641"/>
      <c r="O66" s="641"/>
      <c r="P66" s="97">
        <v>42845</v>
      </c>
      <c r="Q66" s="144" t="s">
        <v>991</v>
      </c>
      <c r="R66" s="343">
        <v>42849</v>
      </c>
      <c r="S66" s="353" t="s">
        <v>1165</v>
      </c>
      <c r="T66" s="379" t="s">
        <v>828</v>
      </c>
      <c r="U66" s="354">
        <v>0</v>
      </c>
      <c r="V66" s="346" t="str">
        <f t="shared" si="2"/>
        <v>ABIERTO</v>
      </c>
      <c r="W66" s="653"/>
      <c r="X66" s="579"/>
      <c r="Y66" s="559"/>
      <c r="Z66" s="560"/>
      <c r="AA66" s="437"/>
      <c r="AB66" s="475" t="s">
        <v>1361</v>
      </c>
      <c r="AC66" s="420"/>
      <c r="AD66" s="326" t="s">
        <v>1402</v>
      </c>
      <c r="AE66" s="326"/>
      <c r="AF66" s="421"/>
      <c r="AG66" s="421"/>
      <c r="AH66" s="421"/>
      <c r="AI66" s="421"/>
    </row>
    <row r="67" spans="1:36" s="143" customFormat="1" ht="169.5" customHeight="1" thickBot="1" x14ac:dyDescent="0.25">
      <c r="A67" s="602"/>
      <c r="B67" s="587"/>
      <c r="C67" s="605"/>
      <c r="D67" s="597"/>
      <c r="E67" s="605"/>
      <c r="F67" s="200" t="s">
        <v>472</v>
      </c>
      <c r="G67" s="200" t="s">
        <v>473</v>
      </c>
      <c r="H67" s="193" t="s">
        <v>474</v>
      </c>
      <c r="I67" s="273">
        <v>1</v>
      </c>
      <c r="J67" s="100">
        <v>42737</v>
      </c>
      <c r="K67" s="100">
        <v>43100</v>
      </c>
      <c r="L67" s="115">
        <f t="shared" si="9"/>
        <v>51.857142857142854</v>
      </c>
      <c r="M67" s="197">
        <v>0</v>
      </c>
      <c r="N67" s="642"/>
      <c r="O67" s="642"/>
      <c r="P67" s="101">
        <v>42845</v>
      </c>
      <c r="Q67" s="140" t="s">
        <v>968</v>
      </c>
      <c r="R67" s="347">
        <v>42849</v>
      </c>
      <c r="S67" s="355" t="s">
        <v>1045</v>
      </c>
      <c r="T67" s="381"/>
      <c r="U67" s="356">
        <v>0.5</v>
      </c>
      <c r="V67" s="350" t="str">
        <f t="shared" si="2"/>
        <v>ABIERTO</v>
      </c>
      <c r="W67" s="582"/>
      <c r="X67" s="580"/>
      <c r="Y67" s="556"/>
      <c r="Z67" s="558"/>
      <c r="AA67" s="444"/>
      <c r="AB67" s="476" t="s">
        <v>1333</v>
      </c>
      <c r="AC67" s="420"/>
      <c r="AD67" s="326" t="s">
        <v>1332</v>
      </c>
      <c r="AE67" s="326"/>
      <c r="AF67" s="421"/>
      <c r="AG67" s="421"/>
      <c r="AH67" s="421"/>
      <c r="AI67" s="421"/>
    </row>
    <row r="68" spans="1:36" s="143" customFormat="1" ht="169.5" customHeight="1" thickBot="1" x14ac:dyDescent="0.25">
      <c r="A68" s="303" t="s">
        <v>475</v>
      </c>
      <c r="B68" s="107">
        <v>2015</v>
      </c>
      <c r="C68" s="86" t="s">
        <v>875</v>
      </c>
      <c r="D68" s="88" t="s">
        <v>18</v>
      </c>
      <c r="E68" s="109" t="s">
        <v>476</v>
      </c>
      <c r="F68" s="109" t="s">
        <v>477</v>
      </c>
      <c r="G68" s="109" t="s">
        <v>803</v>
      </c>
      <c r="H68" s="112" t="s">
        <v>478</v>
      </c>
      <c r="I68" s="289">
        <v>1</v>
      </c>
      <c r="J68" s="83">
        <v>42737</v>
      </c>
      <c r="K68" s="83">
        <v>43100</v>
      </c>
      <c r="L68" s="108">
        <f t="shared" si="9"/>
        <v>51.857142857142854</v>
      </c>
      <c r="M68" s="185">
        <v>0.6</v>
      </c>
      <c r="N68" s="84" t="s">
        <v>804</v>
      </c>
      <c r="O68" s="84" t="s">
        <v>780</v>
      </c>
      <c r="P68" s="151">
        <v>42837</v>
      </c>
      <c r="Q68" s="152" t="s">
        <v>1089</v>
      </c>
      <c r="R68" s="392" t="s">
        <v>927</v>
      </c>
      <c r="S68" s="393" t="s">
        <v>1090</v>
      </c>
      <c r="T68" s="393" t="s">
        <v>1091</v>
      </c>
      <c r="U68" s="394">
        <v>0.6</v>
      </c>
      <c r="V68" s="333" t="str">
        <f t="shared" si="2"/>
        <v>ABIERTO</v>
      </c>
      <c r="W68" s="395">
        <f>AVERAGE(U68:U68)</f>
        <v>0.6</v>
      </c>
      <c r="X68" s="334" t="str">
        <f t="shared" si="2"/>
        <v>ABIERTO</v>
      </c>
      <c r="Y68" s="450" t="s">
        <v>804</v>
      </c>
      <c r="Z68" s="451" t="s">
        <v>1184</v>
      </c>
      <c r="AA68" s="477">
        <v>42916</v>
      </c>
      <c r="AB68" s="478" t="s">
        <v>1362</v>
      </c>
      <c r="AC68" s="420"/>
      <c r="AD68" s="326" t="s">
        <v>1269</v>
      </c>
      <c r="AE68" s="326" t="s">
        <v>1268</v>
      </c>
      <c r="AF68" s="421"/>
      <c r="AG68" s="421"/>
      <c r="AH68" s="421"/>
      <c r="AI68" s="421"/>
    </row>
    <row r="69" spans="1:36" s="143" customFormat="1" ht="169.5" customHeight="1" thickBot="1" x14ac:dyDescent="0.25">
      <c r="A69" s="309" t="s">
        <v>479</v>
      </c>
      <c r="B69" s="107">
        <v>2015</v>
      </c>
      <c r="C69" s="86" t="s">
        <v>876</v>
      </c>
      <c r="D69" s="88" t="s">
        <v>18</v>
      </c>
      <c r="E69" s="109" t="s">
        <v>480</v>
      </c>
      <c r="F69" s="109" t="s">
        <v>481</v>
      </c>
      <c r="G69" s="109" t="s">
        <v>482</v>
      </c>
      <c r="H69" s="112" t="s">
        <v>721</v>
      </c>
      <c r="I69" s="290">
        <v>4</v>
      </c>
      <c r="J69" s="83">
        <v>42737</v>
      </c>
      <c r="K69" s="83">
        <v>43100</v>
      </c>
      <c r="L69" s="108">
        <f t="shared" si="9"/>
        <v>51.857142857142854</v>
      </c>
      <c r="M69" s="174">
        <v>2</v>
      </c>
      <c r="N69" s="84" t="s">
        <v>662</v>
      </c>
      <c r="O69" s="84" t="s">
        <v>777</v>
      </c>
      <c r="P69" s="151">
        <v>42837</v>
      </c>
      <c r="Q69" s="152" t="s">
        <v>1092</v>
      </c>
      <c r="R69" s="392" t="s">
        <v>927</v>
      </c>
      <c r="S69" s="393" t="s">
        <v>1093</v>
      </c>
      <c r="T69" s="393" t="s">
        <v>1166</v>
      </c>
      <c r="U69" s="394">
        <v>0.6</v>
      </c>
      <c r="V69" s="333" t="str">
        <f t="shared" ref="V69:X135" si="10">IF(U69&lt;100%,"ABIERTO","CERRADO")</f>
        <v>ABIERTO</v>
      </c>
      <c r="W69" s="395">
        <f t="shared" ref="W69:W70" si="11">AVERAGE(U69:U69)</f>
        <v>0.6</v>
      </c>
      <c r="X69" s="334" t="str">
        <f t="shared" ref="X69" si="12">IF(W69&lt;100%,"ABIERTO","CERRADO")</f>
        <v>ABIERTO</v>
      </c>
      <c r="Y69" s="450" t="s">
        <v>662</v>
      </c>
      <c r="Z69" s="451" t="s">
        <v>777</v>
      </c>
      <c r="AA69" s="477">
        <v>42916</v>
      </c>
      <c r="AB69" s="478" t="s">
        <v>1363</v>
      </c>
      <c r="AC69" s="420"/>
      <c r="AD69" s="326" t="s">
        <v>1272</v>
      </c>
      <c r="AE69" s="326" t="s">
        <v>1271</v>
      </c>
      <c r="AF69" s="421"/>
      <c r="AG69" s="421"/>
      <c r="AH69" s="421"/>
      <c r="AI69" s="421"/>
    </row>
    <row r="70" spans="1:36" s="143" customFormat="1" ht="169.5" customHeight="1" thickBot="1" x14ac:dyDescent="0.25">
      <c r="A70" s="303" t="s">
        <v>483</v>
      </c>
      <c r="B70" s="107">
        <v>2015</v>
      </c>
      <c r="C70" s="86" t="s">
        <v>877</v>
      </c>
      <c r="D70" s="88" t="s">
        <v>18</v>
      </c>
      <c r="E70" s="86" t="s">
        <v>484</v>
      </c>
      <c r="F70" s="110" t="s">
        <v>485</v>
      </c>
      <c r="G70" s="109" t="s">
        <v>805</v>
      </c>
      <c r="H70" s="112" t="s">
        <v>486</v>
      </c>
      <c r="I70" s="290">
        <v>2</v>
      </c>
      <c r="J70" s="83">
        <v>42737</v>
      </c>
      <c r="K70" s="83">
        <v>43100</v>
      </c>
      <c r="L70" s="108">
        <f t="shared" si="9"/>
        <v>51.857142857142854</v>
      </c>
      <c r="M70" s="174">
        <v>0</v>
      </c>
      <c r="N70" s="84" t="s">
        <v>663</v>
      </c>
      <c r="O70" s="84" t="s">
        <v>806</v>
      </c>
      <c r="P70" s="82">
        <v>42836</v>
      </c>
      <c r="Q70" s="111" t="s">
        <v>932</v>
      </c>
      <c r="R70" s="336">
        <v>42836</v>
      </c>
      <c r="S70" s="382" t="s">
        <v>933</v>
      </c>
      <c r="T70" s="382" t="s">
        <v>934</v>
      </c>
      <c r="U70" s="376">
        <v>0.22</v>
      </c>
      <c r="V70" s="333" t="str">
        <f t="shared" si="10"/>
        <v>ABIERTO</v>
      </c>
      <c r="W70" s="395">
        <f t="shared" si="11"/>
        <v>0.22</v>
      </c>
      <c r="X70" s="334" t="str">
        <f t="shared" si="10"/>
        <v>ABIERTO</v>
      </c>
      <c r="Y70" s="450" t="s">
        <v>663</v>
      </c>
      <c r="Z70" s="451" t="s">
        <v>806</v>
      </c>
      <c r="AA70" s="460">
        <v>42916</v>
      </c>
      <c r="AB70" s="466" t="s">
        <v>1364</v>
      </c>
      <c r="AC70" s="420"/>
      <c r="AD70" s="326" t="s">
        <v>1274</v>
      </c>
      <c r="AE70" s="326" t="s">
        <v>1273</v>
      </c>
      <c r="AF70" s="421"/>
      <c r="AG70" s="421"/>
      <c r="AH70" s="421"/>
      <c r="AI70" s="421"/>
    </row>
    <row r="71" spans="1:36" s="143" customFormat="1" ht="169.5" customHeight="1" x14ac:dyDescent="0.2">
      <c r="A71" s="594" t="s">
        <v>487</v>
      </c>
      <c r="B71" s="585">
        <v>2015</v>
      </c>
      <c r="C71" s="603" t="s">
        <v>878</v>
      </c>
      <c r="D71" s="596" t="s">
        <v>807</v>
      </c>
      <c r="E71" s="603" t="s">
        <v>488</v>
      </c>
      <c r="F71" s="201" t="s">
        <v>489</v>
      </c>
      <c r="G71" s="201" t="s">
        <v>821</v>
      </c>
      <c r="H71" s="92" t="s">
        <v>720</v>
      </c>
      <c r="I71" s="268">
        <v>1</v>
      </c>
      <c r="J71" s="93">
        <v>42737</v>
      </c>
      <c r="K71" s="93">
        <v>43100</v>
      </c>
      <c r="L71" s="116">
        <f t="shared" si="9"/>
        <v>51.857142857142854</v>
      </c>
      <c r="M71" s="175">
        <v>0</v>
      </c>
      <c r="N71" s="610" t="s">
        <v>663</v>
      </c>
      <c r="O71" s="610" t="s">
        <v>806</v>
      </c>
      <c r="P71" s="94">
        <v>42836</v>
      </c>
      <c r="Q71" s="92" t="s">
        <v>935</v>
      </c>
      <c r="R71" s="339">
        <v>42836</v>
      </c>
      <c r="S71" s="340" t="s">
        <v>936</v>
      </c>
      <c r="T71" s="340" t="s">
        <v>937</v>
      </c>
      <c r="U71" s="341">
        <v>0.6</v>
      </c>
      <c r="V71" s="342" t="str">
        <f t="shared" si="10"/>
        <v>ABIERTO</v>
      </c>
      <c r="W71" s="581">
        <f>AVERAGE(U71:U72)</f>
        <v>0.55000000000000004</v>
      </c>
      <c r="X71" s="578" t="str">
        <f t="shared" si="10"/>
        <v>ABIERTO</v>
      </c>
      <c r="Y71" s="567" t="s">
        <v>663</v>
      </c>
      <c r="Z71" s="570" t="s">
        <v>806</v>
      </c>
      <c r="AA71" s="428">
        <v>42916</v>
      </c>
      <c r="AB71" s="429" t="s">
        <v>1365</v>
      </c>
      <c r="AC71" s="420"/>
      <c r="AD71" s="326" t="s">
        <v>1403</v>
      </c>
      <c r="AE71" s="326" t="s">
        <v>1275</v>
      </c>
      <c r="AF71" s="421"/>
      <c r="AG71" s="421"/>
      <c r="AH71" s="421"/>
      <c r="AI71" s="421"/>
    </row>
    <row r="72" spans="1:36" s="143" customFormat="1" ht="169.5" customHeight="1" thickBot="1" x14ac:dyDescent="0.25">
      <c r="A72" s="595"/>
      <c r="B72" s="587"/>
      <c r="C72" s="605"/>
      <c r="D72" s="597"/>
      <c r="E72" s="605"/>
      <c r="F72" s="98" t="s">
        <v>490</v>
      </c>
      <c r="G72" s="98" t="s">
        <v>718</v>
      </c>
      <c r="H72" s="99" t="s">
        <v>719</v>
      </c>
      <c r="I72" s="270">
        <v>1</v>
      </c>
      <c r="J72" s="100">
        <v>42737</v>
      </c>
      <c r="K72" s="100">
        <v>43100</v>
      </c>
      <c r="L72" s="115">
        <f t="shared" si="9"/>
        <v>51.857142857142854</v>
      </c>
      <c r="M72" s="176">
        <v>0</v>
      </c>
      <c r="N72" s="611"/>
      <c r="O72" s="611"/>
      <c r="P72" s="101"/>
      <c r="Q72" s="130" t="s">
        <v>938</v>
      </c>
      <c r="R72" s="347">
        <v>42836</v>
      </c>
      <c r="S72" s="348" t="s">
        <v>939</v>
      </c>
      <c r="T72" s="348" t="s">
        <v>940</v>
      </c>
      <c r="U72" s="349">
        <v>0.5</v>
      </c>
      <c r="V72" s="350" t="str">
        <f t="shared" si="10"/>
        <v>ABIERTO</v>
      </c>
      <c r="W72" s="582"/>
      <c r="X72" s="580"/>
      <c r="Y72" s="569"/>
      <c r="Z72" s="572"/>
      <c r="AA72" s="433"/>
      <c r="AB72" s="479"/>
      <c r="AC72" s="420"/>
      <c r="AD72" s="326" t="s">
        <v>1374</v>
      </c>
      <c r="AE72" s="326"/>
      <c r="AF72" s="421"/>
      <c r="AG72" s="421"/>
      <c r="AH72" s="421"/>
      <c r="AI72" s="421"/>
    </row>
    <row r="73" spans="1:36" s="143" customFormat="1" ht="169.5" customHeight="1" x14ac:dyDescent="0.2">
      <c r="A73" s="598" t="s">
        <v>491</v>
      </c>
      <c r="B73" s="585">
        <v>2015</v>
      </c>
      <c r="C73" s="583" t="s">
        <v>879</v>
      </c>
      <c r="D73" s="596" t="s">
        <v>661</v>
      </c>
      <c r="E73" s="583" t="s">
        <v>492</v>
      </c>
      <c r="F73" s="201" t="s">
        <v>493</v>
      </c>
      <c r="G73" s="118" t="s">
        <v>808</v>
      </c>
      <c r="H73" s="119" t="s">
        <v>1404</v>
      </c>
      <c r="I73" s="268">
        <v>12</v>
      </c>
      <c r="J73" s="93">
        <v>42737</v>
      </c>
      <c r="K73" s="93">
        <v>43100</v>
      </c>
      <c r="L73" s="116">
        <f t="shared" si="9"/>
        <v>51.857142857142854</v>
      </c>
      <c r="M73" s="175">
        <v>1</v>
      </c>
      <c r="N73" s="610" t="s">
        <v>663</v>
      </c>
      <c r="O73" s="610" t="s">
        <v>806</v>
      </c>
      <c r="P73" s="94">
        <v>42836</v>
      </c>
      <c r="Q73" s="92" t="s">
        <v>941</v>
      </c>
      <c r="R73" s="339">
        <v>42836</v>
      </c>
      <c r="S73" s="340" t="s">
        <v>1167</v>
      </c>
      <c r="T73" s="340" t="s">
        <v>942</v>
      </c>
      <c r="U73" s="341">
        <v>0.24</v>
      </c>
      <c r="V73" s="342" t="str">
        <f t="shared" si="10"/>
        <v>ABIERTO</v>
      </c>
      <c r="W73" s="581">
        <f>AVERAGE(U73:U74)</f>
        <v>0.16</v>
      </c>
      <c r="X73" s="578" t="str">
        <f t="shared" si="10"/>
        <v>ABIERTO</v>
      </c>
      <c r="Y73" s="567" t="s">
        <v>663</v>
      </c>
      <c r="Z73" s="570" t="s">
        <v>806</v>
      </c>
      <c r="AA73" s="428">
        <v>42916</v>
      </c>
      <c r="AB73" s="429" t="s">
        <v>1366</v>
      </c>
      <c r="AC73" s="420"/>
      <c r="AD73" s="326" t="s">
        <v>1281</v>
      </c>
      <c r="AE73" s="326" t="s">
        <v>1280</v>
      </c>
      <c r="AF73" s="421"/>
      <c r="AG73" s="421"/>
      <c r="AH73" s="421"/>
      <c r="AI73" s="421"/>
    </row>
    <row r="74" spans="1:36" s="143" customFormat="1" ht="169.5" customHeight="1" thickBot="1" x14ac:dyDescent="0.25">
      <c r="A74" s="599"/>
      <c r="B74" s="587"/>
      <c r="C74" s="584"/>
      <c r="D74" s="597"/>
      <c r="E74" s="584"/>
      <c r="F74" s="98" t="s">
        <v>494</v>
      </c>
      <c r="G74" s="213" t="s">
        <v>809</v>
      </c>
      <c r="H74" s="214" t="s">
        <v>1405</v>
      </c>
      <c r="I74" s="270">
        <v>12</v>
      </c>
      <c r="J74" s="100">
        <v>42737</v>
      </c>
      <c r="K74" s="100">
        <v>43100</v>
      </c>
      <c r="L74" s="115">
        <f t="shared" si="9"/>
        <v>51.857142857142854</v>
      </c>
      <c r="M74" s="176">
        <v>1</v>
      </c>
      <c r="N74" s="611"/>
      <c r="O74" s="611"/>
      <c r="P74" s="101"/>
      <c r="Q74" s="130" t="s">
        <v>943</v>
      </c>
      <c r="R74" s="347">
        <v>42836</v>
      </c>
      <c r="S74" s="348" t="s">
        <v>1168</v>
      </c>
      <c r="T74" s="348" t="s">
        <v>944</v>
      </c>
      <c r="U74" s="349">
        <v>0.08</v>
      </c>
      <c r="V74" s="350" t="str">
        <f t="shared" si="10"/>
        <v>ABIERTO</v>
      </c>
      <c r="W74" s="582"/>
      <c r="X74" s="580"/>
      <c r="Y74" s="569"/>
      <c r="Z74" s="572"/>
      <c r="AA74" s="433"/>
      <c r="AB74" s="434" t="s">
        <v>1350</v>
      </c>
      <c r="AC74" s="420"/>
      <c r="AD74" s="326" t="s">
        <v>1406</v>
      </c>
      <c r="AE74" s="326"/>
      <c r="AF74" s="421"/>
      <c r="AG74" s="421"/>
      <c r="AH74" s="421"/>
      <c r="AI74" s="421"/>
    </row>
    <row r="75" spans="1:36" s="143" customFormat="1" ht="169.5" customHeight="1" thickBot="1" x14ac:dyDescent="0.25">
      <c r="A75" s="302" t="s">
        <v>495</v>
      </c>
      <c r="B75" s="107">
        <v>2015</v>
      </c>
      <c r="C75" s="86" t="s">
        <v>880</v>
      </c>
      <c r="D75" s="88" t="s">
        <v>18</v>
      </c>
      <c r="E75" s="86" t="s">
        <v>810</v>
      </c>
      <c r="F75" s="86" t="s">
        <v>496</v>
      </c>
      <c r="G75" s="87" t="s">
        <v>1408</v>
      </c>
      <c r="H75" s="87" t="s">
        <v>1407</v>
      </c>
      <c r="I75" s="291">
        <v>1</v>
      </c>
      <c r="J75" s="83">
        <v>42737</v>
      </c>
      <c r="K75" s="83">
        <v>43100</v>
      </c>
      <c r="L75" s="108">
        <f t="shared" si="9"/>
        <v>51.857142857142854</v>
      </c>
      <c r="M75" s="174">
        <v>0</v>
      </c>
      <c r="N75" s="84" t="s">
        <v>664</v>
      </c>
      <c r="O75" s="84" t="s">
        <v>781</v>
      </c>
      <c r="P75" s="82">
        <v>42846</v>
      </c>
      <c r="Q75" s="87" t="s">
        <v>1046</v>
      </c>
      <c r="R75" s="396">
        <v>42849</v>
      </c>
      <c r="S75" s="397" t="s">
        <v>833</v>
      </c>
      <c r="T75" s="397" t="s">
        <v>834</v>
      </c>
      <c r="U75" s="332">
        <v>0.5</v>
      </c>
      <c r="V75" s="333" t="str">
        <f t="shared" si="10"/>
        <v>ABIERTO</v>
      </c>
      <c r="W75" s="395">
        <f>AVERAGE(U75:U75)</f>
        <v>0.5</v>
      </c>
      <c r="X75" s="334" t="str">
        <f t="shared" si="10"/>
        <v>ABIERTO</v>
      </c>
      <c r="Y75" s="450" t="s">
        <v>664</v>
      </c>
      <c r="Z75" s="451" t="s">
        <v>1185</v>
      </c>
      <c r="AA75" s="460"/>
      <c r="AB75" s="480"/>
      <c r="AC75" s="420"/>
      <c r="AD75" s="326"/>
      <c r="AE75" s="326"/>
      <c r="AF75" s="421"/>
      <c r="AG75" s="421"/>
      <c r="AH75" s="421"/>
      <c r="AI75" s="421"/>
    </row>
    <row r="76" spans="1:36" s="143" customFormat="1" ht="169.5" customHeight="1" thickBot="1" x14ac:dyDescent="0.25">
      <c r="A76" s="302" t="s">
        <v>495</v>
      </c>
      <c r="B76" s="107">
        <v>2015</v>
      </c>
      <c r="C76" s="86" t="s">
        <v>880</v>
      </c>
      <c r="D76" s="88" t="s">
        <v>18</v>
      </c>
      <c r="E76" s="86" t="s">
        <v>810</v>
      </c>
      <c r="F76" s="86" t="s">
        <v>496</v>
      </c>
      <c r="G76" s="87" t="s">
        <v>1409</v>
      </c>
      <c r="H76" s="87" t="s">
        <v>1410</v>
      </c>
      <c r="I76" s="291">
        <v>1</v>
      </c>
      <c r="J76" s="83">
        <v>42737</v>
      </c>
      <c r="K76" s="83">
        <v>43100</v>
      </c>
      <c r="L76" s="108">
        <f t="shared" ref="L76:L77" si="13">(K76-J76)/7</f>
        <v>51.857142857142854</v>
      </c>
      <c r="M76" s="174">
        <v>0</v>
      </c>
      <c r="N76" s="84" t="s">
        <v>664</v>
      </c>
      <c r="O76" s="84" t="s">
        <v>781</v>
      </c>
      <c r="P76" s="82">
        <v>42846</v>
      </c>
      <c r="Q76" s="87" t="s">
        <v>1046</v>
      </c>
      <c r="R76" s="396">
        <v>42849</v>
      </c>
      <c r="S76" s="397" t="s">
        <v>833</v>
      </c>
      <c r="T76" s="397" t="s">
        <v>834</v>
      </c>
      <c r="U76" s="332">
        <v>0.5</v>
      </c>
      <c r="V76" s="333" t="str">
        <f t="shared" ref="V76:V77" si="14">IF(U76&lt;100%,"ABIERTO","CERRADO")</f>
        <v>ABIERTO</v>
      </c>
      <c r="W76" s="395">
        <f>AVERAGE(U76:U76)</f>
        <v>0.5</v>
      </c>
      <c r="X76" s="334" t="str">
        <f t="shared" ref="X76:X77" si="15">IF(W76&lt;100%,"ABIERTO","CERRADO")</f>
        <v>ABIERTO</v>
      </c>
      <c r="Y76" s="450" t="s">
        <v>664</v>
      </c>
      <c r="Z76" s="451" t="s">
        <v>1185</v>
      </c>
      <c r="AA76" s="460"/>
      <c r="AB76" s="480"/>
      <c r="AC76" s="420"/>
      <c r="AD76" s="326"/>
      <c r="AE76" s="326"/>
      <c r="AF76" s="421"/>
      <c r="AG76" s="421"/>
      <c r="AH76" s="421"/>
      <c r="AI76" s="421"/>
    </row>
    <row r="77" spans="1:36" s="143" customFormat="1" ht="169.5" customHeight="1" thickBot="1" x14ac:dyDescent="0.25">
      <c r="A77" s="302" t="s">
        <v>495</v>
      </c>
      <c r="B77" s="107">
        <v>2015</v>
      </c>
      <c r="C77" s="86" t="s">
        <v>880</v>
      </c>
      <c r="D77" s="88" t="s">
        <v>18</v>
      </c>
      <c r="E77" s="86" t="s">
        <v>810</v>
      </c>
      <c r="F77" s="86" t="s">
        <v>496</v>
      </c>
      <c r="G77" s="87" t="s">
        <v>1412</v>
      </c>
      <c r="H77" s="87" t="s">
        <v>1411</v>
      </c>
      <c r="I77" s="291">
        <v>1</v>
      </c>
      <c r="J77" s="83">
        <v>42737</v>
      </c>
      <c r="K77" s="83">
        <v>43100</v>
      </c>
      <c r="L77" s="108">
        <f t="shared" si="13"/>
        <v>51.857142857142854</v>
      </c>
      <c r="M77" s="174">
        <v>0</v>
      </c>
      <c r="N77" s="84" t="s">
        <v>664</v>
      </c>
      <c r="O77" s="84" t="s">
        <v>781</v>
      </c>
      <c r="P77" s="82">
        <v>42846</v>
      </c>
      <c r="Q77" s="87" t="s">
        <v>1046</v>
      </c>
      <c r="R77" s="396">
        <v>42849</v>
      </c>
      <c r="S77" s="397" t="s">
        <v>833</v>
      </c>
      <c r="T77" s="397" t="s">
        <v>834</v>
      </c>
      <c r="U77" s="332">
        <v>0.5</v>
      </c>
      <c r="V77" s="333" t="str">
        <f t="shared" si="14"/>
        <v>ABIERTO</v>
      </c>
      <c r="W77" s="395">
        <f>AVERAGE(U77:U77)</f>
        <v>0.5</v>
      </c>
      <c r="X77" s="334" t="str">
        <f t="shared" si="15"/>
        <v>ABIERTO</v>
      </c>
      <c r="Y77" s="450" t="s">
        <v>664</v>
      </c>
      <c r="Z77" s="451" t="s">
        <v>1185</v>
      </c>
      <c r="AA77" s="460"/>
      <c r="AB77" s="480"/>
      <c r="AC77" s="420"/>
      <c r="AD77" s="326"/>
      <c r="AE77" s="326"/>
      <c r="AF77" s="421"/>
      <c r="AG77" s="421"/>
      <c r="AH77" s="421"/>
      <c r="AI77" s="421"/>
    </row>
    <row r="78" spans="1:36" s="143" customFormat="1" ht="169.5" customHeight="1" thickBot="1" x14ac:dyDescent="0.25">
      <c r="A78" s="302" t="s">
        <v>497</v>
      </c>
      <c r="B78" s="107">
        <v>2015</v>
      </c>
      <c r="C78" s="86" t="s">
        <v>1190</v>
      </c>
      <c r="D78" s="88" t="s">
        <v>18</v>
      </c>
      <c r="E78" s="86" t="s">
        <v>498</v>
      </c>
      <c r="F78" s="86" t="s">
        <v>499</v>
      </c>
      <c r="G78" s="86" t="s">
        <v>704</v>
      </c>
      <c r="H78" s="87" t="s">
        <v>705</v>
      </c>
      <c r="I78" s="291">
        <v>4</v>
      </c>
      <c r="J78" s="83">
        <v>42737</v>
      </c>
      <c r="K78" s="83">
        <v>43100</v>
      </c>
      <c r="L78" s="108">
        <f t="shared" si="9"/>
        <v>51.857142857142854</v>
      </c>
      <c r="M78" s="174">
        <v>1</v>
      </c>
      <c r="N78" s="84" t="s">
        <v>664</v>
      </c>
      <c r="O78" s="84" t="s">
        <v>781</v>
      </c>
      <c r="P78" s="82">
        <v>42846</v>
      </c>
      <c r="Q78" s="87" t="s">
        <v>1047</v>
      </c>
      <c r="R78" s="396">
        <v>42849</v>
      </c>
      <c r="S78" s="335" t="s">
        <v>1074</v>
      </c>
      <c r="T78" s="335" t="s">
        <v>705</v>
      </c>
      <c r="U78" s="332">
        <v>0.25</v>
      </c>
      <c r="V78" s="333" t="str">
        <f t="shared" si="10"/>
        <v>ABIERTO</v>
      </c>
      <c r="W78" s="395">
        <f>AVERAGE(U78:U78)</f>
        <v>0.25</v>
      </c>
      <c r="X78" s="334" t="str">
        <f t="shared" si="10"/>
        <v>ABIERTO</v>
      </c>
      <c r="Y78" s="450" t="s">
        <v>664</v>
      </c>
      <c r="Z78" s="451" t="s">
        <v>1185</v>
      </c>
      <c r="AA78" s="422"/>
      <c r="AB78" s="481"/>
      <c r="AC78" s="430">
        <v>42900</v>
      </c>
      <c r="AD78" s="326"/>
      <c r="AE78" s="326" t="s">
        <v>1193</v>
      </c>
      <c r="AF78" s="421"/>
      <c r="AG78" s="421"/>
      <c r="AH78" s="421"/>
      <c r="AI78" s="421"/>
      <c r="AJ78" s="143" t="s">
        <v>1196</v>
      </c>
    </row>
    <row r="79" spans="1:36" s="143" customFormat="1" ht="169.5" customHeight="1" x14ac:dyDescent="0.2">
      <c r="A79" s="600" t="s">
        <v>500</v>
      </c>
      <c r="B79" s="585">
        <v>2015</v>
      </c>
      <c r="C79" s="583" t="s">
        <v>1195</v>
      </c>
      <c r="D79" s="596" t="s">
        <v>18</v>
      </c>
      <c r="E79" s="583" t="s">
        <v>501</v>
      </c>
      <c r="F79" s="583" t="s">
        <v>502</v>
      </c>
      <c r="G79" s="186" t="s">
        <v>503</v>
      </c>
      <c r="H79" s="191" t="s">
        <v>504</v>
      </c>
      <c r="I79" s="292">
        <v>1</v>
      </c>
      <c r="J79" s="93">
        <v>42737</v>
      </c>
      <c r="K79" s="93">
        <v>43100</v>
      </c>
      <c r="L79" s="116">
        <f t="shared" si="9"/>
        <v>51.857142857142854</v>
      </c>
      <c r="M79" s="175">
        <v>1</v>
      </c>
      <c r="N79" s="610" t="s">
        <v>664</v>
      </c>
      <c r="O79" s="610" t="s">
        <v>781</v>
      </c>
      <c r="P79" s="94">
        <v>42803</v>
      </c>
      <c r="Q79" s="191" t="s">
        <v>947</v>
      </c>
      <c r="R79" s="398">
        <v>42817</v>
      </c>
      <c r="S79" s="351" t="s">
        <v>1048</v>
      </c>
      <c r="T79" s="351" t="s">
        <v>788</v>
      </c>
      <c r="U79" s="352">
        <v>1</v>
      </c>
      <c r="V79" s="342" t="str">
        <f t="shared" si="10"/>
        <v>CERRADO</v>
      </c>
      <c r="W79" s="581">
        <f>AVERAGE(U79:U81)</f>
        <v>0.83333333333333337</v>
      </c>
      <c r="X79" s="578" t="str">
        <f t="shared" si="10"/>
        <v>ABIERTO</v>
      </c>
      <c r="Y79" s="567" t="s">
        <v>664</v>
      </c>
      <c r="Z79" s="570" t="s">
        <v>1185</v>
      </c>
      <c r="AA79" s="462"/>
      <c r="AB79" s="441"/>
      <c r="AC79" s="430">
        <v>42900</v>
      </c>
      <c r="AD79" s="482"/>
      <c r="AE79" s="483" t="s">
        <v>1194</v>
      </c>
      <c r="AF79" s="484"/>
      <c r="AG79" s="420"/>
      <c r="AH79" s="420"/>
      <c r="AI79" s="420"/>
    </row>
    <row r="80" spans="1:36" s="143" customFormat="1" ht="169.5" customHeight="1" x14ac:dyDescent="0.2">
      <c r="A80" s="601"/>
      <c r="B80" s="586"/>
      <c r="C80" s="615"/>
      <c r="D80" s="609"/>
      <c r="E80" s="615"/>
      <c r="F80" s="615"/>
      <c r="G80" s="198" t="s">
        <v>505</v>
      </c>
      <c r="H80" s="192" t="s">
        <v>506</v>
      </c>
      <c r="I80" s="293">
        <v>2</v>
      </c>
      <c r="J80" s="96">
        <v>42737</v>
      </c>
      <c r="K80" s="96">
        <v>43100</v>
      </c>
      <c r="L80" s="103">
        <f t="shared" si="9"/>
        <v>51.857142857142854</v>
      </c>
      <c r="M80" s="177">
        <v>2</v>
      </c>
      <c r="N80" s="616"/>
      <c r="O80" s="616"/>
      <c r="P80" s="97">
        <v>42803</v>
      </c>
      <c r="Q80" s="192" t="s">
        <v>948</v>
      </c>
      <c r="R80" s="343">
        <v>42817</v>
      </c>
      <c r="S80" s="353" t="s">
        <v>789</v>
      </c>
      <c r="T80" s="353" t="s">
        <v>790</v>
      </c>
      <c r="U80" s="354">
        <v>1</v>
      </c>
      <c r="V80" s="346" t="str">
        <f t="shared" si="10"/>
        <v>CERRADO</v>
      </c>
      <c r="W80" s="653"/>
      <c r="X80" s="579"/>
      <c r="Y80" s="568"/>
      <c r="Z80" s="571"/>
      <c r="AA80" s="437"/>
      <c r="AB80" s="441"/>
      <c r="AC80" s="420"/>
      <c r="AD80" s="326"/>
      <c r="AE80" s="326"/>
      <c r="AF80" s="421"/>
      <c r="AG80" s="421"/>
      <c r="AH80" s="421"/>
      <c r="AI80" s="421"/>
    </row>
    <row r="81" spans="1:36" s="143" customFormat="1" ht="169.5" customHeight="1" thickBot="1" x14ac:dyDescent="0.25">
      <c r="A81" s="602"/>
      <c r="B81" s="587"/>
      <c r="C81" s="584"/>
      <c r="D81" s="597"/>
      <c r="E81" s="584"/>
      <c r="F81" s="584"/>
      <c r="G81" s="200" t="s">
        <v>507</v>
      </c>
      <c r="H81" s="193" t="s">
        <v>1413</v>
      </c>
      <c r="I81" s="294">
        <v>4</v>
      </c>
      <c r="J81" s="100">
        <v>42737</v>
      </c>
      <c r="K81" s="100">
        <v>43100</v>
      </c>
      <c r="L81" s="115">
        <f t="shared" si="9"/>
        <v>51.857142857142854</v>
      </c>
      <c r="M81" s="176">
        <v>1</v>
      </c>
      <c r="N81" s="611"/>
      <c r="O81" s="611"/>
      <c r="P81" s="101">
        <v>42803</v>
      </c>
      <c r="Q81" s="193" t="s">
        <v>949</v>
      </c>
      <c r="R81" s="347">
        <v>42817</v>
      </c>
      <c r="S81" s="355" t="s">
        <v>1050</v>
      </c>
      <c r="T81" s="355" t="s">
        <v>1049</v>
      </c>
      <c r="U81" s="356">
        <v>0.5</v>
      </c>
      <c r="V81" s="350" t="str">
        <f t="shared" si="10"/>
        <v>ABIERTO</v>
      </c>
      <c r="W81" s="582"/>
      <c r="X81" s="580"/>
      <c r="Y81" s="569"/>
      <c r="Z81" s="572"/>
      <c r="AA81" s="485">
        <v>42916</v>
      </c>
      <c r="AB81" s="445" t="s">
        <v>1188</v>
      </c>
      <c r="AC81" s="420"/>
      <c r="AD81" s="326" t="s">
        <v>1414</v>
      </c>
      <c r="AE81" s="326" t="s">
        <v>1282</v>
      </c>
      <c r="AF81" s="421"/>
      <c r="AG81" s="421"/>
      <c r="AH81" s="421"/>
      <c r="AI81" s="421"/>
    </row>
    <row r="82" spans="1:36" s="143" customFormat="1" ht="169.5" customHeight="1" x14ac:dyDescent="0.3">
      <c r="A82" s="657" t="s">
        <v>508</v>
      </c>
      <c r="B82" s="585">
        <v>2015</v>
      </c>
      <c r="C82" s="603" t="s">
        <v>881</v>
      </c>
      <c r="D82" s="596" t="s">
        <v>661</v>
      </c>
      <c r="E82" s="603" t="s">
        <v>509</v>
      </c>
      <c r="F82" s="247" t="s">
        <v>690</v>
      </c>
      <c r="G82" s="247" t="s">
        <v>689</v>
      </c>
      <c r="H82" s="250" t="s">
        <v>510</v>
      </c>
      <c r="I82" s="271">
        <v>1</v>
      </c>
      <c r="J82" s="93">
        <v>42737</v>
      </c>
      <c r="K82" s="93">
        <v>43100</v>
      </c>
      <c r="L82" s="116">
        <f t="shared" si="9"/>
        <v>51.857142857142854</v>
      </c>
      <c r="M82" s="171">
        <v>0</v>
      </c>
      <c r="N82" s="640" t="s">
        <v>665</v>
      </c>
      <c r="O82" s="640" t="s">
        <v>782</v>
      </c>
      <c r="P82" s="163">
        <v>42842</v>
      </c>
      <c r="Q82" s="165" t="s">
        <v>1094</v>
      </c>
      <c r="R82" s="383">
        <v>42842</v>
      </c>
      <c r="S82" s="384" t="s">
        <v>1095</v>
      </c>
      <c r="T82" s="384" t="s">
        <v>917</v>
      </c>
      <c r="U82" s="385">
        <v>0.3</v>
      </c>
      <c r="V82" s="342" t="str">
        <f t="shared" si="10"/>
        <v>ABIERTO</v>
      </c>
      <c r="W82" s="581">
        <f>AVERAGE(U82:U84)</f>
        <v>0.43333333333333335</v>
      </c>
      <c r="X82" s="578" t="str">
        <f t="shared" si="10"/>
        <v>ABIERTO</v>
      </c>
      <c r="Y82" s="555" t="s">
        <v>665</v>
      </c>
      <c r="Z82" s="557" t="s">
        <v>1186</v>
      </c>
      <c r="AA82" s="467">
        <v>42915</v>
      </c>
      <c r="AB82" s="468" t="s">
        <v>1204</v>
      </c>
      <c r="AC82" s="420"/>
      <c r="AD82" s="326" t="s">
        <v>1304</v>
      </c>
      <c r="AE82" s="326"/>
      <c r="AF82" s="421"/>
      <c r="AG82" s="421"/>
      <c r="AH82" s="421"/>
      <c r="AI82" s="421"/>
    </row>
    <row r="83" spans="1:36" s="143" customFormat="1" ht="169.5" customHeight="1" x14ac:dyDescent="0.3">
      <c r="A83" s="658"/>
      <c r="B83" s="586"/>
      <c r="C83" s="604"/>
      <c r="D83" s="609"/>
      <c r="E83" s="604"/>
      <c r="F83" s="253" t="s">
        <v>691</v>
      </c>
      <c r="G83" s="253" t="s">
        <v>692</v>
      </c>
      <c r="H83" s="251" t="s">
        <v>740</v>
      </c>
      <c r="I83" s="272">
        <v>4</v>
      </c>
      <c r="J83" s="96">
        <v>42737</v>
      </c>
      <c r="K83" s="96">
        <v>43100</v>
      </c>
      <c r="L83" s="103">
        <f t="shared" si="9"/>
        <v>51.857142857142854</v>
      </c>
      <c r="M83" s="172">
        <v>1</v>
      </c>
      <c r="N83" s="641"/>
      <c r="O83" s="641"/>
      <c r="P83" s="141">
        <v>42842</v>
      </c>
      <c r="Q83" s="89" t="s">
        <v>1096</v>
      </c>
      <c r="R83" s="369">
        <v>42842</v>
      </c>
      <c r="S83" s="370" t="s">
        <v>1169</v>
      </c>
      <c r="T83" s="370" t="s">
        <v>945</v>
      </c>
      <c r="U83" s="399">
        <v>0.2</v>
      </c>
      <c r="V83" s="346" t="str">
        <f t="shared" si="10"/>
        <v>ABIERTO</v>
      </c>
      <c r="W83" s="653"/>
      <c r="X83" s="579"/>
      <c r="Y83" s="559"/>
      <c r="Z83" s="560"/>
      <c r="AA83" s="456"/>
      <c r="AB83" s="457" t="s">
        <v>1205</v>
      </c>
      <c r="AC83" s="420"/>
      <c r="AD83" s="326" t="s">
        <v>1303</v>
      </c>
      <c r="AE83" s="326"/>
      <c r="AF83" s="421"/>
      <c r="AG83" s="421"/>
      <c r="AH83" s="421"/>
      <c r="AI83" s="421"/>
    </row>
    <row r="84" spans="1:36" s="143" customFormat="1" ht="169.5" customHeight="1" thickBot="1" x14ac:dyDescent="0.35">
      <c r="A84" s="658"/>
      <c r="B84" s="587"/>
      <c r="C84" s="605"/>
      <c r="D84" s="597"/>
      <c r="E84" s="605"/>
      <c r="F84" s="104" t="s">
        <v>693</v>
      </c>
      <c r="G84" s="248" t="s">
        <v>1416</v>
      </c>
      <c r="H84" s="252" t="s">
        <v>739</v>
      </c>
      <c r="I84" s="273" t="s">
        <v>511</v>
      </c>
      <c r="J84" s="100">
        <v>42737</v>
      </c>
      <c r="K84" s="100">
        <v>43100</v>
      </c>
      <c r="L84" s="115">
        <f t="shared" si="9"/>
        <v>51.857142857142854</v>
      </c>
      <c r="M84" s="208">
        <v>0.8</v>
      </c>
      <c r="N84" s="642"/>
      <c r="O84" s="642"/>
      <c r="P84" s="164">
        <v>75713</v>
      </c>
      <c r="Q84" s="146" t="s">
        <v>1097</v>
      </c>
      <c r="R84" s="371">
        <v>75713</v>
      </c>
      <c r="S84" s="372" t="s">
        <v>1098</v>
      </c>
      <c r="T84" s="372" t="s">
        <v>946</v>
      </c>
      <c r="U84" s="373">
        <v>0.8</v>
      </c>
      <c r="V84" s="350" t="str">
        <f t="shared" si="10"/>
        <v>ABIERTO</v>
      </c>
      <c r="W84" s="582"/>
      <c r="X84" s="580"/>
      <c r="Y84" s="556"/>
      <c r="Z84" s="558"/>
      <c r="AA84" s="458"/>
      <c r="AB84" s="486" t="s">
        <v>1302</v>
      </c>
      <c r="AC84" s="420"/>
      <c r="AD84" s="326" t="s">
        <v>1301</v>
      </c>
      <c r="AE84" s="326"/>
      <c r="AF84" s="421"/>
      <c r="AG84" s="421"/>
      <c r="AH84" s="421"/>
      <c r="AI84" s="421"/>
    </row>
    <row r="85" spans="1:36" s="143" customFormat="1" ht="169.5" customHeight="1" thickBot="1" x14ac:dyDescent="0.35">
      <c r="A85" s="659"/>
      <c r="B85" s="510"/>
      <c r="C85" s="511"/>
      <c r="D85" s="512"/>
      <c r="E85" s="511"/>
      <c r="F85" s="104" t="s">
        <v>693</v>
      </c>
      <c r="G85" s="311" t="s">
        <v>1415</v>
      </c>
      <c r="H85" s="310" t="s">
        <v>739</v>
      </c>
      <c r="I85" s="273" t="s">
        <v>511</v>
      </c>
      <c r="J85" s="100">
        <v>42737</v>
      </c>
      <c r="K85" s="100">
        <v>43100</v>
      </c>
      <c r="L85" s="115">
        <f t="shared" ref="L85" si="16">(K85-J85)/7</f>
        <v>51.857142857142854</v>
      </c>
      <c r="M85" s="208">
        <v>0.8</v>
      </c>
      <c r="N85" s="513"/>
      <c r="O85" s="513"/>
      <c r="P85" s="164">
        <v>75713</v>
      </c>
      <c r="Q85" s="146" t="s">
        <v>1097</v>
      </c>
      <c r="R85" s="371">
        <v>75713</v>
      </c>
      <c r="S85" s="372" t="s">
        <v>1098</v>
      </c>
      <c r="T85" s="372" t="s">
        <v>946</v>
      </c>
      <c r="U85" s="373">
        <v>0.8</v>
      </c>
      <c r="V85" s="350" t="str">
        <f t="shared" ref="V85" si="17">IF(U85&lt;100%,"ABIERTO","CERRADO")</f>
        <v>ABIERTO</v>
      </c>
      <c r="W85" s="514"/>
      <c r="X85" s="515"/>
      <c r="Y85" s="516"/>
      <c r="Z85" s="517"/>
      <c r="AA85" s="458"/>
      <c r="AB85" s="486" t="s">
        <v>1302</v>
      </c>
      <c r="AC85" s="420"/>
      <c r="AD85" s="326" t="s">
        <v>1301</v>
      </c>
      <c r="AE85" s="326"/>
      <c r="AF85" s="421"/>
      <c r="AG85" s="421"/>
      <c r="AH85" s="421"/>
      <c r="AI85" s="421"/>
    </row>
    <row r="86" spans="1:36" s="143" customFormat="1" ht="169.5" customHeight="1" thickBot="1" x14ac:dyDescent="0.25">
      <c r="A86" s="612" t="s">
        <v>512</v>
      </c>
      <c r="B86" s="585">
        <v>2015</v>
      </c>
      <c r="C86" s="583" t="s">
        <v>882</v>
      </c>
      <c r="D86" s="596" t="s">
        <v>661</v>
      </c>
      <c r="E86" s="591" t="s">
        <v>513</v>
      </c>
      <c r="F86" s="188" t="s">
        <v>514</v>
      </c>
      <c r="G86" s="188" t="s">
        <v>515</v>
      </c>
      <c r="H86" s="194" t="s">
        <v>516</v>
      </c>
      <c r="I86" s="275">
        <v>2</v>
      </c>
      <c r="J86" s="93">
        <v>42737</v>
      </c>
      <c r="K86" s="93">
        <v>43100</v>
      </c>
      <c r="L86" s="116">
        <f t="shared" si="9"/>
        <v>51.857142857142854</v>
      </c>
      <c r="M86" s="175">
        <v>0</v>
      </c>
      <c r="N86" s="640" t="s">
        <v>666</v>
      </c>
      <c r="O86" s="640" t="s">
        <v>782</v>
      </c>
      <c r="P86" s="94">
        <v>42843</v>
      </c>
      <c r="Q86" s="194" t="s">
        <v>1053</v>
      </c>
      <c r="R86" s="400">
        <v>42842</v>
      </c>
      <c r="S86" s="401" t="s">
        <v>883</v>
      </c>
      <c r="T86" s="365" t="s">
        <v>1170</v>
      </c>
      <c r="U86" s="341">
        <v>0</v>
      </c>
      <c r="V86" s="342" t="str">
        <f t="shared" si="10"/>
        <v>ABIERTO</v>
      </c>
      <c r="W86" s="581">
        <f>AVERAGE(U86:U88)</f>
        <v>0.33333333333333331</v>
      </c>
      <c r="X86" s="578" t="str">
        <f t="shared" si="10"/>
        <v>ABIERTO</v>
      </c>
      <c r="Y86" s="555" t="s">
        <v>666</v>
      </c>
      <c r="Z86" s="557" t="s">
        <v>1186</v>
      </c>
      <c r="AA86" s="487">
        <v>42915</v>
      </c>
      <c r="AB86" s="455" t="s">
        <v>1206</v>
      </c>
      <c r="AC86" s="430">
        <v>42900</v>
      </c>
      <c r="AD86" s="326"/>
      <c r="AE86" s="326" t="s">
        <v>1367</v>
      </c>
      <c r="AF86" s="484"/>
      <c r="AG86" s="420"/>
      <c r="AH86" s="420"/>
      <c r="AI86" s="420"/>
      <c r="AJ86" s="230" t="s">
        <v>1196</v>
      </c>
    </row>
    <row r="87" spans="1:36" s="143" customFormat="1" ht="169.5" customHeight="1" x14ac:dyDescent="0.2">
      <c r="A87" s="613"/>
      <c r="B87" s="586"/>
      <c r="C87" s="615"/>
      <c r="D87" s="609"/>
      <c r="E87" s="592"/>
      <c r="F87" s="189" t="s">
        <v>517</v>
      </c>
      <c r="G87" s="189" t="s">
        <v>518</v>
      </c>
      <c r="H87" s="195" t="s">
        <v>519</v>
      </c>
      <c r="I87" s="276">
        <v>1</v>
      </c>
      <c r="J87" s="96">
        <v>42737</v>
      </c>
      <c r="K87" s="96">
        <v>43100</v>
      </c>
      <c r="L87" s="103">
        <f t="shared" si="9"/>
        <v>51.857142857142854</v>
      </c>
      <c r="M87" s="209">
        <v>0.5</v>
      </c>
      <c r="N87" s="641"/>
      <c r="O87" s="641"/>
      <c r="P87" s="97">
        <v>42843</v>
      </c>
      <c r="Q87" s="195" t="s">
        <v>1052</v>
      </c>
      <c r="R87" s="366">
        <v>42842</v>
      </c>
      <c r="S87" s="368" t="s">
        <v>1055</v>
      </c>
      <c r="T87" s="368" t="s">
        <v>1054</v>
      </c>
      <c r="U87" s="345">
        <v>0.5</v>
      </c>
      <c r="V87" s="346" t="str">
        <f t="shared" si="10"/>
        <v>ABIERTO</v>
      </c>
      <c r="W87" s="653"/>
      <c r="X87" s="579"/>
      <c r="Y87" s="559"/>
      <c r="Z87" s="560"/>
      <c r="AA87" s="463"/>
      <c r="AB87" s="473" t="s">
        <v>1207</v>
      </c>
      <c r="AC87" s="420"/>
      <c r="AD87" s="326"/>
      <c r="AE87" s="326"/>
      <c r="AF87" s="421"/>
      <c r="AG87" s="421"/>
      <c r="AH87" s="421"/>
      <c r="AI87" s="421"/>
    </row>
    <row r="88" spans="1:36" s="126" customFormat="1" ht="169.5" customHeight="1" thickBot="1" x14ac:dyDescent="0.25">
      <c r="A88" s="614"/>
      <c r="B88" s="587"/>
      <c r="C88" s="584"/>
      <c r="D88" s="597"/>
      <c r="E88" s="593"/>
      <c r="F88" s="190" t="s">
        <v>520</v>
      </c>
      <c r="G88" s="190" t="s">
        <v>703</v>
      </c>
      <c r="H88" s="138" t="s">
        <v>521</v>
      </c>
      <c r="I88" s="284">
        <v>4</v>
      </c>
      <c r="J88" s="100">
        <v>42737</v>
      </c>
      <c r="K88" s="100">
        <v>43100</v>
      </c>
      <c r="L88" s="115">
        <f t="shared" si="9"/>
        <v>51.857142857142854</v>
      </c>
      <c r="M88" s="176">
        <v>1</v>
      </c>
      <c r="N88" s="642"/>
      <c r="O88" s="642"/>
      <c r="P88" s="101">
        <v>42843</v>
      </c>
      <c r="Q88" s="138" t="s">
        <v>1051</v>
      </c>
      <c r="R88" s="402">
        <v>42842</v>
      </c>
      <c r="S88" s="403" t="s">
        <v>1056</v>
      </c>
      <c r="T88" s="380" t="s">
        <v>1171</v>
      </c>
      <c r="U88" s="349">
        <v>0.5</v>
      </c>
      <c r="V88" s="350" t="str">
        <f t="shared" si="10"/>
        <v>ABIERTO</v>
      </c>
      <c r="W88" s="582"/>
      <c r="X88" s="580"/>
      <c r="Y88" s="556"/>
      <c r="Z88" s="558"/>
      <c r="AA88" s="488"/>
      <c r="AB88" s="489" t="s">
        <v>1207</v>
      </c>
      <c r="AC88" s="420"/>
      <c r="AD88" s="326"/>
      <c r="AE88" s="326"/>
      <c r="AF88" s="421"/>
      <c r="AG88" s="421"/>
      <c r="AH88" s="421"/>
      <c r="AI88" s="421"/>
    </row>
    <row r="89" spans="1:36" s="126" customFormat="1" ht="169.5" customHeight="1" x14ac:dyDescent="0.2">
      <c r="A89" s="632" t="s">
        <v>522</v>
      </c>
      <c r="B89" s="585">
        <v>2015</v>
      </c>
      <c r="C89" s="583" t="s">
        <v>884</v>
      </c>
      <c r="D89" s="596" t="s">
        <v>661</v>
      </c>
      <c r="E89" s="591" t="s">
        <v>811</v>
      </c>
      <c r="F89" s="188" t="s">
        <v>523</v>
      </c>
      <c r="G89" s="188" t="s">
        <v>396</v>
      </c>
      <c r="H89" s="194" t="s">
        <v>397</v>
      </c>
      <c r="I89" s="275">
        <v>2</v>
      </c>
      <c r="J89" s="93">
        <v>42737</v>
      </c>
      <c r="K89" s="93">
        <v>43100</v>
      </c>
      <c r="L89" s="116">
        <f t="shared" si="9"/>
        <v>51.857142857142854</v>
      </c>
      <c r="M89" s="175">
        <v>0</v>
      </c>
      <c r="N89" s="640" t="s">
        <v>667</v>
      </c>
      <c r="O89" s="640" t="s">
        <v>782</v>
      </c>
      <c r="P89" s="94">
        <v>42843</v>
      </c>
      <c r="Q89" s="194" t="s">
        <v>885</v>
      </c>
      <c r="R89" s="400">
        <v>42842</v>
      </c>
      <c r="S89" s="365" t="s">
        <v>886</v>
      </c>
      <c r="T89" s="365" t="s">
        <v>1017</v>
      </c>
      <c r="U89" s="341">
        <v>0.2</v>
      </c>
      <c r="V89" s="342" t="str">
        <f t="shared" si="10"/>
        <v>ABIERTO</v>
      </c>
      <c r="W89" s="581">
        <f>AVERAGE(U89:U92)</f>
        <v>0.45</v>
      </c>
      <c r="X89" s="578" t="str">
        <f t="shared" si="10"/>
        <v>ABIERTO</v>
      </c>
      <c r="Y89" s="555" t="s">
        <v>667</v>
      </c>
      <c r="Z89" s="557" t="s">
        <v>1186</v>
      </c>
      <c r="AA89" s="452"/>
      <c r="AB89" s="453" t="s">
        <v>1208</v>
      </c>
      <c r="AC89" s="420"/>
      <c r="AD89" s="326" t="s">
        <v>1239</v>
      </c>
      <c r="AE89" s="326" t="s">
        <v>1238</v>
      </c>
      <c r="AF89" s="421"/>
      <c r="AG89" s="421"/>
      <c r="AH89" s="421"/>
      <c r="AI89" s="421"/>
    </row>
    <row r="90" spans="1:36" s="126" customFormat="1" ht="169.5" customHeight="1" x14ac:dyDescent="0.2">
      <c r="A90" s="633"/>
      <c r="B90" s="586"/>
      <c r="C90" s="615"/>
      <c r="D90" s="609"/>
      <c r="E90" s="592"/>
      <c r="F90" s="189" t="s">
        <v>812</v>
      </c>
      <c r="G90" s="189" t="s">
        <v>398</v>
      </c>
      <c r="H90" s="195" t="s">
        <v>813</v>
      </c>
      <c r="I90" s="276">
        <v>1</v>
      </c>
      <c r="J90" s="96">
        <v>42737</v>
      </c>
      <c r="K90" s="96">
        <v>43100</v>
      </c>
      <c r="L90" s="103">
        <f t="shared" si="9"/>
        <v>51.857142857142854</v>
      </c>
      <c r="M90" s="209">
        <v>0.8</v>
      </c>
      <c r="N90" s="641"/>
      <c r="O90" s="641"/>
      <c r="P90" s="97">
        <v>42843</v>
      </c>
      <c r="Q90" s="195" t="s">
        <v>908</v>
      </c>
      <c r="R90" s="366">
        <v>42842</v>
      </c>
      <c r="S90" s="367" t="s">
        <v>1018</v>
      </c>
      <c r="T90" s="368" t="s">
        <v>909</v>
      </c>
      <c r="U90" s="345">
        <v>0.8</v>
      </c>
      <c r="V90" s="346" t="str">
        <f t="shared" si="10"/>
        <v>ABIERTO</v>
      </c>
      <c r="W90" s="653"/>
      <c r="X90" s="579"/>
      <c r="Y90" s="559"/>
      <c r="Z90" s="560"/>
      <c r="AA90" s="454"/>
      <c r="AB90" s="490" t="s">
        <v>1209</v>
      </c>
      <c r="AC90" s="420"/>
      <c r="AD90" s="326" t="s">
        <v>1240</v>
      </c>
      <c r="AE90" s="326" t="s">
        <v>1368</v>
      </c>
      <c r="AF90" s="421"/>
      <c r="AG90" s="421"/>
      <c r="AH90" s="421"/>
      <c r="AI90" s="421"/>
    </row>
    <row r="91" spans="1:36" s="126" customFormat="1" ht="169.5" customHeight="1" x14ac:dyDescent="0.2">
      <c r="A91" s="633"/>
      <c r="B91" s="586"/>
      <c r="C91" s="615"/>
      <c r="D91" s="609"/>
      <c r="E91" s="592"/>
      <c r="F91" s="189" t="s">
        <v>814</v>
      </c>
      <c r="G91" s="189" t="s">
        <v>399</v>
      </c>
      <c r="H91" s="195" t="s">
        <v>400</v>
      </c>
      <c r="I91" s="277">
        <v>2</v>
      </c>
      <c r="J91" s="96">
        <v>42737</v>
      </c>
      <c r="K91" s="96">
        <v>43100</v>
      </c>
      <c r="L91" s="103">
        <f t="shared" si="9"/>
        <v>51.857142857142854</v>
      </c>
      <c r="M91" s="177">
        <v>1</v>
      </c>
      <c r="N91" s="641"/>
      <c r="O91" s="641"/>
      <c r="P91" s="97">
        <v>42843</v>
      </c>
      <c r="Q91" s="195" t="s">
        <v>911</v>
      </c>
      <c r="R91" s="369">
        <v>42934</v>
      </c>
      <c r="S91" s="370" t="s">
        <v>1099</v>
      </c>
      <c r="T91" s="367" t="s">
        <v>1019</v>
      </c>
      <c r="U91" s="345">
        <v>0.8</v>
      </c>
      <c r="V91" s="346" t="str">
        <f t="shared" si="10"/>
        <v>ABIERTO</v>
      </c>
      <c r="W91" s="653"/>
      <c r="X91" s="579"/>
      <c r="Y91" s="559"/>
      <c r="Z91" s="560"/>
      <c r="AA91" s="456"/>
      <c r="AB91" s="491" t="s">
        <v>1210</v>
      </c>
      <c r="AC91" s="420"/>
      <c r="AD91" s="326" t="s">
        <v>1417</v>
      </c>
      <c r="AE91" s="326" t="s">
        <v>1241</v>
      </c>
      <c r="AF91" s="421"/>
      <c r="AG91" s="421"/>
      <c r="AH91" s="421"/>
      <c r="AI91" s="421"/>
    </row>
    <row r="92" spans="1:36" s="126" customFormat="1" ht="169.5" customHeight="1" thickBot="1" x14ac:dyDescent="0.25">
      <c r="A92" s="634"/>
      <c r="B92" s="587"/>
      <c r="C92" s="584"/>
      <c r="D92" s="597"/>
      <c r="E92" s="593"/>
      <c r="F92" s="190" t="s">
        <v>401</v>
      </c>
      <c r="G92" s="240" t="s">
        <v>402</v>
      </c>
      <c r="H92" s="138" t="s">
        <v>738</v>
      </c>
      <c r="I92" s="278">
        <v>1</v>
      </c>
      <c r="J92" s="100">
        <v>42737</v>
      </c>
      <c r="K92" s="100">
        <v>43100</v>
      </c>
      <c r="L92" s="115">
        <f t="shared" si="9"/>
        <v>51.857142857142854</v>
      </c>
      <c r="M92" s="210">
        <v>0</v>
      </c>
      <c r="N92" s="642"/>
      <c r="O92" s="642"/>
      <c r="P92" s="101">
        <v>42843</v>
      </c>
      <c r="Q92" s="138" t="s">
        <v>912</v>
      </c>
      <c r="R92" s="371">
        <v>42934</v>
      </c>
      <c r="S92" s="372" t="s">
        <v>1020</v>
      </c>
      <c r="T92" s="372" t="s">
        <v>910</v>
      </c>
      <c r="U92" s="373">
        <v>0</v>
      </c>
      <c r="V92" s="350" t="str">
        <f t="shared" si="10"/>
        <v>ABIERTO</v>
      </c>
      <c r="W92" s="582"/>
      <c r="X92" s="580"/>
      <c r="Y92" s="556"/>
      <c r="Z92" s="558"/>
      <c r="AA92" s="458"/>
      <c r="AB92" s="459" t="s">
        <v>1211</v>
      </c>
      <c r="AC92" s="420"/>
      <c r="AD92" s="326" t="s">
        <v>1242</v>
      </c>
      <c r="AE92" s="326" t="s">
        <v>1243</v>
      </c>
      <c r="AF92" s="421"/>
      <c r="AG92" s="421"/>
      <c r="AH92" s="421"/>
      <c r="AI92" s="421"/>
    </row>
    <row r="93" spans="1:36" s="126" customFormat="1" ht="169.5" customHeight="1" x14ac:dyDescent="0.3">
      <c r="A93" s="612" t="s">
        <v>524</v>
      </c>
      <c r="B93" s="585">
        <v>2015</v>
      </c>
      <c r="C93" s="583" t="s">
        <v>887</v>
      </c>
      <c r="D93" s="596" t="s">
        <v>661</v>
      </c>
      <c r="E93" s="583" t="s">
        <v>525</v>
      </c>
      <c r="F93" s="186" t="s">
        <v>680</v>
      </c>
      <c r="G93" s="186" t="s">
        <v>866</v>
      </c>
      <c r="H93" s="191" t="s">
        <v>427</v>
      </c>
      <c r="I93" s="271">
        <v>2</v>
      </c>
      <c r="J93" s="93">
        <v>42737</v>
      </c>
      <c r="K93" s="93">
        <v>43100</v>
      </c>
      <c r="L93" s="116">
        <f t="shared" si="9"/>
        <v>51.857142857142854</v>
      </c>
      <c r="M93" s="175">
        <v>1</v>
      </c>
      <c r="N93" s="640" t="s">
        <v>711</v>
      </c>
      <c r="O93" s="640" t="s">
        <v>773</v>
      </c>
      <c r="P93" s="163">
        <v>42934</v>
      </c>
      <c r="Q93" s="149" t="s">
        <v>1100</v>
      </c>
      <c r="R93" s="383">
        <v>42934</v>
      </c>
      <c r="S93" s="384" t="s">
        <v>839</v>
      </c>
      <c r="T93" s="384" t="s">
        <v>913</v>
      </c>
      <c r="U93" s="385">
        <v>0.9</v>
      </c>
      <c r="V93" s="342" t="str">
        <f t="shared" si="10"/>
        <v>ABIERTO</v>
      </c>
      <c r="W93" s="581">
        <f>AVERAGE(U93:U94)</f>
        <v>0.7</v>
      </c>
      <c r="X93" s="578" t="str">
        <f t="shared" si="10"/>
        <v>ABIERTO</v>
      </c>
      <c r="Y93" s="555" t="s">
        <v>711</v>
      </c>
      <c r="Z93" s="557" t="s">
        <v>773</v>
      </c>
      <c r="AA93" s="467">
        <v>42915</v>
      </c>
      <c r="AB93" s="492" t="s">
        <v>1213</v>
      </c>
      <c r="AC93" s="420"/>
      <c r="AD93" s="326" t="s">
        <v>1244</v>
      </c>
      <c r="AE93" s="326" t="s">
        <v>1245</v>
      </c>
      <c r="AF93" s="421"/>
      <c r="AG93" s="421"/>
      <c r="AH93" s="421"/>
      <c r="AI93" s="421"/>
    </row>
    <row r="94" spans="1:36" s="126" customFormat="1" ht="169.5" customHeight="1" thickBot="1" x14ac:dyDescent="0.35">
      <c r="A94" s="614"/>
      <c r="B94" s="587"/>
      <c r="C94" s="584"/>
      <c r="D94" s="597"/>
      <c r="E94" s="584"/>
      <c r="F94" s="200" t="s">
        <v>428</v>
      </c>
      <c r="G94" s="200" t="s">
        <v>429</v>
      </c>
      <c r="H94" s="193" t="s">
        <v>430</v>
      </c>
      <c r="I94" s="283">
        <v>1</v>
      </c>
      <c r="J94" s="100">
        <v>42737</v>
      </c>
      <c r="K94" s="100">
        <v>43100</v>
      </c>
      <c r="L94" s="115">
        <f t="shared" si="9"/>
        <v>51.857142857142854</v>
      </c>
      <c r="M94" s="210">
        <v>0</v>
      </c>
      <c r="N94" s="642"/>
      <c r="O94" s="642"/>
      <c r="P94" s="164">
        <v>42934</v>
      </c>
      <c r="Q94" s="146" t="s">
        <v>1101</v>
      </c>
      <c r="R94" s="371">
        <v>42934</v>
      </c>
      <c r="S94" s="372" t="s">
        <v>841</v>
      </c>
      <c r="T94" s="372" t="s">
        <v>914</v>
      </c>
      <c r="U94" s="373">
        <v>0.5</v>
      </c>
      <c r="V94" s="350" t="str">
        <f t="shared" si="10"/>
        <v>ABIERTO</v>
      </c>
      <c r="W94" s="582"/>
      <c r="X94" s="580"/>
      <c r="Y94" s="556"/>
      <c r="Z94" s="558"/>
      <c r="AA94" s="458">
        <v>42915</v>
      </c>
      <c r="AB94" s="459" t="s">
        <v>1214</v>
      </c>
      <c r="AC94" s="420"/>
      <c r="AD94" s="326" t="s">
        <v>1247</v>
      </c>
      <c r="AE94" s="326" t="s">
        <v>1246</v>
      </c>
      <c r="AF94" s="421"/>
      <c r="AG94" s="421"/>
      <c r="AH94" s="421"/>
      <c r="AI94" s="421"/>
    </row>
    <row r="95" spans="1:36" s="126" customFormat="1" ht="169.5" customHeight="1" x14ac:dyDescent="0.3">
      <c r="A95" s="612" t="s">
        <v>526</v>
      </c>
      <c r="B95" s="585">
        <v>2015</v>
      </c>
      <c r="C95" s="583" t="s">
        <v>888</v>
      </c>
      <c r="D95" s="596" t="s">
        <v>661</v>
      </c>
      <c r="E95" s="583" t="s">
        <v>527</v>
      </c>
      <c r="F95" s="186" t="s">
        <v>528</v>
      </c>
      <c r="G95" s="186" t="s">
        <v>529</v>
      </c>
      <c r="H95" s="191" t="s">
        <v>530</v>
      </c>
      <c r="I95" s="271">
        <v>2</v>
      </c>
      <c r="J95" s="93">
        <v>42737</v>
      </c>
      <c r="K95" s="93">
        <v>43100</v>
      </c>
      <c r="L95" s="116">
        <f t="shared" si="9"/>
        <v>51.857142857142854</v>
      </c>
      <c r="M95" s="175">
        <v>1</v>
      </c>
      <c r="N95" s="640" t="s">
        <v>711</v>
      </c>
      <c r="O95" s="640" t="s">
        <v>773</v>
      </c>
      <c r="P95" s="163">
        <v>42934</v>
      </c>
      <c r="Q95" s="149" t="s">
        <v>1100</v>
      </c>
      <c r="R95" s="383">
        <v>42934</v>
      </c>
      <c r="S95" s="384" t="s">
        <v>839</v>
      </c>
      <c r="T95" s="384" t="s">
        <v>915</v>
      </c>
      <c r="U95" s="385">
        <v>0.9</v>
      </c>
      <c r="V95" s="342" t="str">
        <f t="shared" si="10"/>
        <v>ABIERTO</v>
      </c>
      <c r="W95" s="581">
        <f>AVERAGE(U95:U97)</f>
        <v>0.6333333333333333</v>
      </c>
      <c r="X95" s="578" t="str">
        <f t="shared" si="10"/>
        <v>ABIERTO</v>
      </c>
      <c r="Y95" s="555" t="s">
        <v>711</v>
      </c>
      <c r="Z95" s="557" t="s">
        <v>773</v>
      </c>
      <c r="AA95" s="467">
        <v>42915</v>
      </c>
      <c r="AB95" s="468" t="s">
        <v>1215</v>
      </c>
      <c r="AC95" s="420"/>
      <c r="AD95" s="326" t="s">
        <v>1248</v>
      </c>
      <c r="AE95" s="326" t="s">
        <v>1245</v>
      </c>
      <c r="AF95" s="421"/>
      <c r="AG95" s="421"/>
      <c r="AH95" s="421"/>
      <c r="AI95" s="421"/>
    </row>
    <row r="96" spans="1:36" s="126" customFormat="1" ht="169.5" customHeight="1" x14ac:dyDescent="0.3">
      <c r="A96" s="613"/>
      <c r="B96" s="586"/>
      <c r="C96" s="615"/>
      <c r="D96" s="609"/>
      <c r="E96" s="615"/>
      <c r="F96" s="198" t="s">
        <v>531</v>
      </c>
      <c r="G96" s="198" t="s">
        <v>532</v>
      </c>
      <c r="H96" s="192" t="s">
        <v>533</v>
      </c>
      <c r="I96" s="293">
        <v>12</v>
      </c>
      <c r="J96" s="96">
        <v>42737</v>
      </c>
      <c r="K96" s="96">
        <v>43100</v>
      </c>
      <c r="L96" s="103">
        <f t="shared" si="9"/>
        <v>51.857142857142854</v>
      </c>
      <c r="M96" s="177">
        <v>1</v>
      </c>
      <c r="N96" s="641"/>
      <c r="O96" s="641"/>
      <c r="P96" s="141">
        <v>42934</v>
      </c>
      <c r="Q96" s="89" t="s">
        <v>1102</v>
      </c>
      <c r="R96" s="369">
        <v>42934</v>
      </c>
      <c r="S96" s="370" t="s">
        <v>1172</v>
      </c>
      <c r="T96" s="370" t="s">
        <v>916</v>
      </c>
      <c r="U96" s="399">
        <v>0.5</v>
      </c>
      <c r="V96" s="346" t="str">
        <f t="shared" si="10"/>
        <v>ABIERTO</v>
      </c>
      <c r="W96" s="653"/>
      <c r="X96" s="579"/>
      <c r="Y96" s="559"/>
      <c r="Z96" s="560"/>
      <c r="AA96" s="456">
        <v>42915</v>
      </c>
      <c r="AB96" s="457" t="s">
        <v>1216</v>
      </c>
      <c r="AC96" s="420"/>
      <c r="AD96" s="326" t="s">
        <v>1247</v>
      </c>
      <c r="AE96" s="326" t="s">
        <v>1246</v>
      </c>
      <c r="AF96" s="421"/>
      <c r="AG96" s="421"/>
      <c r="AH96" s="421"/>
      <c r="AI96" s="421"/>
    </row>
    <row r="97" spans="1:35" s="126" customFormat="1" ht="169.5" customHeight="1" thickBot="1" x14ac:dyDescent="0.35">
      <c r="A97" s="614"/>
      <c r="B97" s="587"/>
      <c r="C97" s="584"/>
      <c r="D97" s="597"/>
      <c r="E97" s="584"/>
      <c r="F97" s="200" t="s">
        <v>534</v>
      </c>
      <c r="G97" s="200" t="s">
        <v>535</v>
      </c>
      <c r="H97" s="193" t="s">
        <v>536</v>
      </c>
      <c r="I97" s="294">
        <v>1</v>
      </c>
      <c r="J97" s="100">
        <v>42737</v>
      </c>
      <c r="K97" s="100">
        <v>43100</v>
      </c>
      <c r="L97" s="115">
        <f t="shared" si="9"/>
        <v>51.857142857142854</v>
      </c>
      <c r="M97" s="176">
        <v>0</v>
      </c>
      <c r="N97" s="642"/>
      <c r="O97" s="642"/>
      <c r="P97" s="164">
        <v>42934</v>
      </c>
      <c r="Q97" s="146" t="s">
        <v>1103</v>
      </c>
      <c r="R97" s="371">
        <v>42934</v>
      </c>
      <c r="S97" s="372" t="s">
        <v>1057</v>
      </c>
      <c r="T97" s="372" t="s">
        <v>1060</v>
      </c>
      <c r="U97" s="373">
        <v>0.5</v>
      </c>
      <c r="V97" s="350" t="str">
        <f t="shared" si="10"/>
        <v>ABIERTO</v>
      </c>
      <c r="W97" s="582"/>
      <c r="X97" s="580"/>
      <c r="Y97" s="556"/>
      <c r="Z97" s="558"/>
      <c r="AA97" s="421"/>
      <c r="AB97" s="459" t="s">
        <v>1217</v>
      </c>
      <c r="AC97" s="420"/>
      <c r="AD97" s="326" t="s">
        <v>1249</v>
      </c>
      <c r="AE97" s="326" t="s">
        <v>1249</v>
      </c>
      <c r="AF97" s="421"/>
      <c r="AG97" s="421"/>
      <c r="AH97" s="421"/>
      <c r="AI97" s="421"/>
    </row>
    <row r="98" spans="1:35" s="126" customFormat="1" ht="169.5" customHeight="1" x14ac:dyDescent="0.2">
      <c r="A98" s="612" t="s">
        <v>537</v>
      </c>
      <c r="B98" s="585">
        <v>2015</v>
      </c>
      <c r="C98" s="583" t="s">
        <v>889</v>
      </c>
      <c r="D98" s="596" t="s">
        <v>661</v>
      </c>
      <c r="E98" s="583" t="s">
        <v>538</v>
      </c>
      <c r="F98" s="186" t="s">
        <v>707</v>
      </c>
      <c r="G98" s="186" t="s">
        <v>539</v>
      </c>
      <c r="H98" s="191" t="s">
        <v>540</v>
      </c>
      <c r="I98" s="292">
        <v>12</v>
      </c>
      <c r="J98" s="93">
        <v>42737</v>
      </c>
      <c r="K98" s="93">
        <v>43100</v>
      </c>
      <c r="L98" s="116">
        <f t="shared" si="9"/>
        <v>51.857142857142854</v>
      </c>
      <c r="M98" s="175">
        <v>1</v>
      </c>
      <c r="N98" s="640" t="s">
        <v>668</v>
      </c>
      <c r="O98" s="640" t="s">
        <v>782</v>
      </c>
      <c r="P98" s="94">
        <v>42843</v>
      </c>
      <c r="Q98" s="191" t="s">
        <v>921</v>
      </c>
      <c r="R98" s="383">
        <v>75805</v>
      </c>
      <c r="S98" s="384" t="s">
        <v>1173</v>
      </c>
      <c r="T98" s="384" t="s">
        <v>918</v>
      </c>
      <c r="U98" s="385">
        <v>0.1</v>
      </c>
      <c r="V98" s="342" t="str">
        <f t="shared" si="10"/>
        <v>ABIERTO</v>
      </c>
      <c r="W98" s="581">
        <f>AVERAGE(U98:U99)</f>
        <v>0.05</v>
      </c>
      <c r="X98" s="578" t="str">
        <f t="shared" si="10"/>
        <v>ABIERTO</v>
      </c>
      <c r="Y98" s="555" t="s">
        <v>668</v>
      </c>
      <c r="Z98" s="557" t="s">
        <v>1186</v>
      </c>
      <c r="AA98" s="456">
        <v>42915</v>
      </c>
      <c r="AB98" s="468" t="s">
        <v>1250</v>
      </c>
      <c r="AC98" s="420"/>
      <c r="AD98" s="326" t="s">
        <v>1252</v>
      </c>
      <c r="AE98" s="326" t="s">
        <v>1251</v>
      </c>
      <c r="AF98" s="421"/>
      <c r="AG98" s="421"/>
      <c r="AH98" s="421"/>
      <c r="AI98" s="421"/>
    </row>
    <row r="99" spans="1:35" s="126" customFormat="1" ht="169.5" customHeight="1" thickBot="1" x14ac:dyDescent="0.25">
      <c r="A99" s="614"/>
      <c r="B99" s="587"/>
      <c r="C99" s="584"/>
      <c r="D99" s="597"/>
      <c r="E99" s="584"/>
      <c r="F99" s="200" t="s">
        <v>706</v>
      </c>
      <c r="G99" s="200" t="s">
        <v>541</v>
      </c>
      <c r="H99" s="193" t="s">
        <v>542</v>
      </c>
      <c r="I99" s="294">
        <v>6</v>
      </c>
      <c r="J99" s="100">
        <v>42737</v>
      </c>
      <c r="K99" s="100">
        <v>43100</v>
      </c>
      <c r="L99" s="115">
        <f t="shared" si="9"/>
        <v>51.857142857142854</v>
      </c>
      <c r="M99" s="176">
        <v>0</v>
      </c>
      <c r="N99" s="587"/>
      <c r="O99" s="587"/>
      <c r="P99" s="101">
        <v>42843</v>
      </c>
      <c r="Q99" s="193" t="s">
        <v>920</v>
      </c>
      <c r="R99" s="371">
        <v>42934</v>
      </c>
      <c r="S99" s="372" t="s">
        <v>1104</v>
      </c>
      <c r="T99" s="372" t="s">
        <v>919</v>
      </c>
      <c r="U99" s="373">
        <v>0</v>
      </c>
      <c r="V99" s="350" t="str">
        <f t="shared" si="10"/>
        <v>ABIERTO</v>
      </c>
      <c r="W99" s="582"/>
      <c r="X99" s="580"/>
      <c r="Y99" s="573"/>
      <c r="Z99" s="574"/>
      <c r="AA99" s="458"/>
      <c r="AB99" s="459" t="s">
        <v>1369</v>
      </c>
      <c r="AC99" s="420"/>
      <c r="AD99" s="326" t="s">
        <v>1418</v>
      </c>
      <c r="AE99" s="326" t="s">
        <v>1249</v>
      </c>
      <c r="AF99" s="421"/>
      <c r="AG99" s="421"/>
      <c r="AH99" s="421"/>
      <c r="AI99" s="421"/>
    </row>
    <row r="100" spans="1:35" s="126" customFormat="1" ht="169.5" customHeight="1" x14ac:dyDescent="0.3">
      <c r="A100" s="612" t="s">
        <v>543</v>
      </c>
      <c r="B100" s="585">
        <v>2015</v>
      </c>
      <c r="C100" s="583" t="s">
        <v>890</v>
      </c>
      <c r="D100" s="596" t="s">
        <v>661</v>
      </c>
      <c r="E100" s="583" t="s">
        <v>544</v>
      </c>
      <c r="F100" s="186" t="s">
        <v>545</v>
      </c>
      <c r="G100" s="186" t="s">
        <v>546</v>
      </c>
      <c r="H100" s="191" t="s">
        <v>547</v>
      </c>
      <c r="I100" s="292">
        <v>2</v>
      </c>
      <c r="J100" s="93">
        <v>42737</v>
      </c>
      <c r="K100" s="93">
        <v>43100</v>
      </c>
      <c r="L100" s="116">
        <f t="shared" si="9"/>
        <v>51.857142857142854</v>
      </c>
      <c r="M100" s="175">
        <v>1</v>
      </c>
      <c r="N100" s="640" t="s">
        <v>711</v>
      </c>
      <c r="O100" s="640" t="s">
        <v>773</v>
      </c>
      <c r="P100" s="163">
        <v>42934</v>
      </c>
      <c r="Q100" s="165" t="s">
        <v>1105</v>
      </c>
      <c r="R100" s="383">
        <v>42934</v>
      </c>
      <c r="S100" s="384" t="s">
        <v>1174</v>
      </c>
      <c r="T100" s="384" t="s">
        <v>1106</v>
      </c>
      <c r="U100" s="385">
        <v>0.5</v>
      </c>
      <c r="V100" s="342" t="str">
        <f t="shared" si="10"/>
        <v>ABIERTO</v>
      </c>
      <c r="W100" s="581">
        <f>AVERAGE(U100:U102)</f>
        <v>0.39999999999999997</v>
      </c>
      <c r="X100" s="578" t="str">
        <f t="shared" si="10"/>
        <v>ABIERTO</v>
      </c>
      <c r="Y100" s="555" t="s">
        <v>711</v>
      </c>
      <c r="Z100" s="557" t="s">
        <v>773</v>
      </c>
      <c r="AA100" s="467">
        <v>42915</v>
      </c>
      <c r="AB100" s="468" t="s">
        <v>1253</v>
      </c>
      <c r="AC100" s="420"/>
      <c r="AD100" s="326" t="s">
        <v>1255</v>
      </c>
      <c r="AE100" s="326" t="s">
        <v>1254</v>
      </c>
      <c r="AF100" s="421"/>
      <c r="AG100" s="421"/>
      <c r="AH100" s="421"/>
      <c r="AI100" s="421"/>
    </row>
    <row r="101" spans="1:35" s="126" customFormat="1" ht="169.5" customHeight="1" x14ac:dyDescent="0.3">
      <c r="A101" s="613"/>
      <c r="B101" s="586"/>
      <c r="C101" s="615"/>
      <c r="D101" s="609"/>
      <c r="E101" s="615"/>
      <c r="F101" s="198" t="s">
        <v>548</v>
      </c>
      <c r="G101" s="198" t="s">
        <v>549</v>
      </c>
      <c r="H101" s="192" t="s">
        <v>737</v>
      </c>
      <c r="I101" s="293">
        <v>12</v>
      </c>
      <c r="J101" s="96">
        <v>42737</v>
      </c>
      <c r="K101" s="96">
        <v>43100</v>
      </c>
      <c r="L101" s="103">
        <f t="shared" si="9"/>
        <v>51.857142857142854</v>
      </c>
      <c r="M101" s="177">
        <v>1</v>
      </c>
      <c r="N101" s="641"/>
      <c r="O101" s="641"/>
      <c r="P101" s="141">
        <v>42934</v>
      </c>
      <c r="Q101" s="145" t="s">
        <v>1105</v>
      </c>
      <c r="R101" s="369">
        <v>42934</v>
      </c>
      <c r="S101" s="370" t="s">
        <v>1107</v>
      </c>
      <c r="T101" s="370" t="s">
        <v>1108</v>
      </c>
      <c r="U101" s="399">
        <v>0.2</v>
      </c>
      <c r="V101" s="346" t="str">
        <f t="shared" si="10"/>
        <v>ABIERTO</v>
      </c>
      <c r="W101" s="653"/>
      <c r="X101" s="579"/>
      <c r="Y101" s="559"/>
      <c r="Z101" s="560"/>
      <c r="AA101" s="456"/>
      <c r="AB101" s="493" t="s">
        <v>1370</v>
      </c>
      <c r="AC101" s="420"/>
      <c r="AD101" s="326" t="s">
        <v>1421</v>
      </c>
      <c r="AE101" s="326" t="s">
        <v>1254</v>
      </c>
      <c r="AF101" s="421"/>
      <c r="AG101" s="421"/>
      <c r="AH101" s="421"/>
      <c r="AI101" s="421"/>
    </row>
    <row r="102" spans="1:35" s="126" customFormat="1" ht="169.5" customHeight="1" thickBot="1" x14ac:dyDescent="0.35">
      <c r="A102" s="614"/>
      <c r="B102" s="587"/>
      <c r="C102" s="584"/>
      <c r="D102" s="597"/>
      <c r="E102" s="584"/>
      <c r="F102" s="200" t="s">
        <v>534</v>
      </c>
      <c r="G102" s="200" t="s">
        <v>535</v>
      </c>
      <c r="H102" s="193" t="s">
        <v>536</v>
      </c>
      <c r="I102" s="294">
        <v>1</v>
      </c>
      <c r="J102" s="100">
        <v>42737</v>
      </c>
      <c r="K102" s="100">
        <v>43100</v>
      </c>
      <c r="L102" s="115">
        <f t="shared" si="9"/>
        <v>51.857142857142854</v>
      </c>
      <c r="M102" s="176">
        <v>0</v>
      </c>
      <c r="N102" s="642"/>
      <c r="O102" s="642"/>
      <c r="P102" s="164">
        <v>42843</v>
      </c>
      <c r="Q102" s="166" t="s">
        <v>1105</v>
      </c>
      <c r="R102" s="371">
        <v>42843</v>
      </c>
      <c r="S102" s="372" t="s">
        <v>1109</v>
      </c>
      <c r="T102" s="372" t="s">
        <v>1110</v>
      </c>
      <c r="U102" s="373">
        <v>0.5</v>
      </c>
      <c r="V102" s="350" t="str">
        <f t="shared" si="10"/>
        <v>ABIERTO</v>
      </c>
      <c r="W102" s="582"/>
      <c r="X102" s="580"/>
      <c r="Y102" s="556"/>
      <c r="Z102" s="558"/>
      <c r="AA102" s="458"/>
      <c r="AB102" s="494" t="s">
        <v>1218</v>
      </c>
      <c r="AC102" s="420"/>
      <c r="AD102" s="326" t="s">
        <v>1249</v>
      </c>
      <c r="AE102" s="326" t="s">
        <v>1249</v>
      </c>
      <c r="AF102" s="421"/>
      <c r="AG102" s="421"/>
      <c r="AH102" s="421"/>
      <c r="AI102" s="421"/>
    </row>
    <row r="103" spans="1:35" s="126" customFormat="1" ht="169.5" customHeight="1" thickBot="1" x14ac:dyDescent="0.35">
      <c r="A103" s="304" t="s">
        <v>550</v>
      </c>
      <c r="B103" s="206">
        <v>2015</v>
      </c>
      <c r="C103" s="217" t="s">
        <v>891</v>
      </c>
      <c r="D103" s="137" t="s">
        <v>661</v>
      </c>
      <c r="E103" s="217" t="s">
        <v>551</v>
      </c>
      <c r="F103" s="217" t="s">
        <v>552</v>
      </c>
      <c r="G103" s="217" t="s">
        <v>553</v>
      </c>
      <c r="H103" s="218" t="s">
        <v>736</v>
      </c>
      <c r="I103" s="295">
        <v>1</v>
      </c>
      <c r="J103" s="219">
        <v>42737</v>
      </c>
      <c r="K103" s="219">
        <v>43100</v>
      </c>
      <c r="L103" s="220">
        <f t="shared" si="9"/>
        <v>51.857142857142854</v>
      </c>
      <c r="M103" s="221">
        <v>0</v>
      </c>
      <c r="N103" s="207" t="s">
        <v>711</v>
      </c>
      <c r="O103" s="207" t="s">
        <v>773</v>
      </c>
      <c r="P103" s="222">
        <v>42843</v>
      </c>
      <c r="Q103" s="223" t="s">
        <v>1111</v>
      </c>
      <c r="R103" s="404">
        <v>42843</v>
      </c>
      <c r="S103" s="405" t="s">
        <v>1075</v>
      </c>
      <c r="T103" s="405" t="s">
        <v>1112</v>
      </c>
      <c r="U103" s="406">
        <v>0</v>
      </c>
      <c r="V103" s="361" t="str">
        <f t="shared" si="10"/>
        <v>ABIERTO</v>
      </c>
      <c r="W103" s="407">
        <f>AVERAGE(U103:U103)</f>
        <v>0</v>
      </c>
      <c r="X103" s="361" t="str">
        <f t="shared" si="10"/>
        <v>ABIERTO</v>
      </c>
      <c r="Y103" s="495" t="s">
        <v>711</v>
      </c>
      <c r="Z103" s="496" t="s">
        <v>773</v>
      </c>
      <c r="AA103" s="487">
        <v>42915</v>
      </c>
      <c r="AB103" s="497" t="s">
        <v>1256</v>
      </c>
      <c r="AC103" s="420"/>
      <c r="AD103" s="326" t="s">
        <v>1257</v>
      </c>
      <c r="AE103" s="326" t="s">
        <v>1249</v>
      </c>
      <c r="AF103" s="421"/>
      <c r="AG103" s="421"/>
      <c r="AH103" s="421"/>
      <c r="AI103" s="421"/>
    </row>
    <row r="104" spans="1:35" s="126" customFormat="1" ht="169.5" customHeight="1" thickBot="1" x14ac:dyDescent="0.35">
      <c r="A104" s="612" t="s">
        <v>554</v>
      </c>
      <c r="B104" s="585">
        <v>2015</v>
      </c>
      <c r="C104" s="583" t="s">
        <v>892</v>
      </c>
      <c r="D104" s="596" t="s">
        <v>18</v>
      </c>
      <c r="E104" s="583" t="s">
        <v>555</v>
      </c>
      <c r="F104" s="186" t="s">
        <v>556</v>
      </c>
      <c r="G104" s="186" t="s">
        <v>557</v>
      </c>
      <c r="H104" s="191" t="s">
        <v>558</v>
      </c>
      <c r="I104" s="292">
        <v>2</v>
      </c>
      <c r="J104" s="93">
        <v>42737</v>
      </c>
      <c r="K104" s="93">
        <v>43100</v>
      </c>
      <c r="L104" s="116">
        <f t="shared" si="9"/>
        <v>51.857142857142854</v>
      </c>
      <c r="M104" s="175">
        <v>0</v>
      </c>
      <c r="N104" s="640" t="s">
        <v>722</v>
      </c>
      <c r="O104" s="640" t="s">
        <v>787</v>
      </c>
      <c r="P104" s="163">
        <v>42843</v>
      </c>
      <c r="Q104" s="167" t="s">
        <v>1113</v>
      </c>
      <c r="R104" s="383">
        <v>42843</v>
      </c>
      <c r="S104" s="384" t="s">
        <v>1114</v>
      </c>
      <c r="T104" s="384" t="s">
        <v>1115</v>
      </c>
      <c r="U104" s="385">
        <v>0.3</v>
      </c>
      <c r="V104" s="342" t="str">
        <f t="shared" si="10"/>
        <v>ABIERTO</v>
      </c>
      <c r="W104" s="581">
        <f>AVERAGE(U104:U106)</f>
        <v>0.33333333333333331</v>
      </c>
      <c r="X104" s="578" t="str">
        <f t="shared" si="10"/>
        <v>ABIERTO</v>
      </c>
      <c r="Y104" s="555" t="s">
        <v>722</v>
      </c>
      <c r="Z104" s="557" t="s">
        <v>787</v>
      </c>
      <c r="AA104" s="487">
        <v>42915</v>
      </c>
      <c r="AB104" s="468" t="s">
        <v>1371</v>
      </c>
      <c r="AC104" s="420"/>
      <c r="AD104" s="326" t="s">
        <v>1422</v>
      </c>
      <c r="AE104" s="326"/>
      <c r="AF104" s="421"/>
      <c r="AG104" s="421"/>
      <c r="AH104" s="421"/>
      <c r="AI104" s="421"/>
    </row>
    <row r="105" spans="1:35" s="126" customFormat="1" ht="169.5" customHeight="1" thickBot="1" x14ac:dyDescent="0.35">
      <c r="A105" s="613"/>
      <c r="B105" s="586"/>
      <c r="C105" s="615"/>
      <c r="D105" s="609"/>
      <c r="E105" s="615"/>
      <c r="F105" s="198" t="s">
        <v>559</v>
      </c>
      <c r="G105" s="198" t="s">
        <v>560</v>
      </c>
      <c r="H105" s="192" t="s">
        <v>735</v>
      </c>
      <c r="I105" s="293">
        <v>12</v>
      </c>
      <c r="J105" s="96">
        <v>42737</v>
      </c>
      <c r="K105" s="96">
        <v>43100</v>
      </c>
      <c r="L105" s="103">
        <f t="shared" si="9"/>
        <v>51.857142857142854</v>
      </c>
      <c r="M105" s="177">
        <v>0</v>
      </c>
      <c r="N105" s="641"/>
      <c r="O105" s="641"/>
      <c r="P105" s="141">
        <v>42843</v>
      </c>
      <c r="Q105" s="145" t="s">
        <v>1116</v>
      </c>
      <c r="R105" s="369">
        <v>42843</v>
      </c>
      <c r="S105" s="370" t="s">
        <v>1175</v>
      </c>
      <c r="T105" s="370" t="s">
        <v>1117</v>
      </c>
      <c r="U105" s="399">
        <v>0.2</v>
      </c>
      <c r="V105" s="346" t="str">
        <f t="shared" si="10"/>
        <v>ABIERTO</v>
      </c>
      <c r="W105" s="653"/>
      <c r="X105" s="579"/>
      <c r="Y105" s="559"/>
      <c r="Z105" s="560"/>
      <c r="AA105" s="487">
        <v>42915</v>
      </c>
      <c r="AB105" s="457" t="s">
        <v>1219</v>
      </c>
      <c r="AC105" s="420"/>
      <c r="AD105" s="326" t="s">
        <v>1259</v>
      </c>
      <c r="AE105" s="326" t="s">
        <v>1258</v>
      </c>
      <c r="AF105" s="421"/>
      <c r="AG105" s="421"/>
      <c r="AH105" s="421"/>
      <c r="AI105" s="421"/>
    </row>
    <row r="106" spans="1:35" s="126" customFormat="1" ht="169.5" customHeight="1" thickBot="1" x14ac:dyDescent="0.35">
      <c r="A106" s="614"/>
      <c r="B106" s="587"/>
      <c r="C106" s="584"/>
      <c r="D106" s="597"/>
      <c r="E106" s="584"/>
      <c r="F106" s="200" t="s">
        <v>534</v>
      </c>
      <c r="G106" s="200" t="s">
        <v>535</v>
      </c>
      <c r="H106" s="193" t="s">
        <v>536</v>
      </c>
      <c r="I106" s="294">
        <v>1</v>
      </c>
      <c r="J106" s="100">
        <v>42737</v>
      </c>
      <c r="K106" s="100">
        <v>43100</v>
      </c>
      <c r="L106" s="115">
        <f t="shared" si="9"/>
        <v>51.857142857142854</v>
      </c>
      <c r="M106" s="176">
        <v>0</v>
      </c>
      <c r="N106" s="642"/>
      <c r="O106" s="642"/>
      <c r="P106" s="164">
        <v>42843</v>
      </c>
      <c r="Q106" s="166" t="s">
        <v>1118</v>
      </c>
      <c r="R106" s="371">
        <v>42843</v>
      </c>
      <c r="S106" s="372" t="s">
        <v>1119</v>
      </c>
      <c r="T106" s="372" t="s">
        <v>1120</v>
      </c>
      <c r="U106" s="373">
        <v>0.5</v>
      </c>
      <c r="V106" s="350" t="str">
        <f t="shared" si="10"/>
        <v>ABIERTO</v>
      </c>
      <c r="W106" s="582"/>
      <c r="X106" s="580"/>
      <c r="Y106" s="556"/>
      <c r="Z106" s="558"/>
      <c r="AA106" s="487">
        <v>42915</v>
      </c>
      <c r="AB106" s="459" t="s">
        <v>1212</v>
      </c>
      <c r="AC106" s="420"/>
      <c r="AD106" s="326" t="s">
        <v>1249</v>
      </c>
      <c r="AE106" s="326" t="s">
        <v>1249</v>
      </c>
      <c r="AF106" s="421"/>
      <c r="AG106" s="421"/>
      <c r="AH106" s="421"/>
      <c r="AI106" s="421"/>
    </row>
    <row r="107" spans="1:35" s="126" customFormat="1" ht="169.5" customHeight="1" x14ac:dyDescent="0.3">
      <c r="A107" s="612" t="s">
        <v>561</v>
      </c>
      <c r="B107" s="585">
        <v>2015</v>
      </c>
      <c r="C107" s="583" t="s">
        <v>893</v>
      </c>
      <c r="D107" s="596" t="s">
        <v>18</v>
      </c>
      <c r="E107" s="583" t="s">
        <v>562</v>
      </c>
      <c r="F107" s="186" t="s">
        <v>563</v>
      </c>
      <c r="G107" s="186" t="s">
        <v>564</v>
      </c>
      <c r="H107" s="191" t="s">
        <v>565</v>
      </c>
      <c r="I107" s="292">
        <v>1</v>
      </c>
      <c r="J107" s="93">
        <v>42737</v>
      </c>
      <c r="K107" s="93">
        <v>43100</v>
      </c>
      <c r="L107" s="116">
        <f t="shared" si="9"/>
        <v>51.857142857142854</v>
      </c>
      <c r="M107" s="175">
        <v>0</v>
      </c>
      <c r="N107" s="640" t="s">
        <v>722</v>
      </c>
      <c r="O107" s="640" t="s">
        <v>787</v>
      </c>
      <c r="P107" s="163">
        <v>42843</v>
      </c>
      <c r="Q107" s="165" t="s">
        <v>1121</v>
      </c>
      <c r="R107" s="383">
        <v>42843</v>
      </c>
      <c r="S107" s="384" t="s">
        <v>1122</v>
      </c>
      <c r="T107" s="384" t="s">
        <v>922</v>
      </c>
      <c r="U107" s="385">
        <v>0.3</v>
      </c>
      <c r="V107" s="342" t="str">
        <f t="shared" si="10"/>
        <v>ABIERTO</v>
      </c>
      <c r="W107" s="581">
        <f>AVERAGE(U107:U109)</f>
        <v>0.33333333333333331</v>
      </c>
      <c r="X107" s="578" t="str">
        <f t="shared" si="10"/>
        <v>ABIERTO</v>
      </c>
      <c r="Y107" s="555" t="s">
        <v>722</v>
      </c>
      <c r="Z107" s="557" t="s">
        <v>787</v>
      </c>
      <c r="AA107" s="498">
        <v>42915</v>
      </c>
      <c r="AB107" s="468" t="s">
        <v>1371</v>
      </c>
      <c r="AC107" s="420"/>
      <c r="AD107" s="326" t="s">
        <v>1422</v>
      </c>
      <c r="AE107" s="326"/>
      <c r="AF107" s="421"/>
      <c r="AG107" s="421"/>
      <c r="AH107" s="421"/>
      <c r="AI107" s="421"/>
    </row>
    <row r="108" spans="1:35" s="126" customFormat="1" ht="169.5" customHeight="1" x14ac:dyDescent="0.3">
      <c r="A108" s="613"/>
      <c r="B108" s="586"/>
      <c r="C108" s="615"/>
      <c r="D108" s="609"/>
      <c r="E108" s="615"/>
      <c r="F108" s="198" t="s">
        <v>566</v>
      </c>
      <c r="G108" s="198" t="s">
        <v>567</v>
      </c>
      <c r="H108" s="192" t="s">
        <v>735</v>
      </c>
      <c r="I108" s="293">
        <v>12</v>
      </c>
      <c r="J108" s="96">
        <v>42737</v>
      </c>
      <c r="K108" s="96">
        <v>43100</v>
      </c>
      <c r="L108" s="103">
        <f t="shared" si="9"/>
        <v>51.857142857142854</v>
      </c>
      <c r="M108" s="177">
        <v>0</v>
      </c>
      <c r="N108" s="641"/>
      <c r="O108" s="641"/>
      <c r="P108" s="141">
        <v>43208</v>
      </c>
      <c r="Q108" s="147" t="s">
        <v>1123</v>
      </c>
      <c r="R108" s="369">
        <v>43208</v>
      </c>
      <c r="S108" s="370" t="s">
        <v>1176</v>
      </c>
      <c r="T108" s="370" t="s">
        <v>922</v>
      </c>
      <c r="U108" s="399">
        <v>0.2</v>
      </c>
      <c r="V108" s="346" t="str">
        <f t="shared" si="10"/>
        <v>ABIERTO</v>
      </c>
      <c r="W108" s="653"/>
      <c r="X108" s="579"/>
      <c r="Y108" s="559"/>
      <c r="Z108" s="560"/>
      <c r="AA108" s="499">
        <v>42915</v>
      </c>
      <c r="AB108" s="457" t="s">
        <v>1219</v>
      </c>
      <c r="AC108" s="420"/>
      <c r="AD108" s="326" t="s">
        <v>1259</v>
      </c>
      <c r="AE108" s="326" t="s">
        <v>1258</v>
      </c>
      <c r="AF108" s="421"/>
      <c r="AG108" s="421"/>
      <c r="AH108" s="421"/>
      <c r="AI108" s="421"/>
    </row>
    <row r="109" spans="1:35" s="126" customFormat="1" ht="169.5" customHeight="1" thickBot="1" x14ac:dyDescent="0.35">
      <c r="A109" s="614"/>
      <c r="B109" s="587"/>
      <c r="C109" s="584"/>
      <c r="D109" s="597"/>
      <c r="E109" s="584"/>
      <c r="F109" s="200" t="s">
        <v>534</v>
      </c>
      <c r="G109" s="200" t="s">
        <v>535</v>
      </c>
      <c r="H109" s="193" t="s">
        <v>536</v>
      </c>
      <c r="I109" s="294">
        <v>1</v>
      </c>
      <c r="J109" s="100">
        <v>42737</v>
      </c>
      <c r="K109" s="100">
        <v>43100</v>
      </c>
      <c r="L109" s="115">
        <f t="shared" si="9"/>
        <v>51.857142857142854</v>
      </c>
      <c r="M109" s="176">
        <v>0</v>
      </c>
      <c r="N109" s="642"/>
      <c r="O109" s="642"/>
      <c r="P109" s="164">
        <v>42843</v>
      </c>
      <c r="Q109" s="168" t="s">
        <v>1118</v>
      </c>
      <c r="R109" s="371">
        <v>42843</v>
      </c>
      <c r="S109" s="372" t="s">
        <v>1124</v>
      </c>
      <c r="T109" s="372" t="s">
        <v>1063</v>
      </c>
      <c r="U109" s="373">
        <v>0.5</v>
      </c>
      <c r="V109" s="350" t="str">
        <f t="shared" si="10"/>
        <v>ABIERTO</v>
      </c>
      <c r="W109" s="582"/>
      <c r="X109" s="580"/>
      <c r="Y109" s="556"/>
      <c r="Z109" s="558"/>
      <c r="AA109" s="500">
        <v>42915</v>
      </c>
      <c r="AB109" s="459" t="s">
        <v>1212</v>
      </c>
      <c r="AC109" s="420"/>
      <c r="AD109" s="326" t="s">
        <v>1249</v>
      </c>
      <c r="AE109" s="326" t="s">
        <v>1249</v>
      </c>
      <c r="AF109" s="421"/>
      <c r="AG109" s="421"/>
      <c r="AH109" s="421"/>
      <c r="AI109" s="421"/>
    </row>
    <row r="110" spans="1:35" s="126" customFormat="1" ht="169.5" customHeight="1" x14ac:dyDescent="0.3">
      <c r="A110" s="612" t="s">
        <v>568</v>
      </c>
      <c r="B110" s="585">
        <v>2015</v>
      </c>
      <c r="C110" s="583" t="s">
        <v>894</v>
      </c>
      <c r="D110" s="596" t="s">
        <v>18</v>
      </c>
      <c r="E110" s="583" t="s">
        <v>569</v>
      </c>
      <c r="F110" s="186" t="s">
        <v>570</v>
      </c>
      <c r="G110" s="186" t="s">
        <v>571</v>
      </c>
      <c r="H110" s="191" t="s">
        <v>769</v>
      </c>
      <c r="I110" s="292">
        <v>1</v>
      </c>
      <c r="J110" s="93">
        <v>42737</v>
      </c>
      <c r="K110" s="93">
        <v>43100</v>
      </c>
      <c r="L110" s="116">
        <f t="shared" si="9"/>
        <v>51.857142857142854</v>
      </c>
      <c r="M110" s="175">
        <v>0</v>
      </c>
      <c r="N110" s="640" t="s">
        <v>722</v>
      </c>
      <c r="O110" s="640" t="s">
        <v>787</v>
      </c>
      <c r="P110" s="163">
        <v>42843</v>
      </c>
      <c r="Q110" s="165" t="s">
        <v>1125</v>
      </c>
      <c r="R110" s="383">
        <v>42843</v>
      </c>
      <c r="S110" s="384" t="s">
        <v>1126</v>
      </c>
      <c r="T110" s="384" t="s">
        <v>922</v>
      </c>
      <c r="U110" s="385">
        <v>0.3</v>
      </c>
      <c r="V110" s="342" t="str">
        <f t="shared" si="10"/>
        <v>ABIERTO</v>
      </c>
      <c r="W110" s="581">
        <f>AVERAGE(U110:U112)</f>
        <v>0.33333333333333331</v>
      </c>
      <c r="X110" s="578" t="str">
        <f t="shared" si="10"/>
        <v>ABIERTO</v>
      </c>
      <c r="Y110" s="555" t="s">
        <v>722</v>
      </c>
      <c r="Z110" s="557" t="s">
        <v>787</v>
      </c>
      <c r="AA110" s="498">
        <v>42915</v>
      </c>
      <c r="AB110" s="468" t="s">
        <v>1372</v>
      </c>
      <c r="AC110" s="420"/>
      <c r="AD110" s="326" t="s">
        <v>1422</v>
      </c>
      <c r="AE110" s="326"/>
      <c r="AF110" s="421"/>
      <c r="AG110" s="421"/>
      <c r="AH110" s="421"/>
      <c r="AI110" s="421"/>
    </row>
    <row r="111" spans="1:35" s="126" customFormat="1" ht="169.5" customHeight="1" x14ac:dyDescent="0.3">
      <c r="A111" s="613"/>
      <c r="B111" s="586"/>
      <c r="C111" s="615"/>
      <c r="D111" s="609"/>
      <c r="E111" s="615"/>
      <c r="F111" s="198" t="s">
        <v>572</v>
      </c>
      <c r="G111" s="198" t="s">
        <v>573</v>
      </c>
      <c r="H111" s="192" t="s">
        <v>734</v>
      </c>
      <c r="I111" s="293">
        <v>12</v>
      </c>
      <c r="J111" s="96">
        <v>42737</v>
      </c>
      <c r="K111" s="96">
        <v>43100</v>
      </c>
      <c r="L111" s="103">
        <f t="shared" si="9"/>
        <v>51.857142857142854</v>
      </c>
      <c r="M111" s="177">
        <v>0</v>
      </c>
      <c r="N111" s="641"/>
      <c r="O111" s="641"/>
      <c r="P111" s="141">
        <v>43208</v>
      </c>
      <c r="Q111" s="147" t="s">
        <v>1127</v>
      </c>
      <c r="R111" s="369">
        <v>43208</v>
      </c>
      <c r="S111" s="370" t="s">
        <v>1177</v>
      </c>
      <c r="T111" s="370" t="s">
        <v>922</v>
      </c>
      <c r="U111" s="399">
        <v>0.2</v>
      </c>
      <c r="V111" s="346" t="str">
        <f t="shared" si="10"/>
        <v>ABIERTO</v>
      </c>
      <c r="W111" s="653"/>
      <c r="X111" s="579"/>
      <c r="Y111" s="559"/>
      <c r="Z111" s="560"/>
      <c r="AA111" s="499">
        <v>42915</v>
      </c>
      <c r="AB111" s="457" t="s">
        <v>1219</v>
      </c>
      <c r="AC111" s="420"/>
      <c r="AD111" s="326" t="s">
        <v>1259</v>
      </c>
      <c r="AE111" s="326" t="s">
        <v>1258</v>
      </c>
      <c r="AF111" s="421"/>
      <c r="AG111" s="421"/>
      <c r="AH111" s="421"/>
      <c r="AI111" s="421"/>
    </row>
    <row r="112" spans="1:35" s="126" customFormat="1" ht="169.5" customHeight="1" thickBot="1" x14ac:dyDescent="0.35">
      <c r="A112" s="614"/>
      <c r="B112" s="587"/>
      <c r="C112" s="584"/>
      <c r="D112" s="597"/>
      <c r="E112" s="584"/>
      <c r="F112" s="200" t="s">
        <v>534</v>
      </c>
      <c r="G112" s="200" t="s">
        <v>535</v>
      </c>
      <c r="H112" s="193" t="s">
        <v>536</v>
      </c>
      <c r="I112" s="294">
        <v>1</v>
      </c>
      <c r="J112" s="100">
        <v>42737</v>
      </c>
      <c r="K112" s="100">
        <v>43100</v>
      </c>
      <c r="L112" s="115">
        <f t="shared" si="9"/>
        <v>51.857142857142854</v>
      </c>
      <c r="M112" s="176">
        <v>0</v>
      </c>
      <c r="N112" s="642"/>
      <c r="O112" s="642"/>
      <c r="P112" s="164">
        <v>42843</v>
      </c>
      <c r="Q112" s="168" t="s">
        <v>1128</v>
      </c>
      <c r="R112" s="371">
        <v>42843</v>
      </c>
      <c r="S112" s="372" t="s">
        <v>1124</v>
      </c>
      <c r="T112" s="372" t="s">
        <v>1063</v>
      </c>
      <c r="U112" s="373">
        <v>0.5</v>
      </c>
      <c r="V112" s="350" t="str">
        <f t="shared" si="10"/>
        <v>ABIERTO</v>
      </c>
      <c r="W112" s="582"/>
      <c r="X112" s="580"/>
      <c r="Y112" s="556"/>
      <c r="Z112" s="558"/>
      <c r="AA112" s="500">
        <v>42915</v>
      </c>
      <c r="AB112" s="459" t="s">
        <v>1212</v>
      </c>
      <c r="AC112" s="420"/>
      <c r="AD112" s="326" t="s">
        <v>1249</v>
      </c>
      <c r="AE112" s="326" t="s">
        <v>1249</v>
      </c>
      <c r="AF112" s="421"/>
      <c r="AG112" s="421"/>
      <c r="AH112" s="421"/>
      <c r="AI112" s="421"/>
    </row>
    <row r="113" spans="1:35" s="126" customFormat="1" ht="169.5" customHeight="1" x14ac:dyDescent="0.3">
      <c r="A113" s="612" t="s">
        <v>574</v>
      </c>
      <c r="B113" s="585">
        <v>2015</v>
      </c>
      <c r="C113" s="583" t="s">
        <v>895</v>
      </c>
      <c r="D113" s="596" t="s">
        <v>661</v>
      </c>
      <c r="E113" s="583" t="s">
        <v>575</v>
      </c>
      <c r="F113" s="186" t="s">
        <v>576</v>
      </c>
      <c r="G113" s="186" t="s">
        <v>577</v>
      </c>
      <c r="H113" s="191" t="s">
        <v>578</v>
      </c>
      <c r="I113" s="292">
        <v>2</v>
      </c>
      <c r="J113" s="93">
        <v>42737</v>
      </c>
      <c r="K113" s="93">
        <v>43100</v>
      </c>
      <c r="L113" s="116">
        <f t="shared" si="9"/>
        <v>51.857142857142854</v>
      </c>
      <c r="M113" s="175">
        <v>0</v>
      </c>
      <c r="N113" s="640" t="s">
        <v>711</v>
      </c>
      <c r="O113" s="640" t="s">
        <v>773</v>
      </c>
      <c r="P113" s="163">
        <v>42934</v>
      </c>
      <c r="Q113" s="165" t="s">
        <v>1129</v>
      </c>
      <c r="R113" s="383">
        <v>42934</v>
      </c>
      <c r="S113" s="384" t="s">
        <v>1130</v>
      </c>
      <c r="T113" s="384" t="s">
        <v>923</v>
      </c>
      <c r="U113" s="385">
        <v>0.3</v>
      </c>
      <c r="V113" s="342" t="str">
        <f t="shared" si="10"/>
        <v>ABIERTO</v>
      </c>
      <c r="W113" s="581">
        <f>AVERAGE(U113:U115)</f>
        <v>0.3666666666666667</v>
      </c>
      <c r="X113" s="578" t="str">
        <f t="shared" si="10"/>
        <v>ABIERTO</v>
      </c>
      <c r="Y113" s="555" t="s">
        <v>711</v>
      </c>
      <c r="Z113" s="557" t="s">
        <v>773</v>
      </c>
      <c r="AA113" s="499">
        <v>42915</v>
      </c>
      <c r="AB113" s="457" t="s">
        <v>1220</v>
      </c>
      <c r="AC113" s="420"/>
      <c r="AD113" s="326" t="s">
        <v>1422</v>
      </c>
      <c r="AE113" s="326" t="s">
        <v>1263</v>
      </c>
      <c r="AF113" s="421"/>
      <c r="AG113" s="421"/>
      <c r="AH113" s="421"/>
      <c r="AI113" s="421"/>
    </row>
    <row r="114" spans="1:35" s="126" customFormat="1" ht="169.5" customHeight="1" x14ac:dyDescent="0.3">
      <c r="A114" s="613"/>
      <c r="B114" s="586"/>
      <c r="C114" s="615"/>
      <c r="D114" s="609"/>
      <c r="E114" s="615"/>
      <c r="F114" s="198" t="s">
        <v>579</v>
      </c>
      <c r="G114" s="198" t="s">
        <v>580</v>
      </c>
      <c r="H114" s="192" t="s">
        <v>733</v>
      </c>
      <c r="I114" s="293">
        <v>12</v>
      </c>
      <c r="J114" s="96">
        <v>42737</v>
      </c>
      <c r="K114" s="96">
        <v>43100</v>
      </c>
      <c r="L114" s="103">
        <f t="shared" si="9"/>
        <v>51.857142857142854</v>
      </c>
      <c r="M114" s="177">
        <v>1</v>
      </c>
      <c r="N114" s="641"/>
      <c r="O114" s="641"/>
      <c r="P114" s="141">
        <v>42934</v>
      </c>
      <c r="Q114" s="147" t="s">
        <v>1131</v>
      </c>
      <c r="R114" s="369">
        <v>42934</v>
      </c>
      <c r="S114" s="370" t="s">
        <v>1132</v>
      </c>
      <c r="T114" s="370" t="s">
        <v>923</v>
      </c>
      <c r="U114" s="399">
        <v>0.3</v>
      </c>
      <c r="V114" s="346" t="str">
        <f t="shared" si="10"/>
        <v>ABIERTO</v>
      </c>
      <c r="W114" s="653"/>
      <c r="X114" s="579"/>
      <c r="Y114" s="559"/>
      <c r="Z114" s="560"/>
      <c r="AA114" s="456"/>
      <c r="AB114" s="457" t="s">
        <v>1221</v>
      </c>
      <c r="AC114" s="420"/>
      <c r="AD114" s="326" t="s">
        <v>1261</v>
      </c>
      <c r="AE114" s="326" t="s">
        <v>1260</v>
      </c>
      <c r="AF114" s="421"/>
      <c r="AG114" s="421"/>
      <c r="AH114" s="421"/>
      <c r="AI114" s="421"/>
    </row>
    <row r="115" spans="1:35" s="126" customFormat="1" ht="169.5" customHeight="1" thickBot="1" x14ac:dyDescent="0.35">
      <c r="A115" s="614"/>
      <c r="B115" s="587"/>
      <c r="C115" s="584"/>
      <c r="D115" s="597"/>
      <c r="E115" s="584"/>
      <c r="F115" s="200" t="s">
        <v>534</v>
      </c>
      <c r="G115" s="200" t="s">
        <v>535</v>
      </c>
      <c r="H115" s="193" t="s">
        <v>536</v>
      </c>
      <c r="I115" s="294">
        <v>1</v>
      </c>
      <c r="J115" s="100">
        <v>42737</v>
      </c>
      <c r="K115" s="100">
        <v>43100</v>
      </c>
      <c r="L115" s="115">
        <f t="shared" si="9"/>
        <v>51.857142857142854</v>
      </c>
      <c r="M115" s="176">
        <v>0</v>
      </c>
      <c r="N115" s="642"/>
      <c r="O115" s="642"/>
      <c r="P115" s="164">
        <v>42934</v>
      </c>
      <c r="Q115" s="168" t="s">
        <v>1133</v>
      </c>
      <c r="R115" s="371">
        <v>42934</v>
      </c>
      <c r="S115" s="372" t="s">
        <v>1124</v>
      </c>
      <c r="T115" s="372" t="s">
        <v>1062</v>
      </c>
      <c r="U115" s="373">
        <v>0.5</v>
      </c>
      <c r="V115" s="350" t="str">
        <f t="shared" si="10"/>
        <v>ABIERTO</v>
      </c>
      <c r="W115" s="582"/>
      <c r="X115" s="580"/>
      <c r="Y115" s="556"/>
      <c r="Z115" s="558"/>
      <c r="AA115" s="458"/>
      <c r="AB115" s="457" t="s">
        <v>1212</v>
      </c>
      <c r="AC115" s="420"/>
      <c r="AD115" s="326" t="s">
        <v>1249</v>
      </c>
      <c r="AE115" s="326" t="s">
        <v>1249</v>
      </c>
      <c r="AF115" s="421"/>
      <c r="AG115" s="421"/>
      <c r="AH115" s="421"/>
      <c r="AI115" s="421"/>
    </row>
    <row r="116" spans="1:35" s="126" customFormat="1" ht="169.5" customHeight="1" thickBot="1" x14ac:dyDescent="0.35">
      <c r="A116" s="612" t="s">
        <v>582</v>
      </c>
      <c r="B116" s="585">
        <v>2015</v>
      </c>
      <c r="C116" s="583" t="s">
        <v>896</v>
      </c>
      <c r="D116" s="596" t="s">
        <v>18</v>
      </c>
      <c r="E116" s="583" t="s">
        <v>583</v>
      </c>
      <c r="F116" s="186" t="s">
        <v>584</v>
      </c>
      <c r="G116" s="186" t="s">
        <v>585</v>
      </c>
      <c r="H116" s="191" t="s">
        <v>770</v>
      </c>
      <c r="I116" s="292">
        <v>2</v>
      </c>
      <c r="J116" s="93">
        <v>42737</v>
      </c>
      <c r="K116" s="93">
        <v>43100</v>
      </c>
      <c r="L116" s="116">
        <f t="shared" si="9"/>
        <v>51.857142857142854</v>
      </c>
      <c r="M116" s="175">
        <v>0</v>
      </c>
      <c r="N116" s="640" t="s">
        <v>711</v>
      </c>
      <c r="O116" s="640" t="s">
        <v>773</v>
      </c>
      <c r="P116" s="163">
        <v>42934</v>
      </c>
      <c r="Q116" s="165" t="s">
        <v>1129</v>
      </c>
      <c r="R116" s="383">
        <v>42934</v>
      </c>
      <c r="S116" s="384" t="s">
        <v>1134</v>
      </c>
      <c r="T116" s="384" t="s">
        <v>923</v>
      </c>
      <c r="U116" s="385">
        <v>0</v>
      </c>
      <c r="V116" s="342" t="str">
        <f t="shared" si="10"/>
        <v>ABIERTO</v>
      </c>
      <c r="W116" s="581">
        <f>AVERAGE(U116:U118)</f>
        <v>0.26666666666666666</v>
      </c>
      <c r="X116" s="578" t="str">
        <f t="shared" si="10"/>
        <v>ABIERTO</v>
      </c>
      <c r="Y116" s="555" t="s">
        <v>711</v>
      </c>
      <c r="Z116" s="557" t="s">
        <v>773</v>
      </c>
      <c r="AA116" s="500">
        <v>42915</v>
      </c>
      <c r="AB116" s="457" t="s">
        <v>1220</v>
      </c>
      <c r="AC116" s="420"/>
      <c r="AD116" s="326" t="s">
        <v>1422</v>
      </c>
      <c r="AE116" s="326" t="s">
        <v>1262</v>
      </c>
      <c r="AF116" s="421"/>
      <c r="AG116" s="421"/>
      <c r="AH116" s="421"/>
      <c r="AI116" s="421"/>
    </row>
    <row r="117" spans="1:35" s="126" customFormat="1" ht="169.5" customHeight="1" x14ac:dyDescent="0.3">
      <c r="A117" s="613"/>
      <c r="B117" s="586"/>
      <c r="C117" s="615"/>
      <c r="D117" s="609"/>
      <c r="E117" s="615"/>
      <c r="F117" s="198" t="s">
        <v>586</v>
      </c>
      <c r="G117" s="198" t="s">
        <v>587</v>
      </c>
      <c r="H117" s="192" t="s">
        <v>733</v>
      </c>
      <c r="I117" s="293">
        <v>12</v>
      </c>
      <c r="J117" s="96">
        <v>42737</v>
      </c>
      <c r="K117" s="96">
        <v>43100</v>
      </c>
      <c r="L117" s="103">
        <f t="shared" si="9"/>
        <v>51.857142857142854</v>
      </c>
      <c r="M117" s="177">
        <v>1</v>
      </c>
      <c r="N117" s="641"/>
      <c r="O117" s="641"/>
      <c r="P117" s="141">
        <v>42934</v>
      </c>
      <c r="Q117" s="147" t="s">
        <v>1135</v>
      </c>
      <c r="R117" s="369">
        <v>42934</v>
      </c>
      <c r="S117" s="370" t="s">
        <v>1136</v>
      </c>
      <c r="T117" s="370" t="s">
        <v>923</v>
      </c>
      <c r="U117" s="399">
        <v>0.3</v>
      </c>
      <c r="V117" s="346" t="str">
        <f t="shared" si="10"/>
        <v>ABIERTO</v>
      </c>
      <c r="W117" s="653"/>
      <c r="X117" s="579"/>
      <c r="Y117" s="559"/>
      <c r="Z117" s="560"/>
      <c r="AA117" s="456"/>
      <c r="AB117" s="457" t="s">
        <v>1221</v>
      </c>
      <c r="AC117" s="420"/>
      <c r="AD117" s="326"/>
      <c r="AE117" s="326" t="s">
        <v>1260</v>
      </c>
      <c r="AF117" s="421"/>
      <c r="AG117" s="421"/>
      <c r="AH117" s="421"/>
      <c r="AI117" s="421"/>
    </row>
    <row r="118" spans="1:35" s="126" customFormat="1" ht="169.5" customHeight="1" thickBot="1" x14ac:dyDescent="0.35">
      <c r="A118" s="614"/>
      <c r="B118" s="587"/>
      <c r="C118" s="584"/>
      <c r="D118" s="597"/>
      <c r="E118" s="584"/>
      <c r="F118" s="200" t="s">
        <v>534</v>
      </c>
      <c r="G118" s="200" t="s">
        <v>535</v>
      </c>
      <c r="H118" s="193" t="s">
        <v>536</v>
      </c>
      <c r="I118" s="294">
        <v>1</v>
      </c>
      <c r="J118" s="100">
        <v>42737</v>
      </c>
      <c r="K118" s="100">
        <v>43100</v>
      </c>
      <c r="L118" s="115">
        <f t="shared" si="9"/>
        <v>51.857142857142854</v>
      </c>
      <c r="M118" s="176">
        <v>0</v>
      </c>
      <c r="N118" s="642"/>
      <c r="O118" s="642"/>
      <c r="P118" s="164">
        <v>42934</v>
      </c>
      <c r="Q118" s="168" t="s">
        <v>1133</v>
      </c>
      <c r="R118" s="371">
        <v>42934</v>
      </c>
      <c r="S118" s="372" t="s">
        <v>1124</v>
      </c>
      <c r="T118" s="372" t="s">
        <v>1061</v>
      </c>
      <c r="U118" s="373">
        <v>0.5</v>
      </c>
      <c r="V118" s="350" t="str">
        <f t="shared" si="10"/>
        <v>ABIERTO</v>
      </c>
      <c r="W118" s="582"/>
      <c r="X118" s="580"/>
      <c r="Y118" s="556"/>
      <c r="Z118" s="558"/>
      <c r="AA118" s="458"/>
      <c r="AB118" s="457" t="s">
        <v>1212</v>
      </c>
      <c r="AC118" s="420"/>
      <c r="AD118" s="326" t="s">
        <v>1249</v>
      </c>
      <c r="AE118" s="326" t="s">
        <v>1249</v>
      </c>
      <c r="AF118" s="421"/>
      <c r="AG118" s="421"/>
      <c r="AH118" s="421"/>
      <c r="AI118" s="421"/>
    </row>
    <row r="119" spans="1:35" s="126" customFormat="1" ht="169.5" customHeight="1" thickBot="1" x14ac:dyDescent="0.35">
      <c r="A119" s="612" t="s">
        <v>588</v>
      </c>
      <c r="B119" s="585">
        <v>2015</v>
      </c>
      <c r="C119" s="583" t="s">
        <v>897</v>
      </c>
      <c r="D119" s="596" t="s">
        <v>18</v>
      </c>
      <c r="E119" s="583" t="s">
        <v>589</v>
      </c>
      <c r="F119" s="186" t="s">
        <v>590</v>
      </c>
      <c r="G119" s="186" t="s">
        <v>591</v>
      </c>
      <c r="H119" s="191" t="s">
        <v>732</v>
      </c>
      <c r="I119" s="292">
        <v>1</v>
      </c>
      <c r="J119" s="93">
        <v>42737</v>
      </c>
      <c r="K119" s="93">
        <v>43100</v>
      </c>
      <c r="L119" s="116">
        <f t="shared" si="9"/>
        <v>51.857142857142854</v>
      </c>
      <c r="M119" s="175">
        <v>0</v>
      </c>
      <c r="N119" s="640" t="s">
        <v>711</v>
      </c>
      <c r="O119" s="640" t="s">
        <v>773</v>
      </c>
      <c r="P119" s="163">
        <v>42843</v>
      </c>
      <c r="Q119" s="167" t="s">
        <v>1137</v>
      </c>
      <c r="R119" s="383">
        <v>42843</v>
      </c>
      <c r="S119" s="384" t="s">
        <v>1059</v>
      </c>
      <c r="T119" s="384"/>
      <c r="U119" s="385">
        <v>0.1</v>
      </c>
      <c r="V119" s="342" t="str">
        <f t="shared" si="10"/>
        <v>ABIERTO</v>
      </c>
      <c r="W119" s="581">
        <f>AVERAGE(U119:U122)</f>
        <v>0.2</v>
      </c>
      <c r="X119" s="578" t="str">
        <f t="shared" si="10"/>
        <v>ABIERTO</v>
      </c>
      <c r="Y119" s="555" t="s">
        <v>711</v>
      </c>
      <c r="Z119" s="557" t="s">
        <v>773</v>
      </c>
      <c r="AA119" s="487">
        <v>42915</v>
      </c>
      <c r="AB119" s="468" t="s">
        <v>1222</v>
      </c>
      <c r="AC119" s="420"/>
      <c r="AD119" s="326" t="s">
        <v>1249</v>
      </c>
      <c r="AE119" s="326" t="s">
        <v>1249</v>
      </c>
      <c r="AF119" s="421"/>
      <c r="AG119" s="421"/>
      <c r="AH119" s="421"/>
      <c r="AI119" s="421"/>
    </row>
    <row r="120" spans="1:35" s="126" customFormat="1" ht="169.5" customHeight="1" thickBot="1" x14ac:dyDescent="0.35">
      <c r="A120" s="613"/>
      <c r="B120" s="586"/>
      <c r="C120" s="615"/>
      <c r="D120" s="609"/>
      <c r="E120" s="615"/>
      <c r="F120" s="198" t="s">
        <v>592</v>
      </c>
      <c r="G120" s="198" t="s">
        <v>1064</v>
      </c>
      <c r="H120" s="192" t="s">
        <v>593</v>
      </c>
      <c r="I120" s="293">
        <v>2</v>
      </c>
      <c r="J120" s="96">
        <v>42737</v>
      </c>
      <c r="K120" s="96">
        <v>43100</v>
      </c>
      <c r="L120" s="103">
        <f t="shared" si="9"/>
        <v>51.857142857142854</v>
      </c>
      <c r="M120" s="177">
        <v>0</v>
      </c>
      <c r="N120" s="641"/>
      <c r="O120" s="641"/>
      <c r="P120" s="141">
        <v>42843</v>
      </c>
      <c r="Q120" s="147" t="s">
        <v>1137</v>
      </c>
      <c r="R120" s="369">
        <v>42843</v>
      </c>
      <c r="S120" s="370" t="s">
        <v>1059</v>
      </c>
      <c r="T120" s="370"/>
      <c r="U120" s="399">
        <v>0.1</v>
      </c>
      <c r="V120" s="346" t="str">
        <f t="shared" si="10"/>
        <v>ABIERTO</v>
      </c>
      <c r="W120" s="653"/>
      <c r="X120" s="579"/>
      <c r="Y120" s="559"/>
      <c r="Z120" s="560"/>
      <c r="AA120" s="487">
        <v>42915</v>
      </c>
      <c r="AB120" s="457" t="s">
        <v>1222</v>
      </c>
      <c r="AC120" s="420"/>
      <c r="AD120" s="326" t="s">
        <v>1249</v>
      </c>
      <c r="AE120" s="326" t="s">
        <v>1249</v>
      </c>
      <c r="AF120" s="421"/>
      <c r="AG120" s="421"/>
      <c r="AH120" s="421"/>
      <c r="AI120" s="421"/>
    </row>
    <row r="121" spans="1:35" s="126" customFormat="1" ht="169.5" customHeight="1" thickBot="1" x14ac:dyDescent="0.35">
      <c r="A121" s="613"/>
      <c r="B121" s="586"/>
      <c r="C121" s="615"/>
      <c r="D121" s="609"/>
      <c r="E121" s="615"/>
      <c r="F121" s="198" t="s">
        <v>594</v>
      </c>
      <c r="G121" s="198" t="s">
        <v>595</v>
      </c>
      <c r="H121" s="192" t="s">
        <v>581</v>
      </c>
      <c r="I121" s="293">
        <v>12</v>
      </c>
      <c r="J121" s="96">
        <v>42737</v>
      </c>
      <c r="K121" s="96">
        <v>43100</v>
      </c>
      <c r="L121" s="103">
        <f t="shared" si="9"/>
        <v>51.857142857142854</v>
      </c>
      <c r="M121" s="177">
        <v>0</v>
      </c>
      <c r="N121" s="641"/>
      <c r="O121" s="641"/>
      <c r="P121" s="141">
        <v>42843</v>
      </c>
      <c r="Q121" s="147" t="s">
        <v>1137</v>
      </c>
      <c r="R121" s="369">
        <v>42843</v>
      </c>
      <c r="S121" s="370" t="s">
        <v>1059</v>
      </c>
      <c r="T121" s="370"/>
      <c r="U121" s="399">
        <v>0.1</v>
      </c>
      <c r="V121" s="346" t="str">
        <f t="shared" si="10"/>
        <v>ABIERTO</v>
      </c>
      <c r="W121" s="653"/>
      <c r="X121" s="579"/>
      <c r="Y121" s="559"/>
      <c r="Z121" s="560"/>
      <c r="AA121" s="487">
        <v>42915</v>
      </c>
      <c r="AB121" s="457" t="s">
        <v>1222</v>
      </c>
      <c r="AC121" s="420"/>
      <c r="AD121" s="326" t="s">
        <v>1249</v>
      </c>
      <c r="AE121" s="326" t="s">
        <v>1249</v>
      </c>
      <c r="AF121" s="421"/>
      <c r="AG121" s="421"/>
      <c r="AH121" s="421"/>
      <c r="AI121" s="421"/>
    </row>
    <row r="122" spans="1:35" s="126" customFormat="1" ht="169.5" customHeight="1" thickBot="1" x14ac:dyDescent="0.35">
      <c r="A122" s="614"/>
      <c r="B122" s="587"/>
      <c r="C122" s="584"/>
      <c r="D122" s="597"/>
      <c r="E122" s="584"/>
      <c r="F122" s="200" t="s">
        <v>534</v>
      </c>
      <c r="G122" s="200" t="s">
        <v>535</v>
      </c>
      <c r="H122" s="193" t="s">
        <v>536</v>
      </c>
      <c r="I122" s="294">
        <v>1</v>
      </c>
      <c r="J122" s="100">
        <v>42737</v>
      </c>
      <c r="K122" s="100">
        <v>43100</v>
      </c>
      <c r="L122" s="115">
        <f t="shared" si="9"/>
        <v>51.857142857142854</v>
      </c>
      <c r="M122" s="176">
        <v>0</v>
      </c>
      <c r="N122" s="642"/>
      <c r="O122" s="642"/>
      <c r="P122" s="164">
        <v>42843</v>
      </c>
      <c r="Q122" s="168" t="s">
        <v>1133</v>
      </c>
      <c r="R122" s="371">
        <v>42843</v>
      </c>
      <c r="S122" s="372" t="s">
        <v>1058</v>
      </c>
      <c r="T122" s="372" t="s">
        <v>1060</v>
      </c>
      <c r="U122" s="373">
        <v>0.5</v>
      </c>
      <c r="V122" s="350" t="str">
        <f t="shared" si="10"/>
        <v>ABIERTO</v>
      </c>
      <c r="W122" s="582"/>
      <c r="X122" s="580"/>
      <c r="Y122" s="556"/>
      <c r="Z122" s="558"/>
      <c r="AA122" s="487">
        <v>42915</v>
      </c>
      <c r="AB122" s="459" t="s">
        <v>1212</v>
      </c>
      <c r="AC122" s="420"/>
      <c r="AD122" s="326" t="s">
        <v>1249</v>
      </c>
      <c r="AE122" s="326" t="s">
        <v>1249</v>
      </c>
      <c r="AF122" s="421"/>
      <c r="AG122" s="421"/>
      <c r="AH122" s="421"/>
      <c r="AI122" s="421"/>
    </row>
    <row r="123" spans="1:35" s="126" customFormat="1" ht="169.5" customHeight="1" x14ac:dyDescent="0.3">
      <c r="A123" s="612" t="s">
        <v>596</v>
      </c>
      <c r="B123" s="585">
        <v>2015</v>
      </c>
      <c r="C123" s="583" t="s">
        <v>898</v>
      </c>
      <c r="D123" s="596" t="s">
        <v>661</v>
      </c>
      <c r="E123" s="583" t="s">
        <v>597</v>
      </c>
      <c r="F123" s="186" t="s">
        <v>598</v>
      </c>
      <c r="G123" s="186" t="s">
        <v>599</v>
      </c>
      <c r="H123" s="191" t="s">
        <v>600</v>
      </c>
      <c r="I123" s="296">
        <v>2</v>
      </c>
      <c r="J123" s="93">
        <v>42737</v>
      </c>
      <c r="K123" s="93">
        <v>43100</v>
      </c>
      <c r="L123" s="116">
        <f t="shared" ref="L123:L146" si="18">(K123-J123)/7</f>
        <v>51.857142857142854</v>
      </c>
      <c r="M123" s="175">
        <v>0</v>
      </c>
      <c r="N123" s="640" t="s">
        <v>711</v>
      </c>
      <c r="O123" s="640" t="s">
        <v>773</v>
      </c>
      <c r="P123" s="163">
        <v>42843</v>
      </c>
      <c r="Q123" s="167" t="s">
        <v>1138</v>
      </c>
      <c r="R123" s="383">
        <v>42843</v>
      </c>
      <c r="S123" s="384" t="s">
        <v>1178</v>
      </c>
      <c r="T123" s="384"/>
      <c r="U123" s="385">
        <v>0</v>
      </c>
      <c r="V123" s="342" t="str">
        <f t="shared" si="10"/>
        <v>ABIERTO</v>
      </c>
      <c r="W123" s="581">
        <f>AVERAGE(U123:U126)</f>
        <v>0</v>
      </c>
      <c r="X123" s="578" t="str">
        <f t="shared" si="10"/>
        <v>ABIERTO</v>
      </c>
      <c r="Y123" s="555" t="s">
        <v>711</v>
      </c>
      <c r="Z123" s="557" t="s">
        <v>773</v>
      </c>
      <c r="AA123" s="498">
        <v>42915</v>
      </c>
      <c r="AB123" s="501" t="s">
        <v>1293</v>
      </c>
      <c r="AC123" s="430">
        <v>42915</v>
      </c>
      <c r="AD123" s="326" t="s">
        <v>1264</v>
      </c>
      <c r="AE123" s="326" t="s">
        <v>1292</v>
      </c>
      <c r="AF123" s="421"/>
      <c r="AG123" s="421"/>
      <c r="AH123" s="421"/>
      <c r="AI123" s="421"/>
    </row>
    <row r="124" spans="1:35" s="126" customFormat="1" ht="169.5" customHeight="1" x14ac:dyDescent="0.3">
      <c r="A124" s="613"/>
      <c r="B124" s="586"/>
      <c r="C124" s="615"/>
      <c r="D124" s="609"/>
      <c r="E124" s="615"/>
      <c r="F124" s="198" t="s">
        <v>601</v>
      </c>
      <c r="G124" s="241" t="s">
        <v>602</v>
      </c>
      <c r="H124" s="192" t="s">
        <v>603</v>
      </c>
      <c r="I124" s="297">
        <v>2</v>
      </c>
      <c r="J124" s="96">
        <v>42737</v>
      </c>
      <c r="K124" s="96">
        <v>43100</v>
      </c>
      <c r="L124" s="103">
        <f t="shared" si="18"/>
        <v>51.857142857142854</v>
      </c>
      <c r="M124" s="177">
        <v>0</v>
      </c>
      <c r="N124" s="641"/>
      <c r="O124" s="641"/>
      <c r="P124" s="141">
        <v>42843</v>
      </c>
      <c r="Q124" s="148"/>
      <c r="R124" s="369">
        <v>42843</v>
      </c>
      <c r="S124" s="370" t="s">
        <v>1178</v>
      </c>
      <c r="T124" s="370"/>
      <c r="U124" s="399">
        <v>0</v>
      </c>
      <c r="V124" s="346" t="str">
        <f t="shared" si="10"/>
        <v>ABIERTO</v>
      </c>
      <c r="W124" s="653"/>
      <c r="X124" s="579"/>
      <c r="Y124" s="559"/>
      <c r="Z124" s="560"/>
      <c r="AA124" s="499">
        <v>42915</v>
      </c>
      <c r="AB124" s="502" t="s">
        <v>1295</v>
      </c>
      <c r="AC124" s="430">
        <v>42915</v>
      </c>
      <c r="AD124" s="326" t="s">
        <v>1265</v>
      </c>
      <c r="AE124" s="326" t="s">
        <v>1294</v>
      </c>
      <c r="AF124" s="421"/>
      <c r="AG124" s="421"/>
      <c r="AH124" s="421"/>
      <c r="AI124" s="421"/>
    </row>
    <row r="125" spans="1:35" s="126" customFormat="1" ht="169.5" customHeight="1" x14ac:dyDescent="0.3">
      <c r="A125" s="613"/>
      <c r="B125" s="586"/>
      <c r="C125" s="615"/>
      <c r="D125" s="609"/>
      <c r="E125" s="615"/>
      <c r="F125" s="198" t="s">
        <v>604</v>
      </c>
      <c r="G125" s="198" t="s">
        <v>605</v>
      </c>
      <c r="H125" s="192" t="s">
        <v>730</v>
      </c>
      <c r="I125" s="298">
        <v>1</v>
      </c>
      <c r="J125" s="96">
        <v>42737</v>
      </c>
      <c r="K125" s="96">
        <v>43100</v>
      </c>
      <c r="L125" s="103">
        <f t="shared" si="18"/>
        <v>51.857142857142854</v>
      </c>
      <c r="M125" s="177">
        <v>0</v>
      </c>
      <c r="N125" s="641"/>
      <c r="O125" s="641"/>
      <c r="P125" s="141">
        <v>42843</v>
      </c>
      <c r="Q125" s="147"/>
      <c r="R125" s="369">
        <v>42843</v>
      </c>
      <c r="S125" s="370" t="s">
        <v>1178</v>
      </c>
      <c r="T125" s="370"/>
      <c r="U125" s="399">
        <v>0</v>
      </c>
      <c r="V125" s="346" t="str">
        <f t="shared" si="10"/>
        <v>ABIERTO</v>
      </c>
      <c r="W125" s="653"/>
      <c r="X125" s="579"/>
      <c r="Y125" s="559"/>
      <c r="Z125" s="560"/>
      <c r="AA125" s="499">
        <v>42915</v>
      </c>
      <c r="AB125" s="502" t="s">
        <v>1296</v>
      </c>
      <c r="AC125" s="430">
        <v>42915</v>
      </c>
      <c r="AD125" s="326" t="s">
        <v>1265</v>
      </c>
      <c r="AE125" s="326" t="s">
        <v>1294</v>
      </c>
      <c r="AF125" s="421"/>
      <c r="AG125" s="421"/>
      <c r="AH125" s="421"/>
      <c r="AI125" s="421"/>
    </row>
    <row r="126" spans="1:35" s="126" customFormat="1" ht="169.5" customHeight="1" thickBot="1" x14ac:dyDescent="0.35">
      <c r="A126" s="614"/>
      <c r="B126" s="587"/>
      <c r="C126" s="584"/>
      <c r="D126" s="597"/>
      <c r="E126" s="584"/>
      <c r="F126" s="200" t="s">
        <v>708</v>
      </c>
      <c r="G126" s="200" t="s">
        <v>606</v>
      </c>
      <c r="H126" s="193" t="s">
        <v>731</v>
      </c>
      <c r="I126" s="283">
        <v>1</v>
      </c>
      <c r="J126" s="100">
        <v>42737</v>
      </c>
      <c r="K126" s="100">
        <v>43100</v>
      </c>
      <c r="L126" s="115">
        <f t="shared" si="18"/>
        <v>51.857142857142854</v>
      </c>
      <c r="M126" s="176">
        <v>0</v>
      </c>
      <c r="N126" s="642"/>
      <c r="O126" s="642"/>
      <c r="P126" s="164">
        <v>42843</v>
      </c>
      <c r="Q126" s="168" t="s">
        <v>1139</v>
      </c>
      <c r="R126" s="371">
        <v>42843</v>
      </c>
      <c r="S126" s="372" t="s">
        <v>1178</v>
      </c>
      <c r="T126" s="372"/>
      <c r="U126" s="373">
        <v>0</v>
      </c>
      <c r="V126" s="350" t="str">
        <f t="shared" si="10"/>
        <v>ABIERTO</v>
      </c>
      <c r="W126" s="582"/>
      <c r="X126" s="580"/>
      <c r="Y126" s="556"/>
      <c r="Z126" s="558"/>
      <c r="AA126" s="500">
        <v>42915</v>
      </c>
      <c r="AB126" s="459" t="s">
        <v>1297</v>
      </c>
      <c r="AC126" s="430">
        <v>42915</v>
      </c>
      <c r="AD126" s="326" t="s">
        <v>1299</v>
      </c>
      <c r="AE126" s="326" t="s">
        <v>1294</v>
      </c>
      <c r="AF126" s="421"/>
      <c r="AG126" s="421"/>
      <c r="AH126" s="421"/>
      <c r="AI126" s="421"/>
    </row>
    <row r="127" spans="1:35" s="126" customFormat="1" ht="169.5" customHeight="1" x14ac:dyDescent="0.2">
      <c r="A127" s="612" t="s">
        <v>607</v>
      </c>
      <c r="B127" s="626">
        <v>2015</v>
      </c>
      <c r="C127" s="623" t="s">
        <v>1197</v>
      </c>
      <c r="D127" s="629" t="s">
        <v>661</v>
      </c>
      <c r="E127" s="623" t="s">
        <v>699</v>
      </c>
      <c r="F127" s="623" t="s">
        <v>608</v>
      </c>
      <c r="G127" s="254" t="s">
        <v>609</v>
      </c>
      <c r="H127" s="191" t="s">
        <v>694</v>
      </c>
      <c r="I127" s="292">
        <v>3</v>
      </c>
      <c r="J127" s="93">
        <v>42737</v>
      </c>
      <c r="K127" s="93">
        <v>43100</v>
      </c>
      <c r="L127" s="116">
        <f t="shared" si="18"/>
        <v>51.857142857142854</v>
      </c>
      <c r="M127" s="175">
        <v>1</v>
      </c>
      <c r="N127" s="640" t="s">
        <v>792</v>
      </c>
      <c r="O127" s="640" t="s">
        <v>793</v>
      </c>
      <c r="P127" s="94">
        <v>42934</v>
      </c>
      <c r="Q127" s="191" t="s">
        <v>1065</v>
      </c>
      <c r="R127" s="398">
        <v>42812</v>
      </c>
      <c r="S127" s="351" t="s">
        <v>1179</v>
      </c>
      <c r="T127" s="365" t="s">
        <v>1066</v>
      </c>
      <c r="U127" s="352">
        <v>0.5</v>
      </c>
      <c r="V127" s="342" t="str">
        <f t="shared" si="10"/>
        <v>ABIERTO</v>
      </c>
      <c r="W127" s="581">
        <f>AVERAGE(U127:U130)</f>
        <v>0.5</v>
      </c>
      <c r="X127" s="578" t="str">
        <f t="shared" si="10"/>
        <v>ABIERTO</v>
      </c>
      <c r="Y127" s="555" t="s">
        <v>792</v>
      </c>
      <c r="Z127" s="557" t="s">
        <v>1187</v>
      </c>
      <c r="AA127" s="462"/>
      <c r="AB127" s="436" t="s">
        <v>1223</v>
      </c>
      <c r="AC127" s="420"/>
      <c r="AD127" s="326" t="s">
        <v>1287</v>
      </c>
      <c r="AE127" s="326"/>
      <c r="AF127" s="421"/>
      <c r="AG127" s="421"/>
      <c r="AH127" s="421"/>
      <c r="AI127" s="421"/>
    </row>
    <row r="128" spans="1:35" s="126" customFormat="1" ht="169.5" customHeight="1" x14ac:dyDescent="0.2">
      <c r="A128" s="613"/>
      <c r="B128" s="627"/>
      <c r="C128" s="624"/>
      <c r="D128" s="630"/>
      <c r="E128" s="624"/>
      <c r="F128" s="624"/>
      <c r="G128" s="255" t="s">
        <v>610</v>
      </c>
      <c r="H128" s="120" t="s">
        <v>504</v>
      </c>
      <c r="I128" s="277">
        <v>1</v>
      </c>
      <c r="J128" s="96">
        <v>42737</v>
      </c>
      <c r="K128" s="96">
        <v>43100</v>
      </c>
      <c r="L128" s="103">
        <f t="shared" si="18"/>
        <v>51.857142857142854</v>
      </c>
      <c r="M128" s="172">
        <v>1</v>
      </c>
      <c r="N128" s="641"/>
      <c r="O128" s="641"/>
      <c r="P128" s="97">
        <v>42823</v>
      </c>
      <c r="Q128" s="192" t="s">
        <v>925</v>
      </c>
      <c r="R128" s="343">
        <v>42823</v>
      </c>
      <c r="S128" s="353" t="s">
        <v>899</v>
      </c>
      <c r="T128" s="663" t="s">
        <v>835</v>
      </c>
      <c r="U128" s="354">
        <v>1</v>
      </c>
      <c r="V128" s="346" t="str">
        <f t="shared" si="10"/>
        <v>CERRADO</v>
      </c>
      <c r="W128" s="653"/>
      <c r="X128" s="579"/>
      <c r="Y128" s="559"/>
      <c r="Z128" s="560"/>
      <c r="AA128" s="437"/>
      <c r="AB128" s="438" t="s">
        <v>1224</v>
      </c>
      <c r="AC128" s="420"/>
      <c r="AD128" s="326" t="s">
        <v>1351</v>
      </c>
      <c r="AE128" s="326" t="s">
        <v>1373</v>
      </c>
      <c r="AF128" s="421"/>
      <c r="AG128" s="421"/>
      <c r="AH128" s="421"/>
      <c r="AI128" s="421"/>
    </row>
    <row r="129" spans="1:35" s="126" customFormat="1" ht="169.5" customHeight="1" x14ac:dyDescent="0.2">
      <c r="A129" s="613"/>
      <c r="B129" s="627"/>
      <c r="C129" s="624"/>
      <c r="D129" s="630"/>
      <c r="E129" s="624"/>
      <c r="F129" s="624"/>
      <c r="G129" s="255" t="s">
        <v>611</v>
      </c>
      <c r="H129" s="120" t="s">
        <v>504</v>
      </c>
      <c r="I129" s="277">
        <v>1</v>
      </c>
      <c r="J129" s="96">
        <v>42737</v>
      </c>
      <c r="K129" s="96">
        <v>43100</v>
      </c>
      <c r="L129" s="103">
        <f t="shared" si="18"/>
        <v>51.857142857142854</v>
      </c>
      <c r="M129" s="172">
        <v>0</v>
      </c>
      <c r="N129" s="641"/>
      <c r="O129" s="641"/>
      <c r="P129" s="97">
        <v>42823</v>
      </c>
      <c r="Q129" s="192" t="s">
        <v>926</v>
      </c>
      <c r="R129" s="343">
        <v>42823</v>
      </c>
      <c r="S129" s="353" t="s">
        <v>831</v>
      </c>
      <c r="T129" s="663"/>
      <c r="U129" s="354">
        <v>0.5</v>
      </c>
      <c r="V129" s="346" t="str">
        <f t="shared" si="10"/>
        <v>ABIERTO</v>
      </c>
      <c r="W129" s="653"/>
      <c r="X129" s="579"/>
      <c r="Y129" s="559"/>
      <c r="Z129" s="560"/>
      <c r="AA129" s="437"/>
      <c r="AB129" s="438" t="s">
        <v>1225</v>
      </c>
      <c r="AC129" s="420"/>
      <c r="AD129" s="326" t="s">
        <v>1287</v>
      </c>
      <c r="AE129" s="326"/>
      <c r="AF129" s="421"/>
      <c r="AG129" s="421"/>
      <c r="AH129" s="421"/>
      <c r="AI129" s="421"/>
    </row>
    <row r="130" spans="1:35" s="126" customFormat="1" ht="169.5" customHeight="1" thickBot="1" x14ac:dyDescent="0.25">
      <c r="A130" s="614"/>
      <c r="B130" s="628"/>
      <c r="C130" s="625"/>
      <c r="D130" s="631"/>
      <c r="E130" s="625"/>
      <c r="F130" s="625"/>
      <c r="G130" s="256" t="s">
        <v>612</v>
      </c>
      <c r="H130" s="138" t="s">
        <v>613</v>
      </c>
      <c r="I130" s="284">
        <v>1</v>
      </c>
      <c r="J130" s="100">
        <v>42737</v>
      </c>
      <c r="K130" s="100">
        <v>43100</v>
      </c>
      <c r="L130" s="115">
        <f t="shared" si="18"/>
        <v>51.857142857142854</v>
      </c>
      <c r="M130" s="173">
        <v>0</v>
      </c>
      <c r="N130" s="642"/>
      <c r="O130" s="642"/>
      <c r="P130" s="101"/>
      <c r="Q130" s="193" t="s">
        <v>1067</v>
      </c>
      <c r="R130" s="347">
        <v>42849</v>
      </c>
      <c r="S130" s="355" t="s">
        <v>1067</v>
      </c>
      <c r="T130" s="664"/>
      <c r="U130" s="356">
        <v>0</v>
      </c>
      <c r="V130" s="350" t="str">
        <f t="shared" si="10"/>
        <v>ABIERTO</v>
      </c>
      <c r="W130" s="582"/>
      <c r="X130" s="580"/>
      <c r="Y130" s="556"/>
      <c r="Z130" s="558"/>
      <c r="AA130" s="464"/>
      <c r="AB130" s="465" t="s">
        <v>1225</v>
      </c>
      <c r="AC130" s="420"/>
      <c r="AD130" s="326" t="s">
        <v>1287</v>
      </c>
      <c r="AE130" s="326"/>
      <c r="AF130" s="421"/>
      <c r="AG130" s="421"/>
      <c r="AH130" s="421"/>
      <c r="AI130" s="421"/>
    </row>
    <row r="131" spans="1:35" s="126" customFormat="1" ht="169.5" customHeight="1" thickBot="1" x14ac:dyDescent="0.35">
      <c r="A131" s="612" t="s">
        <v>614</v>
      </c>
      <c r="B131" s="585">
        <v>2015</v>
      </c>
      <c r="C131" s="583" t="s">
        <v>900</v>
      </c>
      <c r="D131" s="596" t="s">
        <v>661</v>
      </c>
      <c r="E131" s="583" t="s">
        <v>615</v>
      </c>
      <c r="F131" s="188" t="s">
        <v>672</v>
      </c>
      <c r="G131" s="186" t="s">
        <v>616</v>
      </c>
      <c r="H131" s="191" t="s">
        <v>617</v>
      </c>
      <c r="I131" s="271" t="s">
        <v>618</v>
      </c>
      <c r="J131" s="93">
        <v>42737</v>
      </c>
      <c r="K131" s="93">
        <v>43100</v>
      </c>
      <c r="L131" s="116">
        <f t="shared" si="18"/>
        <v>51.857142857142854</v>
      </c>
      <c r="M131" s="175">
        <v>0</v>
      </c>
      <c r="N131" s="640" t="s">
        <v>711</v>
      </c>
      <c r="O131" s="640" t="s">
        <v>773</v>
      </c>
      <c r="P131" s="163">
        <v>42843</v>
      </c>
      <c r="Q131" s="165" t="s">
        <v>1140</v>
      </c>
      <c r="R131" s="383">
        <v>42843</v>
      </c>
      <c r="S131" s="384" t="s">
        <v>1076</v>
      </c>
      <c r="T131" s="384" t="s">
        <v>924</v>
      </c>
      <c r="U131" s="408">
        <v>0</v>
      </c>
      <c r="V131" s="342" t="str">
        <f t="shared" si="10"/>
        <v>ABIERTO</v>
      </c>
      <c r="W131" s="581">
        <f>AVERAGE(U131:U132)</f>
        <v>0</v>
      </c>
      <c r="X131" s="578" t="str">
        <f t="shared" si="10"/>
        <v>ABIERTO</v>
      </c>
      <c r="Y131" s="555" t="s">
        <v>711</v>
      </c>
      <c r="Z131" s="557" t="s">
        <v>773</v>
      </c>
      <c r="AA131" s="487">
        <v>42915</v>
      </c>
      <c r="AB131" s="436" t="s">
        <v>1226</v>
      </c>
      <c r="AC131" s="420"/>
      <c r="AD131" s="326" t="s">
        <v>1267</v>
      </c>
      <c r="AE131" s="326" t="s">
        <v>1266</v>
      </c>
      <c r="AF131" s="421"/>
      <c r="AG131" s="421"/>
      <c r="AH131" s="421"/>
      <c r="AI131" s="421"/>
    </row>
    <row r="132" spans="1:35" s="126" customFormat="1" ht="169.5" customHeight="1" thickBot="1" x14ac:dyDescent="0.35">
      <c r="A132" s="614"/>
      <c r="B132" s="587"/>
      <c r="C132" s="584"/>
      <c r="D132" s="597"/>
      <c r="E132" s="584"/>
      <c r="F132" s="190" t="s">
        <v>619</v>
      </c>
      <c r="G132" s="200" t="s">
        <v>620</v>
      </c>
      <c r="H132" s="121" t="s">
        <v>621</v>
      </c>
      <c r="I132" s="284">
        <v>12</v>
      </c>
      <c r="J132" s="100">
        <v>42737</v>
      </c>
      <c r="K132" s="100">
        <v>43100</v>
      </c>
      <c r="L132" s="115">
        <f t="shared" si="18"/>
        <v>51.857142857142854</v>
      </c>
      <c r="M132" s="176">
        <v>0</v>
      </c>
      <c r="N132" s="642"/>
      <c r="O132" s="642"/>
      <c r="P132" s="164">
        <v>42843</v>
      </c>
      <c r="Q132" s="146" t="s">
        <v>1141</v>
      </c>
      <c r="R132" s="371">
        <v>42843</v>
      </c>
      <c r="S132" s="372" t="s">
        <v>1076</v>
      </c>
      <c r="T132" s="372"/>
      <c r="U132" s="409">
        <v>0</v>
      </c>
      <c r="V132" s="350" t="str">
        <f t="shared" si="10"/>
        <v>ABIERTO</v>
      </c>
      <c r="W132" s="582"/>
      <c r="X132" s="580"/>
      <c r="Y132" s="556"/>
      <c r="Z132" s="558"/>
      <c r="AA132" s="487">
        <v>42915</v>
      </c>
      <c r="AB132" s="503" t="s">
        <v>1212</v>
      </c>
      <c r="AC132" s="420"/>
      <c r="AD132" s="326" t="s">
        <v>1243</v>
      </c>
      <c r="AE132" s="326" t="s">
        <v>1243</v>
      </c>
      <c r="AF132" s="421"/>
      <c r="AG132" s="421"/>
      <c r="AH132" s="421"/>
      <c r="AI132" s="421"/>
    </row>
    <row r="133" spans="1:35" s="126" customFormat="1" ht="169.5" customHeight="1" x14ac:dyDescent="0.3">
      <c r="A133" s="612" t="s">
        <v>622</v>
      </c>
      <c r="B133" s="585">
        <v>2015</v>
      </c>
      <c r="C133" s="583" t="s">
        <v>901</v>
      </c>
      <c r="D133" s="596" t="s">
        <v>661</v>
      </c>
      <c r="E133" s="583" t="s">
        <v>623</v>
      </c>
      <c r="F133" s="591" t="s">
        <v>624</v>
      </c>
      <c r="G133" s="186" t="s">
        <v>616</v>
      </c>
      <c r="H133" s="122" t="s">
        <v>625</v>
      </c>
      <c r="I133" s="292">
        <v>1</v>
      </c>
      <c r="J133" s="93">
        <v>42737</v>
      </c>
      <c r="K133" s="93">
        <v>43100</v>
      </c>
      <c r="L133" s="116">
        <f t="shared" si="18"/>
        <v>51.857142857142854</v>
      </c>
      <c r="M133" s="175">
        <v>0</v>
      </c>
      <c r="N133" s="640" t="s">
        <v>711</v>
      </c>
      <c r="O133" s="640" t="s">
        <v>773</v>
      </c>
      <c r="P133" s="163">
        <v>42843</v>
      </c>
      <c r="Q133" s="149" t="s">
        <v>1140</v>
      </c>
      <c r="R133" s="383">
        <v>42843</v>
      </c>
      <c r="S133" s="384" t="s">
        <v>1076</v>
      </c>
      <c r="T133" s="384" t="s">
        <v>924</v>
      </c>
      <c r="U133" s="408">
        <v>0</v>
      </c>
      <c r="V133" s="342" t="str">
        <f t="shared" si="10"/>
        <v>ABIERTO</v>
      </c>
      <c r="W133" s="581">
        <f>AVERAGE(U133:U134)</f>
        <v>0</v>
      </c>
      <c r="X133" s="578" t="str">
        <f t="shared" si="10"/>
        <v>ABIERTO</v>
      </c>
      <c r="Y133" s="555" t="s">
        <v>711</v>
      </c>
      <c r="Z133" s="557" t="s">
        <v>773</v>
      </c>
      <c r="AA133" s="504">
        <v>42915</v>
      </c>
      <c r="AB133" s="436" t="s">
        <v>1226</v>
      </c>
      <c r="AC133" s="420"/>
      <c r="AD133" s="326" t="s">
        <v>1267</v>
      </c>
      <c r="AE133" s="326" t="s">
        <v>1266</v>
      </c>
      <c r="AF133" s="421"/>
      <c r="AG133" s="421"/>
      <c r="AH133" s="421"/>
      <c r="AI133" s="421"/>
    </row>
    <row r="134" spans="1:35" s="126" customFormat="1" ht="169.5" customHeight="1" thickBot="1" x14ac:dyDescent="0.25">
      <c r="A134" s="614"/>
      <c r="B134" s="587"/>
      <c r="C134" s="584"/>
      <c r="D134" s="597"/>
      <c r="E134" s="584"/>
      <c r="F134" s="593"/>
      <c r="G134" s="200" t="s">
        <v>620</v>
      </c>
      <c r="H134" s="121" t="s">
        <v>621</v>
      </c>
      <c r="I134" s="294">
        <v>12</v>
      </c>
      <c r="J134" s="100">
        <v>42737</v>
      </c>
      <c r="K134" s="100">
        <v>43100</v>
      </c>
      <c r="L134" s="115">
        <f t="shared" si="18"/>
        <v>51.857142857142854</v>
      </c>
      <c r="M134" s="176">
        <v>0</v>
      </c>
      <c r="N134" s="642"/>
      <c r="O134" s="642"/>
      <c r="P134" s="169"/>
      <c r="Q134" s="146"/>
      <c r="R134" s="410"/>
      <c r="S134" s="372" t="s">
        <v>1077</v>
      </c>
      <c r="T134" s="372" t="s">
        <v>924</v>
      </c>
      <c r="U134" s="409">
        <v>0</v>
      </c>
      <c r="V134" s="350" t="str">
        <f t="shared" si="10"/>
        <v>ABIERTO</v>
      </c>
      <c r="W134" s="582"/>
      <c r="X134" s="580"/>
      <c r="Y134" s="556"/>
      <c r="Z134" s="558"/>
      <c r="AA134" s="500">
        <v>42915</v>
      </c>
      <c r="AB134" s="503" t="s">
        <v>1212</v>
      </c>
      <c r="AC134" s="420"/>
      <c r="AD134" s="326" t="s">
        <v>1243</v>
      </c>
      <c r="AE134" s="326" t="s">
        <v>1243</v>
      </c>
      <c r="AF134" s="421"/>
      <c r="AG134" s="421"/>
      <c r="AH134" s="421"/>
      <c r="AI134" s="421"/>
    </row>
    <row r="135" spans="1:35" s="126" customFormat="1" ht="169.5" customHeight="1" x14ac:dyDescent="0.2">
      <c r="A135" s="612" t="s">
        <v>626</v>
      </c>
      <c r="B135" s="585">
        <v>2015</v>
      </c>
      <c r="C135" s="583" t="s">
        <v>902</v>
      </c>
      <c r="D135" s="596" t="s">
        <v>661</v>
      </c>
      <c r="E135" s="583" t="s">
        <v>627</v>
      </c>
      <c r="F135" s="186" t="s">
        <v>628</v>
      </c>
      <c r="G135" s="186" t="s">
        <v>629</v>
      </c>
      <c r="H135" s="191" t="s">
        <v>727</v>
      </c>
      <c r="I135" s="292">
        <v>12</v>
      </c>
      <c r="J135" s="93">
        <v>42737</v>
      </c>
      <c r="K135" s="93">
        <v>43100</v>
      </c>
      <c r="L135" s="116">
        <f t="shared" si="18"/>
        <v>51.857142857142854</v>
      </c>
      <c r="M135" s="175">
        <v>1</v>
      </c>
      <c r="N135" s="640" t="s">
        <v>711</v>
      </c>
      <c r="O135" s="640" t="s">
        <v>773</v>
      </c>
      <c r="P135" s="134">
        <v>42844</v>
      </c>
      <c r="Q135" s="149" t="s">
        <v>1142</v>
      </c>
      <c r="R135" s="364">
        <v>42844</v>
      </c>
      <c r="S135" s="384" t="s">
        <v>1143</v>
      </c>
      <c r="T135" s="384" t="s">
        <v>1144</v>
      </c>
      <c r="U135" s="408">
        <v>0.8</v>
      </c>
      <c r="V135" s="342" t="str">
        <f t="shared" si="10"/>
        <v>ABIERTO</v>
      </c>
      <c r="W135" s="581">
        <f t="shared" ref="W135" si="19">AVERAGE(U135:U136)</f>
        <v>0.65</v>
      </c>
      <c r="X135" s="578" t="str">
        <f t="shared" si="10"/>
        <v>ABIERTO</v>
      </c>
      <c r="Y135" s="555" t="s">
        <v>711</v>
      </c>
      <c r="Z135" s="557" t="s">
        <v>773</v>
      </c>
      <c r="AA135" s="504">
        <v>42915</v>
      </c>
      <c r="AB135" s="436" t="s">
        <v>1227</v>
      </c>
      <c r="AC135" s="420"/>
      <c r="AD135" s="326" t="s">
        <v>1267</v>
      </c>
      <c r="AE135" s="326" t="s">
        <v>1266</v>
      </c>
      <c r="AF135" s="421"/>
      <c r="AG135" s="421"/>
      <c r="AH135" s="421"/>
      <c r="AI135" s="421"/>
    </row>
    <row r="136" spans="1:35" s="126" customFormat="1" ht="169.5" customHeight="1" thickBot="1" x14ac:dyDescent="0.25">
      <c r="A136" s="614"/>
      <c r="B136" s="587"/>
      <c r="C136" s="584"/>
      <c r="D136" s="597"/>
      <c r="E136" s="584"/>
      <c r="F136" s="200" t="s">
        <v>630</v>
      </c>
      <c r="G136" s="200" t="s">
        <v>631</v>
      </c>
      <c r="H136" s="193" t="s">
        <v>729</v>
      </c>
      <c r="I136" s="283">
        <v>1</v>
      </c>
      <c r="J136" s="100">
        <v>42737</v>
      </c>
      <c r="K136" s="100">
        <v>43100</v>
      </c>
      <c r="L136" s="115">
        <f t="shared" si="18"/>
        <v>51.857142857142854</v>
      </c>
      <c r="M136" s="210">
        <v>0.5</v>
      </c>
      <c r="N136" s="642"/>
      <c r="O136" s="642"/>
      <c r="P136" s="133">
        <v>42844</v>
      </c>
      <c r="Q136" s="146" t="s">
        <v>1145</v>
      </c>
      <c r="R136" s="402">
        <v>42844</v>
      </c>
      <c r="S136" s="372" t="s">
        <v>1068</v>
      </c>
      <c r="T136" s="372"/>
      <c r="U136" s="409">
        <v>0.5</v>
      </c>
      <c r="V136" s="350" t="str">
        <f t="shared" ref="V136:X146" si="20">IF(U136&lt;100%,"ABIERTO","CERRADO")</f>
        <v>ABIERTO</v>
      </c>
      <c r="W136" s="582"/>
      <c r="X136" s="580"/>
      <c r="Y136" s="556"/>
      <c r="Z136" s="558"/>
      <c r="AA136" s="500">
        <v>42915</v>
      </c>
      <c r="AB136" s="445" t="s">
        <v>1228</v>
      </c>
      <c r="AC136" s="420"/>
      <c r="AD136" s="326" t="s">
        <v>1289</v>
      </c>
      <c r="AE136" s="326"/>
      <c r="AF136" s="421"/>
      <c r="AG136" s="421"/>
      <c r="AH136" s="421"/>
      <c r="AI136" s="421"/>
    </row>
    <row r="137" spans="1:35" s="126" customFormat="1" ht="169.5" customHeight="1" x14ac:dyDescent="0.2">
      <c r="A137" s="612" t="s">
        <v>632</v>
      </c>
      <c r="B137" s="585">
        <v>2015</v>
      </c>
      <c r="C137" s="583" t="s">
        <v>903</v>
      </c>
      <c r="D137" s="596" t="s">
        <v>661</v>
      </c>
      <c r="E137" s="583" t="s">
        <v>633</v>
      </c>
      <c r="F137" s="186" t="s">
        <v>709</v>
      </c>
      <c r="G137" s="186" t="s">
        <v>815</v>
      </c>
      <c r="H137" s="191" t="s">
        <v>728</v>
      </c>
      <c r="I137" s="299">
        <v>1</v>
      </c>
      <c r="J137" s="93">
        <v>42737</v>
      </c>
      <c r="K137" s="93">
        <v>43100</v>
      </c>
      <c r="L137" s="116">
        <f t="shared" si="18"/>
        <v>51.857142857142854</v>
      </c>
      <c r="M137" s="211">
        <v>0.5</v>
      </c>
      <c r="N137" s="640" t="s">
        <v>711</v>
      </c>
      <c r="O137" s="640" t="s">
        <v>773</v>
      </c>
      <c r="P137" s="134">
        <v>42844</v>
      </c>
      <c r="Q137" s="149" t="s">
        <v>1146</v>
      </c>
      <c r="R137" s="364">
        <v>42844</v>
      </c>
      <c r="S137" s="384" t="s">
        <v>1068</v>
      </c>
      <c r="T137" s="384"/>
      <c r="U137" s="408">
        <v>0.5</v>
      </c>
      <c r="V137" s="342" t="str">
        <f t="shared" si="20"/>
        <v>ABIERTO</v>
      </c>
      <c r="W137" s="581">
        <f t="shared" ref="W137" si="21">AVERAGE(U137:U138)</f>
        <v>0.4</v>
      </c>
      <c r="X137" s="578" t="str">
        <f t="shared" si="20"/>
        <v>ABIERTO</v>
      </c>
      <c r="Y137" s="555" t="s">
        <v>711</v>
      </c>
      <c r="Z137" s="557" t="s">
        <v>773</v>
      </c>
      <c r="AA137" s="504">
        <v>42915</v>
      </c>
      <c r="AB137" s="436" t="s">
        <v>1227</v>
      </c>
      <c r="AC137" s="420"/>
      <c r="AD137" s="326" t="s">
        <v>1288</v>
      </c>
      <c r="AE137" s="326"/>
      <c r="AF137" s="421"/>
      <c r="AG137" s="421"/>
      <c r="AH137" s="421"/>
      <c r="AI137" s="421"/>
    </row>
    <row r="138" spans="1:35" s="126" customFormat="1" ht="169.5" customHeight="1" thickBot="1" x14ac:dyDescent="0.25">
      <c r="A138" s="614"/>
      <c r="B138" s="587"/>
      <c r="C138" s="584"/>
      <c r="D138" s="597"/>
      <c r="E138" s="584"/>
      <c r="F138" s="200" t="s">
        <v>634</v>
      </c>
      <c r="G138" s="200" t="s">
        <v>629</v>
      </c>
      <c r="H138" s="193" t="s">
        <v>727</v>
      </c>
      <c r="I138" s="294">
        <v>12</v>
      </c>
      <c r="J138" s="100">
        <v>42737</v>
      </c>
      <c r="K138" s="100">
        <v>43100</v>
      </c>
      <c r="L138" s="115">
        <f t="shared" si="18"/>
        <v>51.857142857142854</v>
      </c>
      <c r="M138" s="176">
        <v>1</v>
      </c>
      <c r="N138" s="642"/>
      <c r="O138" s="642"/>
      <c r="P138" s="133">
        <v>42844</v>
      </c>
      <c r="Q138" s="146" t="s">
        <v>1147</v>
      </c>
      <c r="R138" s="402">
        <v>42844</v>
      </c>
      <c r="S138" s="372" t="s">
        <v>1148</v>
      </c>
      <c r="T138" s="372" t="s">
        <v>1149</v>
      </c>
      <c r="U138" s="409">
        <v>0.3</v>
      </c>
      <c r="V138" s="350" t="str">
        <f t="shared" si="20"/>
        <v>ABIERTO</v>
      </c>
      <c r="W138" s="582"/>
      <c r="X138" s="580"/>
      <c r="Y138" s="556"/>
      <c r="Z138" s="558"/>
      <c r="AA138" s="500">
        <v>42915</v>
      </c>
      <c r="AB138" s="445" t="s">
        <v>1229</v>
      </c>
      <c r="AC138" s="420"/>
      <c r="AD138" s="326" t="s">
        <v>1419</v>
      </c>
      <c r="AE138" s="326"/>
      <c r="AF138" s="421"/>
      <c r="AG138" s="421"/>
      <c r="AH138" s="421"/>
      <c r="AI138" s="421"/>
    </row>
    <row r="139" spans="1:35" s="126" customFormat="1" ht="169.5" customHeight="1" x14ac:dyDescent="0.2">
      <c r="A139" s="612" t="s">
        <v>635</v>
      </c>
      <c r="B139" s="585">
        <v>2015</v>
      </c>
      <c r="C139" s="583" t="s">
        <v>904</v>
      </c>
      <c r="D139" s="596" t="s">
        <v>18</v>
      </c>
      <c r="E139" s="583" t="s">
        <v>636</v>
      </c>
      <c r="F139" s="186" t="s">
        <v>637</v>
      </c>
      <c r="G139" s="186" t="s">
        <v>638</v>
      </c>
      <c r="H139" s="191" t="s">
        <v>1423</v>
      </c>
      <c r="I139" s="292">
        <v>2</v>
      </c>
      <c r="J139" s="93">
        <v>42737</v>
      </c>
      <c r="K139" s="93">
        <v>43100</v>
      </c>
      <c r="L139" s="116">
        <f t="shared" si="18"/>
        <v>51.857142857142854</v>
      </c>
      <c r="M139" s="175"/>
      <c r="N139" s="640" t="s">
        <v>711</v>
      </c>
      <c r="O139" s="640" t="s">
        <v>773</v>
      </c>
      <c r="P139" s="134">
        <v>42844</v>
      </c>
      <c r="Q139" s="165" t="s">
        <v>1129</v>
      </c>
      <c r="R139" s="364">
        <v>42844</v>
      </c>
      <c r="S139" s="384" t="s">
        <v>1150</v>
      </c>
      <c r="T139" s="384" t="s">
        <v>1151</v>
      </c>
      <c r="U139" s="385">
        <v>0.5</v>
      </c>
      <c r="V139" s="342" t="str">
        <f t="shared" si="20"/>
        <v>ABIERTO</v>
      </c>
      <c r="W139" s="581">
        <f>AVERAGE(U139:U140)</f>
        <v>0.5</v>
      </c>
      <c r="X139" s="578" t="str">
        <f t="shared" si="20"/>
        <v>ABIERTO</v>
      </c>
      <c r="Y139" s="555" t="s">
        <v>711</v>
      </c>
      <c r="Z139" s="557" t="s">
        <v>773</v>
      </c>
      <c r="AA139" s="504">
        <v>42915</v>
      </c>
      <c r="AB139" s="457" t="s">
        <v>1221</v>
      </c>
      <c r="AC139" s="420"/>
      <c r="AD139" s="326" t="s">
        <v>1424</v>
      </c>
      <c r="AE139" s="326"/>
      <c r="AF139" s="421"/>
      <c r="AG139" s="421"/>
      <c r="AH139" s="421"/>
      <c r="AI139" s="421"/>
    </row>
    <row r="140" spans="1:35" s="126" customFormat="1" ht="169.5" customHeight="1" thickBot="1" x14ac:dyDescent="0.35">
      <c r="A140" s="614"/>
      <c r="B140" s="587"/>
      <c r="C140" s="584"/>
      <c r="D140" s="597"/>
      <c r="E140" s="584"/>
      <c r="F140" s="200" t="s">
        <v>639</v>
      </c>
      <c r="G140" s="200" t="s">
        <v>640</v>
      </c>
      <c r="H140" s="193" t="s">
        <v>733</v>
      </c>
      <c r="I140" s="294">
        <v>12</v>
      </c>
      <c r="J140" s="100">
        <v>42737</v>
      </c>
      <c r="K140" s="100">
        <v>43100</v>
      </c>
      <c r="L140" s="115">
        <f t="shared" si="18"/>
        <v>51.857142857142854</v>
      </c>
      <c r="M140" s="176">
        <v>0</v>
      </c>
      <c r="N140" s="642"/>
      <c r="O140" s="642"/>
      <c r="P140" s="133">
        <v>42844</v>
      </c>
      <c r="Q140" s="168" t="s">
        <v>1135</v>
      </c>
      <c r="R140" s="402">
        <v>42844</v>
      </c>
      <c r="S140" s="372" t="s">
        <v>1152</v>
      </c>
      <c r="T140" s="372" t="s">
        <v>1151</v>
      </c>
      <c r="U140" s="409">
        <v>0.5</v>
      </c>
      <c r="V140" s="350" t="str">
        <f t="shared" si="20"/>
        <v>ABIERTO</v>
      </c>
      <c r="W140" s="582"/>
      <c r="X140" s="580"/>
      <c r="Y140" s="556"/>
      <c r="Z140" s="558"/>
      <c r="AA140" s="500">
        <v>42915</v>
      </c>
      <c r="AB140" s="457" t="s">
        <v>1230</v>
      </c>
      <c r="AC140" s="420"/>
      <c r="AD140" s="326" t="s">
        <v>1261</v>
      </c>
      <c r="AE140" s="326"/>
      <c r="AF140" s="421"/>
      <c r="AG140" s="421"/>
      <c r="AH140" s="421"/>
      <c r="AI140" s="421"/>
    </row>
    <row r="141" spans="1:35" s="126" customFormat="1" ht="169.5" customHeight="1" thickBot="1" x14ac:dyDescent="0.25">
      <c r="A141" s="302" t="s">
        <v>641</v>
      </c>
      <c r="B141" s="107">
        <v>2015</v>
      </c>
      <c r="C141" s="86" t="s">
        <v>905</v>
      </c>
      <c r="D141" s="88" t="s">
        <v>18</v>
      </c>
      <c r="E141" s="86" t="s">
        <v>642</v>
      </c>
      <c r="F141" s="86" t="s">
        <v>643</v>
      </c>
      <c r="G141" s="86" t="s">
        <v>644</v>
      </c>
      <c r="H141" s="87" t="s">
        <v>645</v>
      </c>
      <c r="I141" s="291">
        <v>1</v>
      </c>
      <c r="J141" s="83">
        <v>42737</v>
      </c>
      <c r="K141" s="83">
        <v>43100</v>
      </c>
      <c r="L141" s="108">
        <f t="shared" si="18"/>
        <v>51.857142857142854</v>
      </c>
      <c r="M141" s="174">
        <v>1</v>
      </c>
      <c r="N141" s="170" t="s">
        <v>711</v>
      </c>
      <c r="O141" s="170" t="s">
        <v>773</v>
      </c>
      <c r="P141" s="159">
        <v>42844</v>
      </c>
      <c r="Q141" s="160" t="s">
        <v>1153</v>
      </c>
      <c r="R141" s="337">
        <v>42844</v>
      </c>
      <c r="S141" s="338" t="s">
        <v>1154</v>
      </c>
      <c r="T141" s="338" t="s">
        <v>1155</v>
      </c>
      <c r="U141" s="363">
        <v>1</v>
      </c>
      <c r="V141" s="333" t="str">
        <f t="shared" si="20"/>
        <v>CERRADO</v>
      </c>
      <c r="W141" s="395">
        <f>AVERAGE(U141:U141)</f>
        <v>1</v>
      </c>
      <c r="X141" s="334" t="str">
        <f t="shared" si="20"/>
        <v>CERRADO</v>
      </c>
      <c r="Y141" s="505" t="s">
        <v>711</v>
      </c>
      <c r="Z141" s="506" t="s">
        <v>773</v>
      </c>
      <c r="AA141" s="487">
        <v>42915</v>
      </c>
      <c r="AB141" s="423" t="s">
        <v>1231</v>
      </c>
      <c r="AC141" s="420"/>
      <c r="AD141" s="326" t="s">
        <v>1420</v>
      </c>
      <c r="AE141" s="326"/>
      <c r="AF141" s="421"/>
      <c r="AG141" s="421"/>
      <c r="AH141" s="421"/>
      <c r="AI141" s="421"/>
    </row>
    <row r="142" spans="1:35" s="126" customFormat="1" ht="169.5" customHeight="1" thickBot="1" x14ac:dyDescent="0.35">
      <c r="A142" s="612" t="s">
        <v>646</v>
      </c>
      <c r="B142" s="585">
        <v>2015</v>
      </c>
      <c r="C142" s="583" t="s">
        <v>906</v>
      </c>
      <c r="D142" s="596" t="s">
        <v>18</v>
      </c>
      <c r="E142" s="583" t="s">
        <v>647</v>
      </c>
      <c r="F142" s="186" t="s">
        <v>648</v>
      </c>
      <c r="G142" s="246" t="s">
        <v>649</v>
      </c>
      <c r="H142" s="123" t="s">
        <v>726</v>
      </c>
      <c r="I142" s="292">
        <v>1</v>
      </c>
      <c r="J142" s="93">
        <v>42737</v>
      </c>
      <c r="K142" s="93">
        <v>43100</v>
      </c>
      <c r="L142" s="116">
        <f t="shared" si="18"/>
        <v>51.857142857142854</v>
      </c>
      <c r="M142" s="175">
        <v>0</v>
      </c>
      <c r="N142" s="640" t="s">
        <v>711</v>
      </c>
      <c r="O142" s="640" t="s">
        <v>773</v>
      </c>
      <c r="P142" s="163">
        <v>42843</v>
      </c>
      <c r="Q142" s="149" t="s">
        <v>1156</v>
      </c>
      <c r="R142" s="383">
        <v>42843</v>
      </c>
      <c r="S142" s="384" t="s">
        <v>1070</v>
      </c>
      <c r="T142" s="384"/>
      <c r="U142" s="408">
        <v>0.3</v>
      </c>
      <c r="V142" s="342" t="str">
        <f t="shared" si="20"/>
        <v>ABIERTO</v>
      </c>
      <c r="W142" s="581">
        <f>AVERAGE(U142:U144)</f>
        <v>0.19999999999999998</v>
      </c>
      <c r="X142" s="578" t="str">
        <f t="shared" si="20"/>
        <v>ABIERTO</v>
      </c>
      <c r="Y142" s="555" t="s">
        <v>711</v>
      </c>
      <c r="Z142" s="557" t="s">
        <v>773</v>
      </c>
      <c r="AA142" s="487">
        <v>42915</v>
      </c>
      <c r="AB142" s="507" t="s">
        <v>1232</v>
      </c>
      <c r="AC142" s="420"/>
      <c r="AD142" s="326" t="s">
        <v>1290</v>
      </c>
      <c r="AE142" s="326"/>
      <c r="AF142" s="421"/>
      <c r="AG142" s="421"/>
      <c r="AH142" s="421"/>
      <c r="AI142" s="421"/>
    </row>
    <row r="143" spans="1:35" s="126" customFormat="1" ht="169.5" customHeight="1" thickBot="1" x14ac:dyDescent="0.35">
      <c r="A143" s="613"/>
      <c r="B143" s="586"/>
      <c r="C143" s="615"/>
      <c r="D143" s="609"/>
      <c r="E143" s="615"/>
      <c r="F143" s="198" t="s">
        <v>650</v>
      </c>
      <c r="G143" s="198" t="s">
        <v>651</v>
      </c>
      <c r="H143" s="124" t="s">
        <v>771</v>
      </c>
      <c r="I143" s="293">
        <v>5</v>
      </c>
      <c r="J143" s="96">
        <v>42737</v>
      </c>
      <c r="K143" s="96">
        <v>43100</v>
      </c>
      <c r="L143" s="103">
        <f t="shared" si="18"/>
        <v>51.857142857142854</v>
      </c>
      <c r="M143" s="177">
        <v>0</v>
      </c>
      <c r="N143" s="641"/>
      <c r="O143" s="641"/>
      <c r="P143" s="141">
        <v>42843</v>
      </c>
      <c r="Q143" s="89" t="s">
        <v>1157</v>
      </c>
      <c r="R143" s="369">
        <v>42843</v>
      </c>
      <c r="S143" s="370" t="s">
        <v>1069</v>
      </c>
      <c r="T143" s="370"/>
      <c r="U143" s="411">
        <v>0</v>
      </c>
      <c r="V143" s="346" t="str">
        <f t="shared" si="20"/>
        <v>ABIERTO</v>
      </c>
      <c r="W143" s="653"/>
      <c r="X143" s="579"/>
      <c r="Y143" s="559"/>
      <c r="Z143" s="560"/>
      <c r="AA143" s="487">
        <v>42915</v>
      </c>
      <c r="AB143" s="508" t="s">
        <v>1233</v>
      </c>
      <c r="AC143" s="420"/>
      <c r="AD143" s="326" t="s">
        <v>1290</v>
      </c>
      <c r="AE143" s="326"/>
      <c r="AF143" s="421"/>
      <c r="AG143" s="421"/>
      <c r="AH143" s="421"/>
      <c r="AI143" s="421"/>
    </row>
    <row r="144" spans="1:35" s="126" customFormat="1" ht="169.5" customHeight="1" thickBot="1" x14ac:dyDescent="0.35">
      <c r="A144" s="614"/>
      <c r="B144" s="587"/>
      <c r="C144" s="584"/>
      <c r="D144" s="597"/>
      <c r="E144" s="584"/>
      <c r="F144" s="200" t="s">
        <v>652</v>
      </c>
      <c r="G144" s="200" t="s">
        <v>653</v>
      </c>
      <c r="H144" s="125" t="s">
        <v>772</v>
      </c>
      <c r="I144" s="283">
        <v>1</v>
      </c>
      <c r="J144" s="100">
        <v>42737</v>
      </c>
      <c r="K144" s="100">
        <v>43100</v>
      </c>
      <c r="L144" s="115">
        <f t="shared" si="18"/>
        <v>51.857142857142854</v>
      </c>
      <c r="M144" s="176">
        <v>0</v>
      </c>
      <c r="N144" s="642"/>
      <c r="O144" s="642"/>
      <c r="P144" s="164">
        <v>42843</v>
      </c>
      <c r="Q144" s="146" t="s">
        <v>1158</v>
      </c>
      <c r="R144" s="371">
        <v>42843</v>
      </c>
      <c r="S144" s="372" t="s">
        <v>1071</v>
      </c>
      <c r="T144" s="372"/>
      <c r="U144" s="409">
        <v>0.3</v>
      </c>
      <c r="V144" s="350" t="str">
        <f t="shared" si="20"/>
        <v>ABIERTO</v>
      </c>
      <c r="W144" s="582"/>
      <c r="X144" s="580"/>
      <c r="Y144" s="556"/>
      <c r="Z144" s="558"/>
      <c r="AA144" s="487">
        <v>42915</v>
      </c>
      <c r="AB144" s="509" t="s">
        <v>1234</v>
      </c>
      <c r="AC144" s="420"/>
      <c r="AD144" s="326" t="s">
        <v>1290</v>
      </c>
      <c r="AE144" s="326"/>
      <c r="AF144" s="421"/>
      <c r="AG144" s="421"/>
      <c r="AH144" s="421"/>
      <c r="AI144" s="421"/>
    </row>
    <row r="145" spans="1:35" s="126" customFormat="1" ht="169.5" customHeight="1" thickBot="1" x14ac:dyDescent="0.35">
      <c r="A145" s="612" t="s">
        <v>654</v>
      </c>
      <c r="B145" s="585">
        <v>2015</v>
      </c>
      <c r="C145" s="583" t="s">
        <v>907</v>
      </c>
      <c r="D145" s="596" t="s">
        <v>18</v>
      </c>
      <c r="E145" s="583" t="s">
        <v>655</v>
      </c>
      <c r="F145" s="186" t="s">
        <v>656</v>
      </c>
      <c r="G145" s="246" t="s">
        <v>1291</v>
      </c>
      <c r="H145" s="123" t="s">
        <v>657</v>
      </c>
      <c r="I145" s="287">
        <v>1</v>
      </c>
      <c r="J145" s="93">
        <v>42737</v>
      </c>
      <c r="K145" s="93">
        <v>43100</v>
      </c>
      <c r="L145" s="116">
        <f t="shared" si="18"/>
        <v>51.857142857142854</v>
      </c>
      <c r="M145" s="211">
        <v>0.5</v>
      </c>
      <c r="N145" s="640" t="s">
        <v>711</v>
      </c>
      <c r="O145" s="640" t="s">
        <v>773</v>
      </c>
      <c r="P145" s="163">
        <v>42843</v>
      </c>
      <c r="Q145" s="149" t="s">
        <v>1159</v>
      </c>
      <c r="R145" s="383">
        <v>42843</v>
      </c>
      <c r="S145" s="384" t="s">
        <v>1072</v>
      </c>
      <c r="T145" s="384" t="s">
        <v>1160</v>
      </c>
      <c r="U145" s="408">
        <v>0.5</v>
      </c>
      <c r="V145" s="342" t="str">
        <f t="shared" si="20"/>
        <v>ABIERTO</v>
      </c>
      <c r="W145" s="581">
        <f>AVERAGE(U145:U146)</f>
        <v>0.5</v>
      </c>
      <c r="X145" s="578" t="str">
        <f t="shared" si="20"/>
        <v>ABIERTO</v>
      </c>
      <c r="Y145" s="555" t="s">
        <v>711</v>
      </c>
      <c r="Z145" s="557" t="s">
        <v>773</v>
      </c>
      <c r="AA145" s="487">
        <v>42915</v>
      </c>
      <c r="AB145" s="507" t="s">
        <v>1235</v>
      </c>
      <c r="AC145" s="420"/>
      <c r="AD145" s="326" t="s">
        <v>1298</v>
      </c>
      <c r="AE145" s="326"/>
      <c r="AF145" s="421"/>
      <c r="AG145" s="421"/>
      <c r="AH145" s="421"/>
      <c r="AI145" s="421"/>
    </row>
    <row r="146" spans="1:35" s="126" customFormat="1" ht="169.5" customHeight="1" thickBot="1" x14ac:dyDescent="0.35">
      <c r="A146" s="614"/>
      <c r="B146" s="587"/>
      <c r="C146" s="584"/>
      <c r="D146" s="597"/>
      <c r="E146" s="584"/>
      <c r="F146" s="200" t="s">
        <v>658</v>
      </c>
      <c r="G146" s="200" t="s">
        <v>659</v>
      </c>
      <c r="H146" s="193" t="s">
        <v>660</v>
      </c>
      <c r="I146" s="294">
        <v>4</v>
      </c>
      <c r="J146" s="100">
        <v>42737</v>
      </c>
      <c r="K146" s="100">
        <v>43100</v>
      </c>
      <c r="L146" s="115">
        <f t="shared" si="18"/>
        <v>51.857142857142854</v>
      </c>
      <c r="M146" s="176">
        <v>1</v>
      </c>
      <c r="N146" s="642"/>
      <c r="O146" s="642"/>
      <c r="P146" s="164">
        <v>42843</v>
      </c>
      <c r="Q146" s="146" t="s">
        <v>1161</v>
      </c>
      <c r="R146" s="371">
        <v>42843</v>
      </c>
      <c r="S146" s="372" t="s">
        <v>1073</v>
      </c>
      <c r="T146" s="372" t="s">
        <v>1160</v>
      </c>
      <c r="U146" s="409">
        <v>0.5</v>
      </c>
      <c r="V146" s="350" t="str">
        <f t="shared" si="20"/>
        <v>ABIERTO</v>
      </c>
      <c r="W146" s="582"/>
      <c r="X146" s="580"/>
      <c r="Y146" s="556"/>
      <c r="Z146" s="558"/>
      <c r="AA146" s="487">
        <v>42915</v>
      </c>
      <c r="AB146" s="445" t="s">
        <v>1236</v>
      </c>
      <c r="AC146" s="420"/>
      <c r="AD146" s="326"/>
      <c r="AE146" s="326"/>
      <c r="AF146" s="421"/>
      <c r="AG146" s="421"/>
      <c r="AH146" s="421"/>
      <c r="AI146" s="421"/>
    </row>
    <row r="147" spans="1:35" s="126" customFormat="1" ht="169.5" customHeight="1" thickBot="1" x14ac:dyDescent="0.25">
      <c r="A147" s="227"/>
      <c r="D147" s="127"/>
      <c r="E147" s="128"/>
      <c r="F147" s="128"/>
      <c r="G147" s="128"/>
      <c r="H147" s="85"/>
      <c r="I147" s="300"/>
      <c r="M147" s="142"/>
      <c r="Q147" s="85"/>
      <c r="S147" s="261"/>
      <c r="T147" s="261"/>
      <c r="U147" s="262">
        <f>AVERAGE(U7:U146)</f>
        <v>0.42278571428571415</v>
      </c>
      <c r="V147" s="143"/>
      <c r="W147" s="262">
        <f>AVERAGE(W7:W146)</f>
        <v>0.44201612903225784</v>
      </c>
      <c r="X147" s="212"/>
      <c r="Y147" s="263"/>
      <c r="Z147" s="264"/>
      <c r="AA147" s="143"/>
      <c r="AB147" s="143"/>
    </row>
    <row r="148" spans="1:35" s="126" customFormat="1" ht="73.5" customHeight="1" x14ac:dyDescent="0.2">
      <c r="A148" s="227"/>
      <c r="D148" s="127"/>
      <c r="E148" s="128"/>
      <c r="F148" s="128"/>
      <c r="G148" s="128"/>
      <c r="H148" s="85"/>
      <c r="I148" s="300"/>
      <c r="M148" s="142"/>
      <c r="Q148" s="85"/>
      <c r="R148" s="226"/>
      <c r="S148" s="261"/>
      <c r="T148" s="261"/>
      <c r="U148" s="143"/>
      <c r="V148" s="143"/>
      <c r="W148" s="143"/>
      <c r="X148" s="143"/>
      <c r="Y148" s="263"/>
      <c r="Z148" s="264"/>
      <c r="AA148" s="143"/>
      <c r="AB148" s="143"/>
      <c r="AC148" s="126">
        <f>100-0.14</f>
        <v>99.86</v>
      </c>
    </row>
    <row r="149" spans="1:35" s="126" customFormat="1" x14ac:dyDescent="0.2">
      <c r="A149" s="227"/>
      <c r="D149" s="127"/>
      <c r="E149" s="128"/>
      <c r="F149" s="128"/>
      <c r="G149" s="128"/>
      <c r="H149" s="85"/>
      <c r="I149" s="300"/>
      <c r="M149" s="142"/>
      <c r="Q149" s="85"/>
      <c r="R149" s="226"/>
      <c r="S149" s="261"/>
      <c r="T149" s="261"/>
      <c r="U149" s="143"/>
      <c r="V149" s="143"/>
      <c r="W149" s="143"/>
      <c r="X149" s="143"/>
      <c r="Y149" s="263"/>
      <c r="Z149" s="264"/>
      <c r="AA149" s="143"/>
      <c r="AB149" s="143"/>
    </row>
    <row r="150" spans="1:35" s="126" customFormat="1" x14ac:dyDescent="0.2">
      <c r="A150" s="227"/>
      <c r="D150" s="127"/>
      <c r="E150" s="128"/>
      <c r="F150" s="128"/>
      <c r="G150" s="128"/>
      <c r="H150" s="85"/>
      <c r="I150" s="300"/>
      <c r="M150" s="142"/>
      <c r="Q150" s="85"/>
      <c r="R150" s="226"/>
      <c r="S150" s="261"/>
      <c r="T150" s="261"/>
      <c r="U150" s="143"/>
      <c r="V150" s="143"/>
      <c r="W150" s="143"/>
      <c r="X150" s="143"/>
      <c r="Y150" s="263"/>
      <c r="Z150" s="264"/>
      <c r="AA150" s="143"/>
      <c r="AB150" s="143"/>
    </row>
    <row r="151" spans="1:35" s="126" customFormat="1" x14ac:dyDescent="0.2">
      <c r="A151" s="227"/>
      <c r="D151" s="127"/>
      <c r="E151" s="128"/>
      <c r="F151" s="128"/>
      <c r="G151" s="128"/>
      <c r="H151" s="85"/>
      <c r="I151" s="300"/>
      <c r="M151" s="142"/>
      <c r="Q151" s="85"/>
      <c r="R151" s="226"/>
      <c r="S151" s="261"/>
      <c r="T151" s="261"/>
      <c r="U151" s="143"/>
      <c r="V151" s="143"/>
      <c r="W151" s="143"/>
      <c r="X151" s="143"/>
      <c r="Y151" s="263"/>
      <c r="Z151" s="264"/>
      <c r="AA151" s="143"/>
      <c r="AB151" s="143"/>
    </row>
    <row r="152" spans="1:35" s="126" customFormat="1" x14ac:dyDescent="0.2">
      <c r="A152" s="227"/>
      <c r="D152" s="127"/>
      <c r="E152" s="128"/>
      <c r="F152" s="128"/>
      <c r="G152" s="128"/>
      <c r="H152" s="85"/>
      <c r="I152" s="300"/>
      <c r="M152" s="142"/>
      <c r="Q152" s="85"/>
      <c r="R152" s="226"/>
      <c r="S152" s="261"/>
      <c r="T152" s="261"/>
      <c r="U152" s="143"/>
      <c r="V152" s="143"/>
      <c r="W152" s="143"/>
      <c r="X152" s="143"/>
      <c r="Y152" s="263"/>
      <c r="Z152" s="264"/>
      <c r="AA152" s="143"/>
      <c r="AB152" s="143"/>
    </row>
    <row r="153" spans="1:35" s="126" customFormat="1" x14ac:dyDescent="0.2">
      <c r="A153" s="227"/>
      <c r="D153" s="127"/>
      <c r="E153" s="128"/>
      <c r="F153" s="128"/>
      <c r="G153" s="128"/>
      <c r="H153" s="85"/>
      <c r="I153" s="300"/>
      <c r="M153" s="142"/>
      <c r="Q153" s="85"/>
      <c r="R153" s="226"/>
      <c r="S153" s="261"/>
      <c r="T153" s="261"/>
      <c r="U153" s="143"/>
      <c r="V153" s="143"/>
      <c r="W153" s="143"/>
      <c r="X153" s="143"/>
      <c r="Y153" s="263"/>
      <c r="Z153" s="264"/>
      <c r="AA153" s="143"/>
      <c r="AB153" s="143"/>
    </row>
    <row r="154" spans="1:35" s="126" customFormat="1" x14ac:dyDescent="0.2">
      <c r="A154" s="227"/>
      <c r="D154" s="127"/>
      <c r="E154" s="128"/>
      <c r="F154" s="128"/>
      <c r="G154" s="128"/>
      <c r="H154" s="85"/>
      <c r="I154" s="300"/>
      <c r="M154" s="142"/>
      <c r="Q154" s="85"/>
      <c r="R154" s="226"/>
      <c r="S154" s="261"/>
      <c r="T154" s="261"/>
      <c r="U154" s="143"/>
      <c r="V154" s="143"/>
      <c r="W154" s="143"/>
      <c r="X154" s="143"/>
      <c r="Y154" s="263"/>
      <c r="Z154" s="264"/>
      <c r="AA154" s="143"/>
      <c r="AB154" s="143"/>
    </row>
    <row r="155" spans="1:35" s="126" customFormat="1" x14ac:dyDescent="0.2">
      <c r="A155" s="227"/>
      <c r="D155" s="127"/>
      <c r="E155" s="128"/>
      <c r="F155" s="128"/>
      <c r="G155" s="128"/>
      <c r="H155" s="85"/>
      <c r="I155" s="300"/>
      <c r="M155" s="142"/>
      <c r="Q155" s="85"/>
      <c r="R155" s="226"/>
      <c r="S155" s="261"/>
      <c r="T155" s="261"/>
      <c r="U155" s="143"/>
      <c r="V155" s="143"/>
      <c r="W155" s="143"/>
      <c r="X155" s="143"/>
      <c r="Y155" s="263"/>
      <c r="Z155" s="264"/>
      <c r="AA155" s="143"/>
      <c r="AB155" s="143"/>
    </row>
    <row r="156" spans="1:35" s="126" customFormat="1" x14ac:dyDescent="0.2">
      <c r="A156" s="227"/>
      <c r="D156" s="127"/>
      <c r="E156" s="128"/>
      <c r="F156" s="128"/>
      <c r="G156" s="128"/>
      <c r="H156" s="85"/>
      <c r="I156" s="300"/>
      <c r="M156" s="142"/>
      <c r="Q156" s="85"/>
      <c r="R156" s="226"/>
      <c r="S156" s="261"/>
      <c r="T156" s="261"/>
      <c r="U156" s="143"/>
      <c r="V156" s="143"/>
      <c r="W156" s="143"/>
      <c r="X156" s="143"/>
      <c r="Y156" s="263"/>
      <c r="Z156" s="264"/>
      <c r="AA156" s="143"/>
      <c r="AB156" s="143"/>
    </row>
    <row r="157" spans="1:35" s="126" customFormat="1" x14ac:dyDescent="0.2">
      <c r="A157" s="227"/>
      <c r="D157" s="127"/>
      <c r="E157" s="128"/>
      <c r="F157" s="128"/>
      <c r="G157" s="128"/>
      <c r="H157" s="85"/>
      <c r="I157" s="300"/>
      <c r="M157" s="142"/>
      <c r="Q157" s="85"/>
      <c r="R157" s="226"/>
      <c r="S157" s="261"/>
      <c r="T157" s="261"/>
      <c r="U157" s="143"/>
      <c r="V157" s="143"/>
      <c r="W157" s="143"/>
      <c r="X157" s="143"/>
      <c r="Y157" s="263"/>
      <c r="Z157" s="264"/>
      <c r="AA157" s="143"/>
      <c r="AB157" s="143"/>
    </row>
    <row r="158" spans="1:35" s="126" customFormat="1" x14ac:dyDescent="0.2">
      <c r="A158" s="227"/>
      <c r="D158" s="127"/>
      <c r="E158" s="128"/>
      <c r="F158" s="128"/>
      <c r="G158" s="128"/>
      <c r="H158" s="85"/>
      <c r="I158" s="300"/>
      <c r="M158" s="142"/>
      <c r="Q158" s="85"/>
      <c r="R158" s="226"/>
      <c r="S158" s="261"/>
      <c r="T158" s="261"/>
      <c r="U158" s="143"/>
      <c r="V158" s="143"/>
      <c r="W158" s="143"/>
      <c r="X158" s="143"/>
      <c r="Y158" s="263"/>
      <c r="Z158" s="264"/>
      <c r="AA158" s="143"/>
      <c r="AB158" s="143"/>
    </row>
    <row r="159" spans="1:35" s="126" customFormat="1" x14ac:dyDescent="0.2">
      <c r="A159" s="227"/>
      <c r="D159" s="127"/>
      <c r="E159" s="128"/>
      <c r="F159" s="128"/>
      <c r="G159" s="128"/>
      <c r="H159" s="85"/>
      <c r="I159" s="300"/>
      <c r="M159" s="142"/>
      <c r="Q159" s="85"/>
      <c r="R159" s="226"/>
      <c r="S159" s="261"/>
      <c r="T159" s="261"/>
      <c r="U159" s="143"/>
      <c r="V159" s="143"/>
      <c r="W159" s="143"/>
      <c r="X159" s="143"/>
      <c r="Y159" s="263"/>
      <c r="Z159" s="264"/>
      <c r="AA159" s="143"/>
      <c r="AB159" s="143"/>
    </row>
    <row r="160" spans="1:35" s="126" customFormat="1" x14ac:dyDescent="0.2">
      <c r="A160" s="227"/>
      <c r="D160" s="127"/>
      <c r="E160" s="128"/>
      <c r="F160" s="128"/>
      <c r="G160" s="128"/>
      <c r="H160" s="85"/>
      <c r="I160" s="300"/>
      <c r="M160" s="142"/>
      <c r="Q160" s="85"/>
      <c r="R160" s="226"/>
      <c r="S160" s="261"/>
      <c r="T160" s="261"/>
      <c r="U160" s="143"/>
      <c r="V160" s="143"/>
      <c r="W160" s="143"/>
      <c r="X160" s="143"/>
      <c r="Y160" s="263"/>
      <c r="Z160" s="264"/>
      <c r="AA160" s="143"/>
      <c r="AB160" s="143"/>
    </row>
    <row r="161" spans="1:28" s="126" customFormat="1" x14ac:dyDescent="0.2">
      <c r="A161" s="227"/>
      <c r="D161" s="127"/>
      <c r="E161" s="128"/>
      <c r="F161" s="128"/>
      <c r="G161" s="128"/>
      <c r="H161" s="85"/>
      <c r="I161" s="300"/>
      <c r="M161" s="142"/>
      <c r="Q161" s="85"/>
      <c r="R161" s="226"/>
      <c r="S161" s="261"/>
      <c r="T161" s="261"/>
      <c r="U161" s="143"/>
      <c r="V161" s="143"/>
      <c r="W161" s="143"/>
      <c r="X161" s="143"/>
      <c r="Y161" s="263"/>
      <c r="Z161" s="264"/>
      <c r="AA161" s="143"/>
      <c r="AB161" s="143"/>
    </row>
    <row r="162" spans="1:28" s="126" customFormat="1" x14ac:dyDescent="0.2">
      <c r="A162" s="227"/>
      <c r="D162" s="127"/>
      <c r="E162" s="128"/>
      <c r="F162" s="128"/>
      <c r="G162" s="128"/>
      <c r="H162" s="85"/>
      <c r="I162" s="300"/>
      <c r="M162" s="142"/>
      <c r="Q162" s="85"/>
      <c r="R162" s="226"/>
      <c r="S162" s="261"/>
      <c r="T162" s="261"/>
      <c r="U162" s="143"/>
      <c r="V162" s="143"/>
      <c r="W162" s="143"/>
      <c r="X162" s="143"/>
      <c r="Y162" s="263"/>
      <c r="Z162" s="264"/>
      <c r="AA162" s="143"/>
      <c r="AB162" s="143"/>
    </row>
    <row r="163" spans="1:28" s="126" customFormat="1" x14ac:dyDescent="0.2">
      <c r="A163" s="227"/>
      <c r="D163" s="127"/>
      <c r="E163" s="128"/>
      <c r="F163" s="128"/>
      <c r="G163" s="128"/>
      <c r="H163" s="85"/>
      <c r="I163" s="300"/>
      <c r="M163" s="142"/>
      <c r="Q163" s="85"/>
      <c r="R163" s="226"/>
      <c r="S163" s="261"/>
      <c r="T163" s="261"/>
      <c r="U163" s="143"/>
      <c r="V163" s="143"/>
      <c r="W163" s="143"/>
      <c r="X163" s="143"/>
      <c r="Y163" s="263"/>
      <c r="Z163" s="264"/>
      <c r="AA163" s="143"/>
      <c r="AB163" s="143"/>
    </row>
    <row r="164" spans="1:28" s="126" customFormat="1" x14ac:dyDescent="0.2">
      <c r="A164" s="227"/>
      <c r="D164" s="127"/>
      <c r="E164" s="128"/>
      <c r="F164" s="128"/>
      <c r="G164" s="128"/>
      <c r="H164" s="85"/>
      <c r="I164" s="300"/>
      <c r="M164" s="142"/>
      <c r="Q164" s="85"/>
      <c r="R164" s="226"/>
      <c r="S164" s="261"/>
      <c r="T164" s="261"/>
      <c r="U164" s="143"/>
      <c r="V164" s="143"/>
      <c r="W164" s="143"/>
      <c r="X164" s="143"/>
      <c r="Y164" s="263"/>
      <c r="Z164" s="264"/>
      <c r="AA164" s="143"/>
      <c r="AB164" s="143"/>
    </row>
    <row r="165" spans="1:28" s="126" customFormat="1" x14ac:dyDescent="0.2">
      <c r="A165" s="227"/>
      <c r="D165" s="127"/>
      <c r="E165" s="128"/>
      <c r="F165" s="128"/>
      <c r="G165" s="128"/>
      <c r="H165" s="85"/>
      <c r="I165" s="300"/>
      <c r="M165" s="142"/>
      <c r="Q165" s="85"/>
      <c r="R165" s="226"/>
      <c r="S165" s="261"/>
      <c r="T165" s="261"/>
      <c r="U165" s="143"/>
      <c r="V165" s="143"/>
      <c r="W165" s="143"/>
      <c r="X165" s="143"/>
      <c r="Y165" s="263"/>
      <c r="Z165" s="264"/>
      <c r="AA165" s="143"/>
      <c r="AB165" s="143"/>
    </row>
    <row r="166" spans="1:28" s="126" customFormat="1" x14ac:dyDescent="0.2">
      <c r="A166" s="227"/>
      <c r="D166" s="127"/>
      <c r="E166" s="128"/>
      <c r="F166" s="128"/>
      <c r="G166" s="128"/>
      <c r="H166" s="85"/>
      <c r="I166" s="300"/>
      <c r="M166" s="142"/>
      <c r="Q166" s="85"/>
      <c r="R166" s="226"/>
      <c r="S166" s="261"/>
      <c r="T166" s="261"/>
      <c r="U166" s="143"/>
      <c r="V166" s="143"/>
      <c r="W166" s="143"/>
      <c r="X166" s="143"/>
      <c r="Y166" s="263"/>
      <c r="Z166" s="264"/>
      <c r="AA166" s="143"/>
      <c r="AB166" s="143"/>
    </row>
    <row r="167" spans="1:28" s="126" customFormat="1" x14ac:dyDescent="0.2">
      <c r="A167" s="227"/>
      <c r="D167" s="127"/>
      <c r="E167" s="128"/>
      <c r="F167" s="128"/>
      <c r="G167" s="128"/>
      <c r="H167" s="85"/>
      <c r="I167" s="300"/>
      <c r="M167" s="142"/>
      <c r="Q167" s="85"/>
      <c r="R167" s="226"/>
      <c r="S167" s="261"/>
      <c r="T167" s="261"/>
      <c r="U167" s="143"/>
      <c r="V167" s="143"/>
      <c r="W167" s="143"/>
      <c r="X167" s="143"/>
      <c r="Y167" s="263"/>
      <c r="Z167" s="264"/>
      <c r="AA167" s="143"/>
      <c r="AB167" s="143"/>
    </row>
    <row r="168" spans="1:28" s="126" customFormat="1" x14ac:dyDescent="0.2">
      <c r="A168" s="227"/>
      <c r="D168" s="127"/>
      <c r="E168" s="128"/>
      <c r="F168" s="128"/>
      <c r="G168" s="128"/>
      <c r="H168" s="85"/>
      <c r="I168" s="300"/>
      <c r="M168" s="142"/>
      <c r="Q168" s="85"/>
      <c r="R168" s="226"/>
      <c r="S168" s="261"/>
      <c r="T168" s="261"/>
      <c r="U168" s="143"/>
      <c r="V168" s="143"/>
      <c r="W168" s="143"/>
      <c r="X168" s="143"/>
      <c r="Y168" s="263"/>
      <c r="Z168" s="264"/>
      <c r="AA168" s="143"/>
      <c r="AB168" s="143"/>
    </row>
    <row r="169" spans="1:28" s="126" customFormat="1" x14ac:dyDescent="0.2">
      <c r="A169" s="227"/>
      <c r="D169" s="127"/>
      <c r="E169" s="128"/>
      <c r="F169" s="128"/>
      <c r="G169" s="128"/>
      <c r="H169" s="85"/>
      <c r="I169" s="300"/>
      <c r="M169" s="142"/>
      <c r="Q169" s="85"/>
      <c r="R169" s="226"/>
      <c r="S169" s="261"/>
      <c r="T169" s="261"/>
      <c r="U169" s="143"/>
      <c r="V169" s="143"/>
      <c r="W169" s="143"/>
      <c r="X169" s="143"/>
      <c r="Y169" s="263"/>
      <c r="Z169" s="264"/>
      <c r="AA169" s="143"/>
      <c r="AB169" s="143"/>
    </row>
    <row r="170" spans="1:28" s="126" customFormat="1" x14ac:dyDescent="0.2">
      <c r="A170" s="227"/>
      <c r="D170" s="127"/>
      <c r="E170" s="128"/>
      <c r="F170" s="128"/>
      <c r="G170" s="128"/>
      <c r="H170" s="85"/>
      <c r="I170" s="300"/>
      <c r="M170" s="142"/>
      <c r="Q170" s="85"/>
      <c r="R170" s="226"/>
      <c r="S170" s="261"/>
      <c r="T170" s="261"/>
      <c r="U170" s="143"/>
      <c r="V170" s="143"/>
      <c r="W170" s="143"/>
      <c r="X170" s="143"/>
      <c r="Y170" s="263"/>
      <c r="Z170" s="264"/>
      <c r="AA170" s="143"/>
      <c r="AB170" s="143"/>
    </row>
    <row r="171" spans="1:28" s="126" customFormat="1" x14ac:dyDescent="0.2">
      <c r="A171" s="227"/>
      <c r="D171" s="127"/>
      <c r="E171" s="128"/>
      <c r="F171" s="128"/>
      <c r="G171" s="128"/>
      <c r="H171" s="85"/>
      <c r="I171" s="300"/>
      <c r="M171" s="142"/>
      <c r="Q171" s="85"/>
      <c r="R171" s="226"/>
      <c r="S171" s="261"/>
      <c r="T171" s="261"/>
      <c r="U171" s="143"/>
      <c r="V171" s="143"/>
      <c r="W171" s="143"/>
      <c r="X171" s="143"/>
      <c r="Y171" s="263"/>
      <c r="Z171" s="264"/>
      <c r="AA171" s="143"/>
      <c r="AB171" s="143"/>
    </row>
    <row r="172" spans="1:28" s="126" customFormat="1" x14ac:dyDescent="0.2">
      <c r="A172" s="227"/>
      <c r="D172" s="127"/>
      <c r="E172" s="128"/>
      <c r="F172" s="128"/>
      <c r="G172" s="128"/>
      <c r="H172" s="85"/>
      <c r="I172" s="300"/>
      <c r="M172" s="142"/>
      <c r="Q172" s="85"/>
      <c r="R172" s="226"/>
      <c r="S172" s="261"/>
      <c r="T172" s="261"/>
      <c r="U172" s="143"/>
      <c r="V172" s="143"/>
      <c r="W172" s="143"/>
      <c r="X172" s="143"/>
      <c r="Y172" s="263"/>
      <c r="Z172" s="264"/>
      <c r="AA172" s="143"/>
      <c r="AB172" s="143"/>
    </row>
    <row r="173" spans="1:28" s="126" customFormat="1" x14ac:dyDescent="0.2">
      <c r="A173" s="227"/>
      <c r="D173" s="127"/>
      <c r="E173" s="128"/>
      <c r="F173" s="128"/>
      <c r="G173" s="128"/>
      <c r="H173" s="85"/>
      <c r="I173" s="300"/>
      <c r="M173" s="142"/>
      <c r="Q173" s="85"/>
      <c r="R173" s="226"/>
      <c r="S173" s="261"/>
      <c r="T173" s="261"/>
      <c r="U173" s="143"/>
      <c r="V173" s="143"/>
      <c r="W173" s="143"/>
      <c r="X173" s="143"/>
      <c r="Y173" s="263"/>
      <c r="Z173" s="264"/>
      <c r="AA173" s="143"/>
      <c r="AB173" s="143"/>
    </row>
    <row r="174" spans="1:28" s="126" customFormat="1" x14ac:dyDescent="0.2">
      <c r="A174" s="227"/>
      <c r="D174" s="127"/>
      <c r="E174" s="128"/>
      <c r="F174" s="128"/>
      <c r="G174" s="128"/>
      <c r="H174" s="85"/>
      <c r="I174" s="300"/>
      <c r="M174" s="142"/>
      <c r="Q174" s="85"/>
      <c r="R174" s="226"/>
      <c r="S174" s="261"/>
      <c r="T174" s="261"/>
      <c r="U174" s="143"/>
      <c r="V174" s="143"/>
      <c r="W174" s="143"/>
      <c r="X174" s="143"/>
      <c r="Y174" s="263"/>
      <c r="Z174" s="264"/>
      <c r="AA174" s="143"/>
      <c r="AB174" s="143"/>
    </row>
    <row r="175" spans="1:28" s="126" customFormat="1" x14ac:dyDescent="0.2">
      <c r="A175" s="227"/>
      <c r="D175" s="127"/>
      <c r="E175" s="128"/>
      <c r="F175" s="128"/>
      <c r="G175" s="128"/>
      <c r="H175" s="85"/>
      <c r="I175" s="300"/>
      <c r="M175" s="142"/>
      <c r="Q175" s="85"/>
      <c r="R175" s="226"/>
      <c r="S175" s="261"/>
      <c r="T175" s="261"/>
      <c r="U175" s="143"/>
      <c r="V175" s="143"/>
      <c r="W175" s="143"/>
      <c r="X175" s="143"/>
      <c r="Y175" s="263"/>
      <c r="Z175" s="264"/>
      <c r="AA175" s="143"/>
      <c r="AB175" s="143"/>
    </row>
    <row r="176" spans="1:28" s="126" customFormat="1" x14ac:dyDescent="0.2">
      <c r="A176" s="227"/>
      <c r="D176" s="127"/>
      <c r="E176" s="128"/>
      <c r="F176" s="128"/>
      <c r="G176" s="128"/>
      <c r="H176" s="85"/>
      <c r="I176" s="300"/>
      <c r="M176" s="142"/>
      <c r="Q176" s="85"/>
      <c r="R176" s="226"/>
      <c r="S176" s="261"/>
      <c r="T176" s="261"/>
      <c r="U176" s="143"/>
      <c r="V176" s="143"/>
      <c r="W176" s="143"/>
      <c r="X176" s="143"/>
      <c r="Y176" s="263"/>
      <c r="Z176" s="264"/>
      <c r="AA176" s="143"/>
      <c r="AB176" s="143"/>
    </row>
    <row r="177" spans="1:28" s="126" customFormat="1" x14ac:dyDescent="0.2">
      <c r="A177" s="227"/>
      <c r="D177" s="127"/>
      <c r="E177" s="128"/>
      <c r="F177" s="128"/>
      <c r="G177" s="128"/>
      <c r="H177" s="85"/>
      <c r="I177" s="300"/>
      <c r="M177" s="142"/>
      <c r="Q177" s="85"/>
      <c r="R177" s="226"/>
      <c r="S177" s="261"/>
      <c r="T177" s="261"/>
      <c r="U177" s="143"/>
      <c r="V177" s="143"/>
      <c r="W177" s="143"/>
      <c r="X177" s="143"/>
      <c r="Y177" s="263"/>
      <c r="Z177" s="264"/>
      <c r="AA177" s="143"/>
      <c r="AB177" s="143"/>
    </row>
    <row r="178" spans="1:28" x14ac:dyDescent="0.2">
      <c r="S178" s="261"/>
      <c r="T178" s="261"/>
      <c r="U178" s="143"/>
      <c r="V178" s="143"/>
      <c r="W178" s="261"/>
      <c r="X178" s="143"/>
      <c r="Y178" s="263"/>
      <c r="Z178" s="264"/>
      <c r="AA178" s="261"/>
      <c r="AB178" s="261"/>
    </row>
  </sheetData>
  <sheetProtection algorithmName="SHA-512" hashValue="+s1cGtMXUFazmyxtWqpTwQKWTxyD1uSZ70ndq47KqEj5o2vJw7eqh2FWZzT68xeSBTrQUY6BRuDsr6PwHLmlbw==" saltValue="7bO09fY/ZLGZdL/cSFyDtw==" spinCount="100000" sheet="1" objects="1" scenarios="1"/>
  <mergeCells count="413">
    <mergeCell ref="A2:E2"/>
    <mergeCell ref="F2:M2"/>
    <mergeCell ref="N2:Q2"/>
    <mergeCell ref="R2:X2"/>
    <mergeCell ref="A82:A85"/>
    <mergeCell ref="W38:W42"/>
    <mergeCell ref="X38:X42"/>
    <mergeCell ref="O38:O42"/>
    <mergeCell ref="T128:T130"/>
    <mergeCell ref="X16:X20"/>
    <mergeCell ref="W21:W23"/>
    <mergeCell ref="W24:W27"/>
    <mergeCell ref="O21:O23"/>
    <mergeCell ref="O24:O27"/>
    <mergeCell ref="O30:O33"/>
    <mergeCell ref="O45:O46"/>
    <mergeCell ref="O47:O50"/>
    <mergeCell ref="O82:O84"/>
    <mergeCell ref="N100:N102"/>
    <mergeCell ref="N104:N106"/>
    <mergeCell ref="N107:N109"/>
    <mergeCell ref="N110:N112"/>
    <mergeCell ref="N113:N115"/>
    <mergeCell ref="N116:N118"/>
    <mergeCell ref="X133:X134"/>
    <mergeCell ref="W79:W81"/>
    <mergeCell ref="X79:X81"/>
    <mergeCell ref="W127:W130"/>
    <mergeCell ref="X127:X130"/>
    <mergeCell ref="W107:W109"/>
    <mergeCell ref="W110:W112"/>
    <mergeCell ref="W113:W115"/>
    <mergeCell ref="W116:W118"/>
    <mergeCell ref="W119:W122"/>
    <mergeCell ref="W123:W126"/>
    <mergeCell ref="W131:W132"/>
    <mergeCell ref="W98:W99"/>
    <mergeCell ref="W100:W102"/>
    <mergeCell ref="W104:W106"/>
    <mergeCell ref="X113:X115"/>
    <mergeCell ref="X116:X118"/>
    <mergeCell ref="X119:X122"/>
    <mergeCell ref="X123:X126"/>
    <mergeCell ref="X131:X132"/>
    <mergeCell ref="W82:W84"/>
    <mergeCell ref="W86:W88"/>
    <mergeCell ref="W89:W92"/>
    <mergeCell ref="W93:W94"/>
    <mergeCell ref="W95:W97"/>
    <mergeCell ref="W135:W136"/>
    <mergeCell ref="W137:W138"/>
    <mergeCell ref="W139:W140"/>
    <mergeCell ref="W142:W144"/>
    <mergeCell ref="W133:W134"/>
    <mergeCell ref="W16:W20"/>
    <mergeCell ref="W30:W33"/>
    <mergeCell ref="W45:W46"/>
    <mergeCell ref="W47:W50"/>
    <mergeCell ref="W51:W54"/>
    <mergeCell ref="W55:W59"/>
    <mergeCell ref="W60:W61"/>
    <mergeCell ref="W62:W67"/>
    <mergeCell ref="W71:W72"/>
    <mergeCell ref="O145:O146"/>
    <mergeCell ref="O110:O112"/>
    <mergeCell ref="O113:O115"/>
    <mergeCell ref="O116:O118"/>
    <mergeCell ref="O119:O122"/>
    <mergeCell ref="O123:O126"/>
    <mergeCell ref="O127:O130"/>
    <mergeCell ref="O131:O132"/>
    <mergeCell ref="O133:O134"/>
    <mergeCell ref="O135:O136"/>
    <mergeCell ref="O142:O144"/>
    <mergeCell ref="N131:N132"/>
    <mergeCell ref="N133:N134"/>
    <mergeCell ref="N135:N136"/>
    <mergeCell ref="N137:N138"/>
    <mergeCell ref="N139:N140"/>
    <mergeCell ref="N142:N144"/>
    <mergeCell ref="N145:N146"/>
    <mergeCell ref="O51:O54"/>
    <mergeCell ref="O55:O59"/>
    <mergeCell ref="O60:O61"/>
    <mergeCell ref="O62:O67"/>
    <mergeCell ref="O71:O72"/>
    <mergeCell ref="O73:O74"/>
    <mergeCell ref="O79:O81"/>
    <mergeCell ref="O86:O88"/>
    <mergeCell ref="O89:O92"/>
    <mergeCell ref="O93:O94"/>
    <mergeCell ref="O95:O97"/>
    <mergeCell ref="O98:O99"/>
    <mergeCell ref="O100:O102"/>
    <mergeCell ref="O104:O106"/>
    <mergeCell ref="O107:O109"/>
    <mergeCell ref="O137:O138"/>
    <mergeCell ref="O139:O140"/>
    <mergeCell ref="N119:N122"/>
    <mergeCell ref="N123:N126"/>
    <mergeCell ref="N127:N130"/>
    <mergeCell ref="N71:N72"/>
    <mergeCell ref="N73:N74"/>
    <mergeCell ref="N79:N81"/>
    <mergeCell ref="N86:N88"/>
    <mergeCell ref="N89:N92"/>
    <mergeCell ref="N93:N94"/>
    <mergeCell ref="N82:N84"/>
    <mergeCell ref="N95:N97"/>
    <mergeCell ref="N98:N99"/>
    <mergeCell ref="A1:X1"/>
    <mergeCell ref="N51:N54"/>
    <mergeCell ref="N55:N59"/>
    <mergeCell ref="N60:N61"/>
    <mergeCell ref="N62:N67"/>
    <mergeCell ref="A47:A50"/>
    <mergeCell ref="B47:B50"/>
    <mergeCell ref="C47:C50"/>
    <mergeCell ref="D47:D50"/>
    <mergeCell ref="E47:E50"/>
    <mergeCell ref="A5:E5"/>
    <mergeCell ref="F5:M5"/>
    <mergeCell ref="N5:Q5"/>
    <mergeCell ref="R5:X5"/>
    <mergeCell ref="E55:E59"/>
    <mergeCell ref="A60:A61"/>
    <mergeCell ref="B60:B61"/>
    <mergeCell ref="C60:C61"/>
    <mergeCell ref="D60:D61"/>
    <mergeCell ref="E60:E61"/>
    <mergeCell ref="A51:A54"/>
    <mergeCell ref="B51:B54"/>
    <mergeCell ref="C51:C54"/>
    <mergeCell ref="O16:O20"/>
    <mergeCell ref="A86:A88"/>
    <mergeCell ref="B86:B88"/>
    <mergeCell ref="C86:C88"/>
    <mergeCell ref="D86:D88"/>
    <mergeCell ref="E86:E88"/>
    <mergeCell ref="F79:F81"/>
    <mergeCell ref="A79:A81"/>
    <mergeCell ref="B79:B81"/>
    <mergeCell ref="C79:C81"/>
    <mergeCell ref="D79:D81"/>
    <mergeCell ref="E79:E81"/>
    <mergeCell ref="B82:B84"/>
    <mergeCell ref="C82:C84"/>
    <mergeCell ref="D82:D84"/>
    <mergeCell ref="E82:E84"/>
    <mergeCell ref="A93:A94"/>
    <mergeCell ref="B93:B94"/>
    <mergeCell ref="C93:C94"/>
    <mergeCell ref="D93:D94"/>
    <mergeCell ref="E93:E94"/>
    <mergeCell ref="A89:A92"/>
    <mergeCell ref="B89:B92"/>
    <mergeCell ref="C89:C92"/>
    <mergeCell ref="D89:D92"/>
    <mergeCell ref="E89:E92"/>
    <mergeCell ref="A98:A99"/>
    <mergeCell ref="B98:B99"/>
    <mergeCell ref="C98:C99"/>
    <mergeCell ref="D98:D99"/>
    <mergeCell ref="E98:E99"/>
    <mergeCell ref="A95:A97"/>
    <mergeCell ref="B95:B97"/>
    <mergeCell ref="C95:C97"/>
    <mergeCell ref="D95:D97"/>
    <mergeCell ref="E95:E97"/>
    <mergeCell ref="A104:A106"/>
    <mergeCell ref="B104:B106"/>
    <mergeCell ref="C104:C106"/>
    <mergeCell ref="D104:D106"/>
    <mergeCell ref="E104:E106"/>
    <mergeCell ref="A100:A102"/>
    <mergeCell ref="B100:B102"/>
    <mergeCell ref="C100:C102"/>
    <mergeCell ref="D100:D102"/>
    <mergeCell ref="E100:E102"/>
    <mergeCell ref="A110:A112"/>
    <mergeCell ref="B110:B112"/>
    <mergeCell ref="C110:C112"/>
    <mergeCell ref="D110:D112"/>
    <mergeCell ref="E110:E112"/>
    <mergeCell ref="A107:A109"/>
    <mergeCell ref="B107:B109"/>
    <mergeCell ref="C107:C109"/>
    <mergeCell ref="D107:D109"/>
    <mergeCell ref="E107:E109"/>
    <mergeCell ref="A116:A118"/>
    <mergeCell ref="B116:B118"/>
    <mergeCell ref="C116:C118"/>
    <mergeCell ref="D116:D118"/>
    <mergeCell ref="E116:E118"/>
    <mergeCell ref="A113:A115"/>
    <mergeCell ref="B113:B115"/>
    <mergeCell ref="C113:C115"/>
    <mergeCell ref="D113:D115"/>
    <mergeCell ref="E113:E115"/>
    <mergeCell ref="A123:A126"/>
    <mergeCell ref="B123:B126"/>
    <mergeCell ref="C123:C126"/>
    <mergeCell ref="D123:D126"/>
    <mergeCell ref="E123:E126"/>
    <mergeCell ref="A119:A122"/>
    <mergeCell ref="B119:B122"/>
    <mergeCell ref="C119:C122"/>
    <mergeCell ref="D119:D122"/>
    <mergeCell ref="E119:E122"/>
    <mergeCell ref="F127:F130"/>
    <mergeCell ref="A131:A132"/>
    <mergeCell ref="B131:B132"/>
    <mergeCell ref="C131:C132"/>
    <mergeCell ref="D131:D132"/>
    <mergeCell ref="E131:E132"/>
    <mergeCell ref="A127:A130"/>
    <mergeCell ref="B127:B130"/>
    <mergeCell ref="C127:C130"/>
    <mergeCell ref="D127:D130"/>
    <mergeCell ref="E127:E130"/>
    <mergeCell ref="C137:C138"/>
    <mergeCell ref="D137:D138"/>
    <mergeCell ref="E137:E138"/>
    <mergeCell ref="F133:F134"/>
    <mergeCell ref="A135:A136"/>
    <mergeCell ref="B135:B136"/>
    <mergeCell ref="C135:C136"/>
    <mergeCell ref="D135:D136"/>
    <mergeCell ref="E135:E136"/>
    <mergeCell ref="A133:A134"/>
    <mergeCell ref="B133:B134"/>
    <mergeCell ref="C133:C134"/>
    <mergeCell ref="D133:D134"/>
    <mergeCell ref="E133:E134"/>
    <mergeCell ref="A16:A20"/>
    <mergeCell ref="F16:F20"/>
    <mergeCell ref="N16:N20"/>
    <mergeCell ref="E16:E20"/>
    <mergeCell ref="D16:D20"/>
    <mergeCell ref="C16:C20"/>
    <mergeCell ref="B16:B20"/>
    <mergeCell ref="A145:A146"/>
    <mergeCell ref="B145:B146"/>
    <mergeCell ref="C145:C146"/>
    <mergeCell ref="D145:D146"/>
    <mergeCell ref="E145:E146"/>
    <mergeCell ref="A142:A144"/>
    <mergeCell ref="B142:B144"/>
    <mergeCell ref="C142:C144"/>
    <mergeCell ref="D142:D144"/>
    <mergeCell ref="E142:E144"/>
    <mergeCell ref="A139:A140"/>
    <mergeCell ref="B139:B140"/>
    <mergeCell ref="C139:C140"/>
    <mergeCell ref="D139:D140"/>
    <mergeCell ref="E139:E140"/>
    <mergeCell ref="A137:A138"/>
    <mergeCell ref="B137:B138"/>
    <mergeCell ref="C21:C23"/>
    <mergeCell ref="B21:B23"/>
    <mergeCell ref="A21:A23"/>
    <mergeCell ref="D21:D23"/>
    <mergeCell ref="N21:N23"/>
    <mergeCell ref="C24:C27"/>
    <mergeCell ref="B24:B27"/>
    <mergeCell ref="A24:A27"/>
    <mergeCell ref="D24:D27"/>
    <mergeCell ref="E24:E27"/>
    <mergeCell ref="F25:F27"/>
    <mergeCell ref="N24:N27"/>
    <mergeCell ref="E21:E23"/>
    <mergeCell ref="N45:N46"/>
    <mergeCell ref="A30:A33"/>
    <mergeCell ref="B30:B33"/>
    <mergeCell ref="C30:C33"/>
    <mergeCell ref="D30:D33"/>
    <mergeCell ref="E30:E33"/>
    <mergeCell ref="N30:N33"/>
    <mergeCell ref="N47:N50"/>
    <mergeCell ref="A45:A46"/>
    <mergeCell ref="B45:B46"/>
    <mergeCell ref="C45:C46"/>
    <mergeCell ref="D45:D46"/>
    <mergeCell ref="E45:E46"/>
    <mergeCell ref="A38:A42"/>
    <mergeCell ref="B38:B42"/>
    <mergeCell ref="C38:C42"/>
    <mergeCell ref="D38:D42"/>
    <mergeCell ref="E38:E42"/>
    <mergeCell ref="N38:N42"/>
    <mergeCell ref="E73:E74"/>
    <mergeCell ref="D51:D54"/>
    <mergeCell ref="A55:A59"/>
    <mergeCell ref="B55:B59"/>
    <mergeCell ref="C55:C59"/>
    <mergeCell ref="D55:D59"/>
    <mergeCell ref="A71:A72"/>
    <mergeCell ref="B71:B72"/>
    <mergeCell ref="D71:D72"/>
    <mergeCell ref="A73:A74"/>
    <mergeCell ref="B73:B74"/>
    <mergeCell ref="C73:C74"/>
    <mergeCell ref="D73:D74"/>
    <mergeCell ref="A62:A67"/>
    <mergeCell ref="E62:E67"/>
    <mergeCell ref="E71:E72"/>
    <mergeCell ref="C62:C67"/>
    <mergeCell ref="C71:C72"/>
    <mergeCell ref="E51:E54"/>
    <mergeCell ref="B62:B67"/>
    <mergeCell ref="D62:D67"/>
    <mergeCell ref="W145:W146"/>
    <mergeCell ref="X21:X23"/>
    <mergeCell ref="X24:X27"/>
    <mergeCell ref="X30:X33"/>
    <mergeCell ref="X45:X46"/>
    <mergeCell ref="X47:X50"/>
    <mergeCell ref="X51:X54"/>
    <mergeCell ref="X55:X59"/>
    <mergeCell ref="X60:X61"/>
    <mergeCell ref="X62:X67"/>
    <mergeCell ref="X71:X72"/>
    <mergeCell ref="X73:X74"/>
    <mergeCell ref="X82:X84"/>
    <mergeCell ref="X86:X88"/>
    <mergeCell ref="X89:X92"/>
    <mergeCell ref="X93:X94"/>
    <mergeCell ref="X95:X97"/>
    <mergeCell ref="X98:X99"/>
    <mergeCell ref="X135:X136"/>
    <mergeCell ref="X137:X138"/>
    <mergeCell ref="X139:X140"/>
    <mergeCell ref="X142:X144"/>
    <mergeCell ref="X145:X146"/>
    <mergeCell ref="W73:W74"/>
    <mergeCell ref="Y5:AB5"/>
    <mergeCell ref="Y16:Y20"/>
    <mergeCell ref="Z16:Z20"/>
    <mergeCell ref="Y21:Y23"/>
    <mergeCell ref="Z21:Z23"/>
    <mergeCell ref="X100:X102"/>
    <mergeCell ref="X104:X106"/>
    <mergeCell ref="X107:X109"/>
    <mergeCell ref="X110:X112"/>
    <mergeCell ref="Y79:Y81"/>
    <mergeCell ref="Z79:Z81"/>
    <mergeCell ref="Y82:Y84"/>
    <mergeCell ref="Z82:Z84"/>
    <mergeCell ref="Y86:Y88"/>
    <mergeCell ref="Z86:Z88"/>
    <mergeCell ref="Y89:Y92"/>
    <mergeCell ref="Z89:Z92"/>
    <mergeCell ref="Y62:Y67"/>
    <mergeCell ref="Z62:Z67"/>
    <mergeCell ref="Y71:Y72"/>
    <mergeCell ref="Z71:Z72"/>
    <mergeCell ref="Y73:Y74"/>
    <mergeCell ref="Z73:Z74"/>
    <mergeCell ref="Y93:Y94"/>
    <mergeCell ref="Z93:Z94"/>
    <mergeCell ref="Y95:Y97"/>
    <mergeCell ref="Z95:Z97"/>
    <mergeCell ref="Y98:Y99"/>
    <mergeCell ref="Z98:Z99"/>
    <mergeCell ref="Y100:Y102"/>
    <mergeCell ref="Z100:Z102"/>
    <mergeCell ref="Y104:Y106"/>
    <mergeCell ref="Z104:Z106"/>
    <mergeCell ref="Y137:Y138"/>
    <mergeCell ref="Z137:Z138"/>
    <mergeCell ref="Y107:Y109"/>
    <mergeCell ref="Z107:Z109"/>
    <mergeCell ref="Y110:Y112"/>
    <mergeCell ref="Z110:Z112"/>
    <mergeCell ref="Y113:Y115"/>
    <mergeCell ref="Z113:Z115"/>
    <mergeCell ref="Y116:Y118"/>
    <mergeCell ref="Z116:Z118"/>
    <mergeCell ref="Y119:Y122"/>
    <mergeCell ref="Z119:Z122"/>
    <mergeCell ref="Z123:Z126"/>
    <mergeCell ref="Y127:Y130"/>
    <mergeCell ref="Z127:Z130"/>
    <mergeCell ref="Y131:Y132"/>
    <mergeCell ref="Z131:Z132"/>
    <mergeCell ref="Y133:Y134"/>
    <mergeCell ref="Z133:Z134"/>
    <mergeCell ref="Y135:Y136"/>
    <mergeCell ref="Z135:Z136"/>
    <mergeCell ref="AC5:AI5"/>
    <mergeCell ref="Y139:Y140"/>
    <mergeCell ref="Z139:Z140"/>
    <mergeCell ref="Y142:Y144"/>
    <mergeCell ref="Z142:Z144"/>
    <mergeCell ref="Y145:Y146"/>
    <mergeCell ref="Z145:Z146"/>
    <mergeCell ref="Y24:Y27"/>
    <mergeCell ref="Z24:Z27"/>
    <mergeCell ref="Y30:Y33"/>
    <mergeCell ref="Z30:Z33"/>
    <mergeCell ref="Y38:Y42"/>
    <mergeCell ref="Z38:Z42"/>
    <mergeCell ref="Y45:Y46"/>
    <mergeCell ref="Z45:Z46"/>
    <mergeCell ref="Y47:Y50"/>
    <mergeCell ref="Z47:Z50"/>
    <mergeCell ref="Y51:Y54"/>
    <mergeCell ref="Z51:Z54"/>
    <mergeCell ref="Y55:Y59"/>
    <mergeCell ref="Z55:Z59"/>
    <mergeCell ref="Y60:Y61"/>
    <mergeCell ref="Z60:Z61"/>
    <mergeCell ref="Y123:Y126"/>
  </mergeCells>
  <dataValidations xWindow="143" yWindow="689" count="9">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M47:M5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47:L5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7:I54">
      <formula1>-9223372036854770000</formula1>
      <formula2>9223372036854770000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H47:H54">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G47:G54">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47:F54">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51:D54 C47:D47 C51">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7:B47 Y62:Z62 A51:B51 B55 B60 B62 B68:B71 B73 N62:O62 B82 B86 B89 B93 B95 B98 B100 B103:B104 B107 B110 B113 B116 B119 B123 B127 B131 B133 B135 B137 B139 B141:B142 B145 B75:B79">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7 E51">
      <formula1>0</formula1>
      <formula2>390</formula2>
    </dataValidation>
  </dataValidations>
  <printOptions horizontalCentered="1" verticalCentered="1"/>
  <pageMargins left="0" right="0" top="0" bottom="0" header="0.51181102362204722" footer="0.55000000000000004"/>
  <pageSetup paperSize="14" scale="6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MAYO30</vt:lpstr>
      <vt:lpstr>Seg Gral</vt:lpstr>
      <vt:lpstr>Of Planeación</vt:lpstr>
      <vt:lpstr>D Tránsito</vt:lpstr>
      <vt:lpstr>D Concesiones</vt:lpstr>
      <vt:lpstr>Delegadas</vt:lpstr>
      <vt:lpstr>Compartidos</vt:lpstr>
      <vt:lpstr>IUIT</vt:lpstr>
      <vt:lpstr>SUPERTRANSPORTE Cort JUNIO 2017</vt:lpstr>
      <vt:lpstr>Hoja1</vt:lpstr>
      <vt:lpstr>correo solicInformac jun17</vt:lpstr>
      <vt:lpstr>'SUPERTRANSPORTE Cort JUNIO 2017'!Área_de_impresión</vt:lpstr>
      <vt:lpstr>Compartidos!Títulos_a_imprimir</vt:lpstr>
      <vt:lpstr>'D Concesiones'!Títulos_a_imprimir</vt:lpstr>
      <vt:lpstr>'D Tránsito'!Títulos_a_imprimir</vt:lpstr>
      <vt:lpstr>Delegadas!Títulos_a_imprimir</vt:lpstr>
      <vt:lpstr>MAYO30!Títulos_a_imprimir</vt:lpstr>
      <vt:lpstr>'SUPERTRANSPORTE Cort JUNIO 2017'!Títulos_a_imprimir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Juddy Alexandra Amado Sierra</dc:creator>
  <cp:lastModifiedBy>Daniela Stefanny Duran Vargas</cp:lastModifiedBy>
  <cp:lastPrinted>2017-02-07T13:55:36Z</cp:lastPrinted>
  <dcterms:created xsi:type="dcterms:W3CDTF">2015-02-24T16:07:33Z</dcterms:created>
  <dcterms:modified xsi:type="dcterms:W3CDTF">2017-08-02T15:25:39Z</dcterms:modified>
</cp:coreProperties>
</file>