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11.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1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charts/chart13.xml" ContentType="application/vnd.openxmlformats-officedocument.drawingml.chart+xml"/>
  <Override PartName="/xl/drawings/drawing7.xml" ContentType="application/vnd.openxmlformats-officedocument.drawing+xml"/>
  <Override PartName="/xl/comments7.xml" ContentType="application/vnd.openxmlformats-officedocument.spreadsheetml.comments+xml"/>
  <Override PartName="/xl/charts/chart14.xml" ContentType="application/vnd.openxmlformats-officedocument.drawingml.chart+xml"/>
  <Override PartName="/xl/drawings/drawing8.xml" ContentType="application/vnd.openxmlformats-officedocument.drawing+xml"/>
  <Override PartName="/xl/comments8.xml" ContentType="application/vnd.openxmlformats-officedocument.spreadsheetml.comments+xml"/>
  <Override PartName="/xl/charts/chart15.xml" ContentType="application/vnd.openxmlformats-officedocument.drawingml.chart+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nieladuranvargas\Desktop\Protocolo Publicación agosto\"/>
    </mc:Choice>
  </mc:AlternateContent>
  <bookViews>
    <workbookView xWindow="0" yWindow="0" windowWidth="19200" windowHeight="11595" activeTab="10"/>
  </bookViews>
  <sheets>
    <sheet name="SUPERTRANSPORTE" sheetId="4" r:id="rId1"/>
    <sheet name="Gráfico" sheetId="15" r:id="rId2"/>
    <sheet name="MAYO30" sheetId="5" state="hidden" r:id="rId3"/>
    <sheet name="Seg Gral" sheetId="6" state="hidden" r:id="rId4"/>
    <sheet name="Of Planeación" sheetId="8" state="hidden" r:id="rId5"/>
    <sheet name="D Tránsito" sheetId="9" state="hidden" r:id="rId6"/>
    <sheet name="D Concesiones" sheetId="11" state="hidden" r:id="rId7"/>
    <sheet name="Delegadas" sheetId="12" state="hidden" r:id="rId8"/>
    <sheet name="Compartidos" sheetId="14" state="hidden" r:id="rId9"/>
    <sheet name="IUIT" sheetId="13" state="hidden" r:id="rId10"/>
    <sheet name="JUNIO30" sheetId="16" r:id="rId11"/>
  </sheets>
  <definedNames>
    <definedName name="_xlnm._FilterDatabase" localSheetId="8" hidden="1">Compartidos!$A$1:$G$14</definedName>
    <definedName name="_xlnm._FilterDatabase" localSheetId="6" hidden="1">'D Concesiones'!$A$4:$G$6</definedName>
    <definedName name="_xlnm._FilterDatabase" localSheetId="5" hidden="1">'D Tránsito'!$A$4:$G$15</definedName>
    <definedName name="_xlnm._FilterDatabase" localSheetId="7" hidden="1">Delegadas!$A$1:$G$14</definedName>
    <definedName name="_xlnm._FilterDatabase" localSheetId="9" hidden="1">IUIT!$B$3:$B$22</definedName>
    <definedName name="_xlnm._FilterDatabase" localSheetId="10" hidden="1">JUNIO30!$A$1:$G$36</definedName>
    <definedName name="_xlnm._FilterDatabase" localSheetId="2" hidden="1">MAYO30!$A$4:$G$93</definedName>
    <definedName name="_xlnm._FilterDatabase" localSheetId="4" hidden="1">'Of Planeación'!$A$2:$G$23</definedName>
    <definedName name="_xlnm._FilterDatabase" localSheetId="0" hidden="1">SUPERTRANSPORTE!$A$4:$U$93</definedName>
    <definedName name="_xlnm.Print_Titles" localSheetId="8">Compartidos!$1:$1</definedName>
    <definedName name="_xlnm.Print_Titles" localSheetId="6">'D Concesiones'!$4:$4</definedName>
    <definedName name="_xlnm.Print_Titles" localSheetId="5">'D Tránsito'!$4:$4</definedName>
    <definedName name="_xlnm.Print_Titles" localSheetId="7">Delegadas!$1:$1</definedName>
    <definedName name="_xlnm.Print_Titles" localSheetId="2">MAYO30!$4:$4</definedName>
    <definedName name="_xlnm.Print_Titles" localSheetId="4">'Of Planeación'!#REF!</definedName>
    <definedName name="_xlnm.Print_Titles" localSheetId="0">SUPERTRANSPORTE!$4:$4</definedName>
  </definedNames>
  <calcPr calcId="152511"/>
</workbook>
</file>

<file path=xl/calcChain.xml><?xml version="1.0" encoding="utf-8"?>
<calcChain xmlns="http://schemas.openxmlformats.org/spreadsheetml/2006/main">
  <c r="M22" i="13" l="1"/>
  <c r="K21" i="13"/>
  <c r="K20" i="13"/>
  <c r="K19" i="13"/>
  <c r="K18" i="13"/>
  <c r="K17" i="13"/>
  <c r="K16" i="13"/>
  <c r="K15" i="13"/>
  <c r="K14" i="13"/>
  <c r="K13" i="13"/>
  <c r="K12" i="13"/>
  <c r="K11" i="13"/>
  <c r="K10" i="13"/>
  <c r="K9" i="13"/>
  <c r="K8" i="13"/>
  <c r="K7" i="13"/>
  <c r="B25" i="8"/>
  <c r="B34" i="6"/>
  <c r="B37" i="6"/>
  <c r="B19" i="14"/>
  <c r="B19" i="12"/>
  <c r="B11" i="11"/>
  <c r="B21" i="9"/>
  <c r="B16" i="14"/>
  <c r="B16" i="12"/>
  <c r="B8" i="11"/>
  <c r="B18" i="9"/>
  <c r="E102" i="4"/>
  <c r="F102" i="4"/>
  <c r="C102" i="4" s="1"/>
  <c r="G102" i="4"/>
  <c r="D102" i="4"/>
  <c r="C99" i="4"/>
  <c r="C100" i="4"/>
  <c r="C101" i="4"/>
  <c r="C98" i="4"/>
  <c r="E148" i="4"/>
  <c r="D148" i="4"/>
  <c r="F147" i="4"/>
  <c r="F146" i="4"/>
  <c r="F145" i="4"/>
  <c r="F144" i="4"/>
  <c r="F111" i="4"/>
  <c r="G111" i="4"/>
  <c r="F112" i="4"/>
  <c r="G112" i="4" s="1"/>
  <c r="F113" i="4"/>
  <c r="G113" i="4" s="1"/>
  <c r="F110" i="4"/>
  <c r="G110" i="4"/>
  <c r="D114" i="4"/>
  <c r="E114" i="4"/>
  <c r="F114" i="4"/>
  <c r="G114" i="4" s="1"/>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F103" i="4" l="1"/>
  <c r="D103" i="4"/>
  <c r="E103" i="4"/>
  <c r="F148" i="4"/>
  <c r="G103" i="4"/>
</calcChain>
</file>

<file path=xl/comments1.xml><?xml version="1.0" encoding="utf-8"?>
<comments xmlns="http://schemas.openxmlformats.org/spreadsheetml/2006/main">
  <authors>
    <author>laquijano</author>
  </authors>
  <commentList>
    <comment ref="M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O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P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2.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3.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4.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5.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6.xml><?xml version="1.0" encoding="utf-8"?>
<comments xmlns="http://schemas.openxmlformats.org/spreadsheetml/2006/main">
  <authors>
    <author>laquijano</author>
  </authors>
  <commentList>
    <comment ref="D4"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7.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8.xml><?xml version="1.0" encoding="utf-8"?>
<comments xmlns="http://schemas.openxmlformats.org/spreadsheetml/2006/main">
  <authors>
    <author>laquijano</author>
  </authors>
  <commentList>
    <comment ref="D1"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comments9.xml><?xml version="1.0" encoding="utf-8"?>
<comments xmlns="http://schemas.openxmlformats.org/spreadsheetml/2006/main">
  <authors>
    <author>laquijano</author>
  </authors>
  <commentList>
    <comment ref="M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O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 ref="P6" authorId="0" shapeId="0">
      <text>
        <r>
          <rPr>
            <sz val="8"/>
            <color indexed="81"/>
            <rFont val="Tahoma"/>
            <family val="2"/>
          </rPr>
          <t>Calcula el avance porcentual de la meta  dividiendo la ejecución informada en la columna N sobre la columna J</t>
        </r>
        <r>
          <rPr>
            <sz val="8"/>
            <color indexed="81"/>
            <rFont val="Tahoma"/>
            <family val="2"/>
          </rPr>
          <t xml:space="preserve">
</t>
        </r>
      </text>
    </comment>
  </commentList>
</comments>
</file>

<file path=xl/sharedStrings.xml><?xml version="1.0" encoding="utf-8"?>
<sst xmlns="http://schemas.openxmlformats.org/spreadsheetml/2006/main" count="2326" uniqueCount="801">
  <si>
    <t>FORMATO No 1</t>
  </si>
  <si>
    <t xml:space="preserve"> INFORMACIÓN SOBRE LOS PLANES DE MEJORAMIENTO </t>
  </si>
  <si>
    <t>CÓDIGO HALLAZGO</t>
  </si>
  <si>
    <t>DESCRIPCIÓN DEL HALLAZGO</t>
  </si>
  <si>
    <t>TIPOLOGÍA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</si>
  <si>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</si>
  <si>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</si>
  <si>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</si>
  <si>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</si>
  <si>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</si>
  <si>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</si>
  <si>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</si>
  <si>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</si>
  <si>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</si>
  <si>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 xml:space="preserve">Porcentaje de Avance físico de ejecución de las metas  </t>
  </si>
  <si>
    <t>Estado de la meta del hallazgo</t>
  </si>
  <si>
    <t>Estado del Hallazgo</t>
  </si>
  <si>
    <t>PLAN DE MEJORAMIENTO VIGENCIA 2013</t>
  </si>
  <si>
    <t>ADMINISTRATIVO</t>
  </si>
  <si>
    <t>Oficio</t>
  </si>
  <si>
    <t>Procedimiento</t>
  </si>
  <si>
    <t>Documento</t>
  </si>
  <si>
    <t>Informe</t>
  </si>
  <si>
    <t>Auditoría</t>
  </si>
  <si>
    <t>TIPO DE HALLAZGO</t>
  </si>
  <si>
    <t>Administrativo</t>
  </si>
  <si>
    <t>Disciplinario</t>
  </si>
  <si>
    <t>Fiscal</t>
  </si>
  <si>
    <t>Penal</t>
  </si>
  <si>
    <t>VIGENCIA 2013</t>
  </si>
  <si>
    <t>VIGENCIA 2012</t>
  </si>
  <si>
    <t>VIGENCIA 2011</t>
  </si>
  <si>
    <t>VIGENCIA 2010</t>
  </si>
  <si>
    <t>TOTAL HALLAZGOS CGR</t>
  </si>
  <si>
    <t>% Sobre el total de hallazgos</t>
  </si>
  <si>
    <t xml:space="preserve">OFICINA DE CONTROL INTERNO </t>
  </si>
  <si>
    <t xml:space="preserve">Tema </t>
  </si>
  <si>
    <t xml:space="preserve">Vencidos </t>
  </si>
  <si>
    <t>En término</t>
  </si>
  <si>
    <t xml:space="preserve">Total Hallazgos </t>
  </si>
  <si>
    <t>ADMINISTRATIVO Y FISCAL</t>
  </si>
  <si>
    <t>EN TERMINO</t>
  </si>
  <si>
    <t>CUMPLIDA</t>
  </si>
  <si>
    <t>Informe Final</t>
  </si>
  <si>
    <t>Informe de revisión</t>
  </si>
  <si>
    <t>Concepto</t>
  </si>
  <si>
    <t xml:space="preserve">Hallazgo 10(2010) Bienes en Bodega. A Diciembre 31 de 2010, existen elementos de consumo que vienen desde noviembre de 2009, por un valor de $3.6 millones   los cuales a la fecha no se han dado al servicio, lo que refleja deficiencias en los estudios técnicos que soportan las necesidades requeridas para la adquisición de elementos generando una gestión ineficiente. 
</t>
  </si>
  <si>
    <t xml:space="preserve">Deficiencias en los estudios técnicos que soportan las necesidades requeridas para la adquisición de elementos de consumo </t>
  </si>
  <si>
    <t xml:space="preserve">Diseñar estudios técnicos   de elementos de consumo acordes con las necesidades  requeridas para la adquisición de elementos de consumo.
</t>
  </si>
  <si>
    <t>Informe de verificación  de justificación de estudios previos</t>
  </si>
  <si>
    <t>Informe de verificación</t>
  </si>
  <si>
    <t>HALLAZGO REFORMULADO  EN EL PROCESO DE AUDITORIA DE LA VIGENCIA 2013</t>
  </si>
  <si>
    <t>Hallazgo 11(2010) Información de Aplicativos. La Entidad posee tres aplicativos que alimentan el proceso contable como son: área de talento humano, grupo de jurisdicción coactiva y almacén, estos aplicativos tienen como objetivo ser integrados al aplicativo SIIF del Ministerio de Hacienda sin embargo a la fecha estos no se encuentran aptos para hacer interface por lo tanto dicha información no está disponible</t>
  </si>
  <si>
    <t>Carencia de mecanismos para el suministro  oportuno de los actos administrativos y la calidad de la información</t>
  </si>
  <si>
    <t>Elaborar estudio</t>
  </si>
  <si>
    <t>Contactar con el desarrollador del software para establecer la viabilidad en la creación de sus interfaces automáticas.</t>
  </si>
  <si>
    <t>Estudio de viabilidad</t>
  </si>
  <si>
    <t>Hallazgo 30(2010) Decreto 2741 de 2001. La Superintendencia para la vigencia 2010 no le dio cumplimiento a lo establecido en el numeral 6º del artículo 6º del Decreto 2741 de 2001, que la obliga a evaluar la gestión financiera, técnica y administrativa y la calidad del servicio de las empresas de servicio de transporte y concesionarios en general para efectos de los contratos respectivos, de acuerdo con lo</t>
  </si>
  <si>
    <t>ADMINISTRATIVO Y DISCIPLINARIO</t>
  </si>
  <si>
    <t>No le dio cumplimiento a lo establecido en el numeral 6º del artículo 6º del Decreto 2741</t>
  </si>
  <si>
    <t>Generar informes sobre los resultados de la evaluación de la gestión financiera, técnica y administrativa y la calidad del servicio de las empresas de servicio público de transporte</t>
  </si>
  <si>
    <t xml:space="preserve">Evaluaciones </t>
  </si>
  <si>
    <t xml:space="preserve">Evaluar  la gestión financiera, técnica y administrativa y calidad del servicio de los prestatarios del servicio público de transporte.
 </t>
  </si>
  <si>
    <t xml:space="preserve">Requerir al Ministerio de Transporte los parámetros de evaluación de la gestión financiera, técnica y administrativa y calidad del servicio de los prestatarios del servicio público de transporte.  </t>
  </si>
  <si>
    <t xml:space="preserve">Hallazgo 52(2010) Planeación Contractual. Durante la vigencia 2010 la Superintendencia celebró 197 contratos, de los cuales 147, es decir el 74.6% de la totalidad de la contratación corresponde a la modalidad de prestación de servicios con personas naturales, cuyo valor asciende a la suma de $1.114 millones, y de ellos 83 se suscribieron en los meses de noviembre y diciembre, equivalentes al 56.4%. </t>
  </si>
  <si>
    <t xml:space="preserve">Falta de planeación </t>
  </si>
  <si>
    <t>Generar de manera oportuna el Plan General de Adquisiciones  de bienes y servicios.</t>
  </si>
  <si>
    <t>Plan Anual de Adquisiciones</t>
  </si>
  <si>
    <t>Hallazgo 55(2010) Contrato No. 60/10. En literal a) de la Clausula Decima señala que se debe amparar el cumplimiento de las obligaciones por el 10% del valor del mismo y el literal b) que se debe cubrir la calidad de los servicios prestados por el 10%, al realizar la cesión del contrato a la señora Paola Andrea Sánchez Novoa, se le obliga a que constituya los mismos amparos pero en proporciones del 10% y 2</t>
  </si>
  <si>
    <t>Diseñar lista de chequeo para cesión de contratos</t>
  </si>
  <si>
    <t>Lista de control</t>
  </si>
  <si>
    <t>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</si>
  <si>
    <t xml:space="preserve">Realizar los ajustes necesarios al cronograma de trabajo, a fin de dar cumplimiento al objeto contractual
</t>
  </si>
  <si>
    <t>Elaborar el informe de interventoría del  contrato</t>
  </si>
  <si>
    <t>Hallazgo 65(2010) Cronograma del Proyecto.  Siendo el cronograma una herramienta fundamental en la ejecución y control de cualquier proyecto, se observa falta de claridad por parte de la Entidad en cuanto al cronograma oficial para la implementación del sistema de información Vigía; se remitió a la CGR varias versiones del mismo, no obstante en la revisión del expediente contractual sólo se encontró forma</t>
  </si>
  <si>
    <t>Se remitió a la CGR varias versiones del cronograma, no aprobadas formalmente.</t>
  </si>
  <si>
    <t xml:space="preserve">Formalizar las modificaciones al cronograma de trabajo, a facilitar el seguimiento al  cumplimiento al objeto contractual
</t>
  </si>
  <si>
    <t>Verificar el cumplimiento de las actividades contenidas en el cronograma de actividades en el informe final expedido por el Interventor del contrato</t>
  </si>
  <si>
    <t xml:space="preserve">Informe final </t>
  </si>
  <si>
    <t>Hallazgo 1(2011)  Planeación Estratégica No se está dando acatamiento al  Procedimiento Planeación Estratégica de Tics en relación con la actividad No 3 en cuanto a que no existe un documento soporte que evidencie la realización de un plan de monitoreo. Debido a deficiencias de seguimiento y autocontrol en la aplicación de esta herramienta, situaciones que generan riesgos para el cumplimiento de sus fines misionales.</t>
  </si>
  <si>
    <t>Debido a deficiencias de seguimiento y autocontrol en la aplicación de esta herramienta</t>
  </si>
  <si>
    <t>Revisar y actualizar el procedimiento respectivo y sus registros vigentes.</t>
  </si>
  <si>
    <t>Procedimiento y registros  homologados</t>
  </si>
  <si>
    <t>Falta de compromiso de la administración y del funcionario responsable del área,</t>
  </si>
  <si>
    <t>Hallazgo 7(2011)   Pago Incentivo. La entidad no ha realizado el pago del incentivo por $2.000.000, a los cuatro funcionarios ganadores como mejor equipo de trabajo,  por la presentación del Plan Institucional  de Gestión Ambiental – PGA- , durante la vigencia 2011,  debido a  que no  se tramitó el registro presupuestal por carencia de acto administrativo del otorgamiento del incentivo, lo que generó incumplimiento en el Plan establecido para tal fin y podría afectar el clima laboral institucional.</t>
  </si>
  <si>
    <t xml:space="preserve">Generar cuadro de control  para seguimiento e identificación de la disponibilidad de saldos para la realización de CDP y RP en forma oportuna para el otorgamiento de incentivos, capacitaciones y estímulos educativos. </t>
  </si>
  <si>
    <t>Hallazgo  24(2011)  Deficiencias en la gestión de los Informes Únicos de Infracciones de Transporte – IUIT. La Comisión evidenció una gestión deficiente de la Entidad, respecto de los Informes Únicos de Infracciones de Transporte, en razón al bajo número de actuaciones adelantadas para ejercer efectiva y eficientemente la supervisión integral (vigilancia, inspección y control) a la prestación del servicio público de transporte terrestre y sus actividades conexas, en particular los IUIT, ocasionando una acumulación excesiva de los mismos y con el transcurrir de los días, permitiendo entrar en operación las figuras procesales de caducidad y prescripción, que redundan en la imposibilidad de la administración para imponer las respectivas sanciones y para intentar la acción de cobro, respectivamente.</t>
  </si>
  <si>
    <t xml:space="preserve">Integrar en un sistema de información las bases de datos del universo de IUIT y sus respectivas actuaciones.
Impulsar actuaciones administrativas </t>
  </si>
  <si>
    <t>Levantar inventarios conforme a la normatividad de gestión documental.
Elaborar matrices para establecer control y seguimiento de las actuaciones administrativas originadas en los IUIT en las vigencias 2012 a 2014.  
Proponer tercerización para sustanciar y  proyectar actos administrativos generados en IUIT</t>
  </si>
  <si>
    <t>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proyecto de Apoyo Fortalecimiento Supervisión Vigilados por Supertransporte presentadas por el equipo de auditoría en la vigencia 2010, debido a que de las 12 acciones de mejora, únicamente dos presentan ejecución del 100%, las demás muestran 0% de avance. La no realización oportuna de las acciones para solucionar las deficiencias, hace que se vuelva inefectiva toda labor emprendida en cumplimiento del Plan de Mejoramiento.</t>
  </si>
  <si>
    <t xml:space="preserve">Bajo cumplimiento en la ejecución de los objetivos y metas de las observaciones al proyecto de Apoyo Fortalecimiento Supervisión Vigilados por Supertransporte </t>
  </si>
  <si>
    <t>Establecer controles trimestrales a efectos de verificar  la ejecución de los proyectos de la entidad</t>
  </si>
  <si>
    <t>Reportes de ejecución del SIIF</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</si>
  <si>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 atribuibles a la ausencia de gestión de la Superintendencia, toda vez que entre la Notificación de la Resolución de Sanción, N° 2721 del 16 de junio de 2006, que dejo en firme el acto y la expedición del Mandamiento de pago, N° 031-249-2011 de fecha 1° de junio de 2011, por valor de $1.3 millones transcurrieron cuatro años y once meses, con lo cual la entidad solo dispuso de un mes para hacer efectivo dicho mandamiento. Además el oficio de Registro N°20113100176081 de Notificación del Mandamiento de Pago se hizo a través de Correo Certificado con fecha 12 de septiembre de 2011, cuando ya los términos para hacer efectiva la sanción habían vencido, incumpliéndose con lo dispuesto en el artículo 817 del Estatuto Tributario, configurándose un presunto detrimento al patrimonio público, con incidencia disciplinaria. La anterior observación evidencia deficiencias en la programación de las metas y en el planteamiento de las estrategias para dar cumplimiento a los Objetivos del Plan Estratégico 2010 – 2014, en particular lo que respecta a “Adelantar con celeridad las investigaciones e imposición de sanciones ante los indicios de ocurrencia de violaciones a las normas sobre tránsito y transporte por parte de personas o empresas”, lo cual ocasiona la caducidad de los comparendos IUIT y la prescripción de los derechos económicos que se derivan del reducido número de investigaciones que llegan a feliz término, influyendo deficitariamente en los ingresos del Patrimonio Público.</t>
  </si>
  <si>
    <t xml:space="preserve">Levantar inventarios conforme a la normatividad de gestión documental.
</t>
  </si>
  <si>
    <t xml:space="preserve">Elaborar matrices para establecer control y seguimiento de las actuaciones administrativas originadas en los IUIT en las vigencias 2012 a 2014.  </t>
  </si>
  <si>
    <t>Proponer tercerización para sustanciar y  proyectar actos administrativos generados en IUIT</t>
  </si>
  <si>
    <t>Hallazgo 53(2011) (A) Caducidad Sociedad AUTOBOY S.A. Mediante oficio No. 20113000247241 del 21 de noviembre de 2011, el Superintendente de Puertos y Transporte, en cumplimiento a lo ordenado por la Sala de Consulta y Servicio Civil del Consejo de Estado a través de providencia del 8 de junio de 2006, remitió a la Contralora General de la República las resoluciones por medio de las cuales se declaraba la caducidad de unas multas impuestas a la sociedad Autoboy S.A. Del análisis de los casos anteriores, se tiene que en cada uno de los procesos se declaró la caducidad de la acción de la Superintendencia de Puertos y Transporte para imponer sanciones pecuniarias a la sociedad Autoboy S.A., donde las sanciones ascienden a la suma de $251 millones  De la misma forma, la Entidad ha proferido 2285 caducidades en el trámite de imposición de multas a los informes únicos de infracción a las normas de tránsito (comparendos) impuestas por las autoridades de tránsito y transporte correspondientes a los años 2006, 2007 y 2008. Sin embargo se aclara que en estos casos la Entidad no expidió sanción pecuniaria alguna.</t>
  </si>
  <si>
    <t>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desde la ocurrencia de los hechos, acaecidos más de tres años atrás. Con fundamento en el Decreto Ley 267 de 2000, la Contraloría General de la República advierte a la Superintendencia que de no mediar una solución definitiva a los problemas que motivan la deficiente gestión de la Entidad respecto de los Informes Únicos de Infracciones de Transporte, o de no tomarse decisiones que permitan agilizar las acciones correspondientes para la recuperación de los recursos ya causados, se puede incurrir en un detrimento patrimonial, representado en el menoscabo, disminución, detrimento o deterioro de los recursos públicos, o a los intereses patrimoniales del Estado, producida por una gestión fiscal ineficaz, ineficiente e inoportuna.</t>
  </si>
  <si>
    <t>H 1(2012) Tasa de Vigilancia - Delegada de Concesiones- 95 vigilados de la Delegada de Concesiones no muestran los ingresos autoliquidación.</t>
  </si>
  <si>
    <t>Formatos de autoliquidación incompletos</t>
  </si>
  <si>
    <t>Revisar las autoliquidaciones de la Tasa de Vigilancia con los ingresos brutos de los estados financieros para el cálculo de la revisión de la tasa de vigilancia y expedir los actos administrativos correspondientes.</t>
  </si>
  <si>
    <t>Revisión de los ingresos y autoliquidación de la TV de las 95 vigilados de la Delegada de Concesiones, con las otras áreas que tengan que ver con el tema de la tasa de vigilancia.</t>
  </si>
  <si>
    <t>Numero de revisiones de autoliquidación</t>
  </si>
  <si>
    <t>H 1(2012) Tasa de Vigilancia - Mediante resoluciones 8372 del 29/11/2012 y 9090 del 19/12/2012, se modificaron los plazos para el pago de la tasa (...) debido a la falta de precisión en los procedimientos y en las normas, se afecta el recaudo de la tasa de vigilancia.</t>
  </si>
  <si>
    <t xml:space="preserve">Fallas del procedimiento </t>
  </si>
  <si>
    <t>Aprobar y formalizar los procedimientos en nuestro sistema de calidad.</t>
  </si>
  <si>
    <t>Homologación Procedimiento (s)</t>
  </si>
  <si>
    <t xml:space="preserve">H2(2012) Base de datos en Excel, para recaudo de la tasa de vigilancia - La base de datos utilizada para el cálculo y control en el recaudo de la tasa de vigilancia y de las multa el  y sanciones, se realiza en una hoja en Excel, originando riesgos de operación y control  en  el proceso adelantado. </t>
  </si>
  <si>
    <t>Riesgo de pérdida, manipulación, errores humanos, dificultad y demora en la realización de los reportes requeridos, establecer los deudores morosos.</t>
  </si>
  <si>
    <t>Actualizar e integrar los sistemas de vigilancia y cobro de tasa de vigilancia</t>
  </si>
  <si>
    <t>Software en Funcionamiento</t>
  </si>
  <si>
    <t>H3(2012) Debilidades en el desarrollo del Sistema Vigia   en el desarrollo de las actividades de supervisión - Para la evaluación  subjetiva (...) las áreas misionales  digitan la información  en base de datos de Excel, (...)  para  la evaluación objetiva se requiere de digitar la información en un formato prestablecido por el área, esto representa  que el 90%  del proceso de supervisión se realiza en las bases de datos en Excel.</t>
  </si>
  <si>
    <t xml:space="preserve">La Delegada de Puertos realizará revisión y evaluación de cada uno de los módulos y opciones del Sistema VIGIA, </t>
  </si>
  <si>
    <t>H 3(2012) Debilidades en el desarrollo del Sistema Vigia   en el desarrollo de las actividades de supervisión - Para la evaluación  subjetiva (...) las áreas misionales  digitan la información  en base de datos de Excel, (...)  para  la evaluación objetiva se requiere de digitar la información en un formato prestablecido por el área, esto representa  que el 90%  del proceso de supervisión se realiza en las bases de datos en Excel.</t>
  </si>
  <si>
    <t>Sensibilización de uso del aplicativo por parte de los funcionarios</t>
  </si>
  <si>
    <t>Reuniones y capacitaciones</t>
  </si>
  <si>
    <t>El manejo (calculo de indicadores) de la información financiera se procesa en Excel.</t>
  </si>
  <si>
    <t xml:space="preserve">1 Articulación de procedimientos(SIGI) Vs usos del sistema
</t>
  </si>
  <si>
    <t xml:space="preserve">Una (1) Actualización de procesos de vigilancia e inspección 
</t>
  </si>
  <si>
    <t xml:space="preserve">
2 Implementar acciones para el conocimiento, aplicación y uso del sistema VIGIA.
</t>
  </si>
  <si>
    <t xml:space="preserve">
Dos (2) capacitaciones a funcionarios en el usos Del Sistema VIGIA</t>
  </si>
  <si>
    <t>3 Complementar el sistema VIGIA con el calculo de indicadores en aspectos objetivos y objetivos.</t>
  </si>
  <si>
    <t>Tres (3) 
Registrar los indicadores</t>
  </si>
  <si>
    <t xml:space="preserve">H3(2012) Debilidades en el desarrollo del Sistema Vigia   en el desarrollo de las actividades de supervisión - El sistema Vigía pese a que desde Agosto de 2011 está en producción y (...) debería estar en funcionamiento el 100% de los módulos, sin embargo los análisis de las razones financieras, alertas e indicadores, aún no están habilitadas para realizarse dentro del mismo aplicativo. </t>
  </si>
  <si>
    <t xml:space="preserve">El 90% del proceso de supervisión se realiza en bases de datos en Excel lo que conlleva a riesgos en la operatividad del sistema y de la información </t>
  </si>
  <si>
    <t xml:space="preserve">
Capacitar a los usuarios del software. 
Realizar las pruebas necesarias  de los módulos en producción.
</t>
  </si>
  <si>
    <t xml:space="preserve">Elaborar cronograma de capacitación y pruebas de los módulos entregados.
</t>
  </si>
  <si>
    <t xml:space="preserve">H 3(2012) Debilidades en el desarrollo del Sistema Vigia   en el desarrollo de las actividades de supervisión - El sistema Vigía pese a que desde Agosto de 2011 está en producción y (...) debería estar en funcionamiento el 100% de los módulos, sin embargo los análisis de las razones financieras, alertas e indicadores, aún no están habilitadas para realizarse dentro del mismo aplicativo. </t>
  </si>
  <si>
    <t xml:space="preserve">Las razones financieras, alertas ni indicadores, aún no están en el sistema VIGIA </t>
  </si>
  <si>
    <t xml:space="preserve">Estado y funcionalidad del software.(módulos en funcionamiento y parametrización)
Estado y funcionalidad de Hardware
</t>
  </si>
  <si>
    <t>Un (1) informe diagnostico</t>
  </si>
  <si>
    <t>H 4(2012)  Deficiencias en el cálculo de la tasa de vigilancia  - En la Delegada de Tránsito las empresas de transporte terrestre de carga y pasajeros que cuentan con flota de vehículos afiliados y propios, se aplica la tasa sobre los ingresos brutos generados por la flota de vehículos propios (cuenta 4145 transporte, almacenamiento y comunicaciones), desconociendo los ingresos brutos generados por la flota de vehículos afiliados (cuenta 2815 ingresos recibidos por terceros).</t>
  </si>
  <si>
    <t>No liquidaron la tasa de vigilancia a los concesionarios  con Patrimonio autónomo o encargo fiduciario sobre los ingresos de cada proyecto .</t>
  </si>
  <si>
    <t xml:space="preserve">Aplicar concepto previo al levantamiento de reserva.                                      </t>
  </si>
  <si>
    <t xml:space="preserve">H 5(2012) Cobertura Supervisión de la entidad frente al universo - Evaluado el número de supervisiones realizadas por las Delegadas de Puertos, Concesiones, Tránsito y Transporte, se determinó la siguiente cobertura: Universo de vigilados: 8315 -  Supervisión Subjetiva: 2156  (55%) -  Supervisión Objetiva (visita): 739  (35%) -    </t>
  </si>
  <si>
    <t>Revisar y analizar el proceso de vigilancia e inspección establecido en el mapa de procesos de la entidad.</t>
  </si>
  <si>
    <t>Determinar criterios unificados de supervisión integral para cada tipo de vigilado</t>
  </si>
  <si>
    <t xml:space="preserve">Establecer procedimientos detallados de cada actividad de vigilancia e inspección   </t>
  </si>
  <si>
    <t>Actualizar procedimiento</t>
  </si>
  <si>
    <t>Mantendrá las acciones pertinentes y seguirá las instrucciones o criterios que establezca la entidad para determinar la cobertura de supervisión..</t>
  </si>
  <si>
    <t>Memorando de propuesta de indicadores</t>
  </si>
  <si>
    <t>H 6(2012 Investigaciones  Administrativas, por no reporte de la Información Financiera - Evaluado el número de vigilados que no reportaron información legal, administrativa, financiera y contable frente al número de investigaciones administrativas iniciadas por incumplimiento en el reporte de la información, se pudo determinar que a 5878 vigilados no se les inicio el debido proceso por incumplimiento de la norma.</t>
  </si>
  <si>
    <t>Escasa capacitación, del grupo y del personal en general.</t>
  </si>
  <si>
    <t>Promover campañas de orientación dirigidas a los funcionarios y contratistas.</t>
  </si>
  <si>
    <t>Documento de registro</t>
  </si>
  <si>
    <t xml:space="preserve">Registro </t>
  </si>
  <si>
    <t xml:space="preserve"> Hallazgo 7(2012)  Gestión Peticiones, Gestión Peticiones, Quejas y Reclamos - PQR.  el equipo de auditoría  solicitó a la entidad a través del Oficio ASPT-002 del 18 de septiembre (punto No. 4) radicado en la Supertransporte el mismo día, con número 20145600595462, información relacionada con el trámite de las PQR atendidas durante la vigencia 2013. De acuerdo con lo anterior,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</si>
  <si>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 xml:space="preserve">La Superintendencia no cuenta con procedimiento centralizado para trámite de pqr  </t>
  </si>
  <si>
    <t xml:space="preserve">Implementar un formato único de seguimiento de PQR que haga parte de un sistema de información o un aplicativo web que permita el control y seguimiento. </t>
  </si>
  <si>
    <t xml:space="preserve">1. Unificar por las dependencias de un formato único de control y seguimiento de PQR. 
</t>
  </si>
  <si>
    <t>Formato</t>
  </si>
  <si>
    <t xml:space="preserve">2. Verificar  y diagnosticar de herramientas tecnológicas en la Administración Pública.
</t>
  </si>
  <si>
    <t xml:space="preserve">Implementar de un formato único de seguimiento de PQR que haga parte de un sistema de información o un aplicativo web que permita el control y seguimiento. </t>
  </si>
  <si>
    <t xml:space="preserve">3.  Convenio con entidad pública con aplicativo de seguimiento y control de PQR, alarmas y reportes de informes en línea y en tiempo real.
</t>
  </si>
  <si>
    <t xml:space="preserve"> 4. Directrices a nivel de Resolución con el procedimiento del trámite de PQR. 
</t>
  </si>
  <si>
    <t xml:space="preserve">5. Revisar las Resoluciones que crean el Grupo de Servicio Ciudadano a efecto de dimensionar su filosofía en el engranaje y unificación de PQR en la Super. 
</t>
  </si>
  <si>
    <t>Acto Administrativo</t>
  </si>
  <si>
    <t xml:space="preserve">6. Optimizar con la nueva versión del sistema ORFEO.
</t>
  </si>
  <si>
    <t>7.  Capacitación y sensibilización en servicio ciudadano y trámite de PQR</t>
  </si>
  <si>
    <t xml:space="preserve">Hallazgo 9(2012)  Evaluados los Planes de Acción de las diferentes áreas se determinaron las siguientes debilidades - Los planes de acción incluyen dos ítems: presupuesto asignado y fuente de financiación (funcionamiento o inversión); sin embargo, la Superintendencia se limita a incluir en estos ítems la leyenda “condicionado a lo establecido por la Oficina de Planeación, Despacho, Secretaria General y Financiera”, sin cuantificar esta información en las celdas del formato establecido, incumpliendo lo establecido en el Literal l, artículo tercero de la Ley 152 de 1994. </t>
  </si>
  <si>
    <t>Debilidades en los controles establecidos  genera limitaciones en el seguimiento al cumplimiento de las metas establecidas en los planes de acción e incertidumbre respecto al grado de cumplimiento de los compromisos adquiridos en el Plan de Acción.</t>
  </si>
  <si>
    <t>Orientar a las delegadas y demás dependencias  en el sentido de la necesidad de diligenciar apropiadamente todos y cada uno de los ítems del Plan de Acción.</t>
  </si>
  <si>
    <t xml:space="preserve">Hacer seguimiento al diligenciamiento del formulario en cada uno de sus ítems de los Planes de Acción por proceso.
Instruir a los líderes de los procesos para el correcto y completo diligenciamiento del formulario del Plan de Acción. 
</t>
  </si>
  <si>
    <t>Informes de seguimiento</t>
  </si>
  <si>
    <t>Hallazgo  9(2012)  Evaluados los Planes de Acción de las diferentes áreas se determinaron las siguientes debilidades - El manual de procedimientos vigente para el año 2012, para elaboración del Plan de Acción “Direccionamiento y Planificación Institucional”, no documenta el procedimiento a seguir para el establecimiento de las metas para el seguimiento al cumplimiento del plan de acción.
Se establece el reporte de los avances en periodos trimestrales, sin embargo evaluados los reportes (correos electrónicos), se evidenció que este procedimiento solo se cumplió para el tercer y cuarto trimestre.
La información que debe ser registrada en los espacios diseñados en los planes de acción, no es registrada en su totalidad (ejemplos indicadores, fuente de financiación y/o presupuesto asignado).</t>
  </si>
  <si>
    <t>No se evidencia la definición de metas, ni seguimiento efectivo al cumplimiento del Plan de Acción en todas las Áreas. Lo anterior genera limitaciones en el seguimiento al cumplimiento de las metas establecidas en los planes de acción e incertidumbre respecto al grado de cumplimiento de los compromisos adquiridos en el Plan de acción.</t>
  </si>
  <si>
    <t>Por ser una obligación contemplada en el procedimiento de Direccionamiento y Planificación Institucional   DE-PCT-1 V3 (Actividad 14 "Realizar seguimiento trimestral Registro DE-REG-07, evaluados por cada área), Planeación se asegurará del cumplimiento del procedimiento registrado en el SIGI.</t>
  </si>
  <si>
    <t xml:space="preserve">Presentar informes analítico trimestrales para verificar el cumplimiento de los Planes de Acción por cada proceso. </t>
  </si>
  <si>
    <t>Informes de seguimiento y observaciones a que haya lugar.</t>
  </si>
  <si>
    <t>Hallazgo 9(2012)  Evaluados los Planes de Acción de las diferentes áreas se determinaron las siguientes debilidades - Las actividades incluidas no apuntan al cumplimiento de las funciones y/o procesos de importancia del área, como es el caso del Grupo  Financiera, del cual hacen parte Gestión Presupuestal, Contabilidad y Tesorería, Oficina de  Control Interno Disciplinario, grupo administrativa.</t>
  </si>
  <si>
    <t>Debilidades en los controles establecidos  genera limitaciones en el seguimiento al cumplimiento de las metas establecidas en los planes de acción e incertidumbre respecto al grado de cumplimiento de los compromisos adquiridos en el Plan de acción.</t>
  </si>
  <si>
    <t>Tener diálogos permanentes con los delegados y responsables de los procesos a fin de hacer un seguimiento riguroso al cumplimiento de las actividades y por ende de las acciones a llevar a cabo.
Documentar políticas de aseguramiento relacionadas con los controles descritos en el proceso de planeación. (Esto en razón que deben documentarse las evidencias de cumplimiento)</t>
  </si>
  <si>
    <t>Presentar informes analíticos y metodológicos trimestrales para verificar el cumplimiento de los Planes de Acción por cada proceso.</t>
  </si>
  <si>
    <t xml:space="preserve">Hallazgo 11(2012)  Plan Estratégico - De acuerdo al Plan Estratégico la entidad propuso desarrollar estudios de los cuales no evidenció la realización de los mismos: 
Estudios sistemáticos de  solvencia económica para evitar a largo plazo que el Gobierno Nacional recurra a los pagos de ciertos pasivos contingentes derivados de la imposibilidad por parte del concesionario
Estudios micro y macro económicos que permitan dar cuenta de ello y permitan realizar proyecciones y estimación de escenarios, haciendo análisis de sensibilidad de variables relevantes para impulsar la eficiencia de los puertos marítimos y fluviales y aéreos </t>
  </si>
  <si>
    <t>Cumplimiento parcial del Plan Estratégico.</t>
  </si>
  <si>
    <t>Identificar al interior de la entidad del desarrollo de los estudios citados.</t>
  </si>
  <si>
    <t>Seguimiento a la propuesta de realizar estudios micro y macro económicos durante el PE 2011-2014 de la entidad.</t>
  </si>
  <si>
    <t>Informes de verificación y seguimiento</t>
  </si>
  <si>
    <t>Hallazgo 12(2012) Fortalecimiento Institucional - Con respecto a la legalidad y el fortalecimiento del sector transporte, la entidad ha cumplido parcialmente debido a que el fortalecimiento institucional, también incluía una reforma de su estructura, funciones, procesos y procedimientos internos, una revisión de competencias y su interrelación con las demás entidades, lo que debería estar acompañado por una reforma del régimen de infracciones y sanciones. Para ello a la fecha, la entidad solo había  realizado la proyección del Proyecto de Ley No 113 de 2011, el cual  fue archivado; sin embargo actualmente está incorporado en el proyecto de Ley 090 de 2012 el cual fue radicado el 14 de agosto de 2012 en la Comisión sexta de la cámara, a la fecha dicho proyecto no tiene  ponentes asignados para el primer debate.  El incumplimiento y no desarrollo de ninguno de estos dos  proyectos  impacta directamente el Fortalecimiento Institucional y por lo tanto del sector.</t>
  </si>
  <si>
    <t>El tramite y aprobación de la proposición de un proyecto de Ley, esta sometido exclusivamente a los términos legislativos del Congreso de la República.</t>
  </si>
  <si>
    <t>Realizar el seguimiento al proceso de fortalecimiento de las capacidades institucionales relacionadas con el sector transporte en materia de régimen de sanciones y procedimientos con cada uno de los lideres de procesos relacionados con la materia que se adelanta actualmente en el Congreso de la Republica.</t>
  </si>
  <si>
    <t>El Despacho establecerá de manera coordinada con los asesores de enlace ante el Congreso Nacional, los mecanismos  necesarios para iniciar un estudio  de iniciativa normativa que pueda reunir los requisitos encaminados al fortalecimiento institucional, en las materias que desarrolla la Superintendencia de Puertos y Transporte.</t>
  </si>
  <si>
    <t>Comunicación Interna</t>
  </si>
  <si>
    <t>Hallazgo 14 (2012) Centro Inteligente de Control de Tránsito y Transporte - En su Artículo 85 el PDN, Centro Inteligente de Control de Tránsito y Transporte –CICTT, establece que la estructuración y puesta en funcionamiento del CICTT, recae sobre el  Ministerio de Transporte y sus entidades adscritas.  Sin embargo, a la fecha no es una realidad, ya que se encuentra en etapa de Diseño y Dimensionamiento. Frente a las acciones adelantadas a la fecha por el Ministerio de Transporte no se evidencia la articulación con la Superintendencia de Puertos y Transporte, entidad que de acuerdo con la ley tiene como función la coordinación del CICTT.</t>
  </si>
  <si>
    <t>si bien el Centro Inteligente de Control de Tránsito y Transporte –CICTT, es una iniciativa definida en el Plan de Desarrollo Nacional 2010 -2014 para ser ejecutada por m el Ministerio de Transporte y sus entidades adscritas, no se ha formalizado el rol que debe cumplir la Superintendencia de Puertos y Transporte ni se han realizado actividades de acercamiento con el Ministerio de Transporte para precisar  los requerimientos de tipo metodológico, técnico, administrativo y financiero para la ejecución de este proyecto.</t>
  </si>
  <si>
    <t>Solicitar al Ministerio de Transporte, los lineamientos de diseño y ejecución del CICTT para precisar las actividades que debe desarrollar la Supertransporte y realizar una programación de tareas al interior de la Entidad, de manera coordinada con la programación del Ministerio.</t>
  </si>
  <si>
    <t>1. Una comunicación dirigida al Mintransporte</t>
  </si>
  <si>
    <t>comunicación</t>
  </si>
  <si>
    <t>Hallazgo 15(2012) Ampliación de la Tasa de Vigilancia - Con respecto al Artículo 89 de la Ley 1450 de 2011, PND que establece la AMPLIACIÓN DE LA TASA A TODOS LOS VIGILADOS, si bien la entidad proyectó la Resolución 10225 de 23 de octubre de 2012 y emitió Resoluciones para  fijar los plazos, formas de pago, procedimientos y otras disposiciones, en el momento se presentan dos situaciones que no contempla la norma. Primero,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</si>
  <si>
    <t>Debilidades planeacion cobro tasa de vigilancia</t>
  </si>
  <si>
    <t>Brindar el apoyo Jurídico para  identificar los vigilados obligados al pago de vigilancia y el procedimiento establecido para la ejecución y liquidación de dicho cobro.</t>
  </si>
  <si>
    <t>Reuniones periódicas con el Grupo Financiero</t>
  </si>
  <si>
    <t>Hallazgo 16(2012)  Indicadores seguimiento metas establecidas en los planes de Acción, Estratégico y/o indicadores de gestión Vigencia 2012 - Las actividades y/o metas establecidas en los planes de Acción, Estratégico y/o en el tablero de control de los indicadores de gestión, presentan debilidades en su diseño; al no establecer metas armónicas entre los planes de Acción, Estratégico y/o indicadores de gestión frente al cumplimiento de las establecidas en el Sistema de Seguimiento a las Metas de Gobierno (SISMEG).</t>
  </si>
  <si>
    <t>No establecer metas armónicas entre los planes de Acción, Estratégico y/o indicadores de gestión frente al cumplimiento de las establecidas en el Sistema de Seguimiento a las Metas de Gobierno (SISMEG).</t>
  </si>
  <si>
    <t xml:space="preserve">Realizar 2 talleres de sensibilización de indicares de gestión.
Aplicar el procedimiento de administración y gestión de indicadores en la evaluación de la gestión de los planes de acción.
</t>
  </si>
  <si>
    <t>Lista de asistencia</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</si>
  <si>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
 El plan estratégico respecto de las metas registradas en el PND, no identifica las áreas involucradas o responsables de la actividad, como tampoco indica el grado de avance o cumplimiento parcial de las actividades. Las metas y actividades de los tres planes no se encuentran armonizadas.</t>
  </si>
  <si>
    <t>No existe coherencia ni integridad en los indicadores de seguimiento, impidiendo medir el grado de cumplimiento de los mismos.</t>
  </si>
  <si>
    <t xml:space="preserve">Revisar las metas del PND para identificar las áreas responsables de la entidad, mediante un ejercicio institucional con el fin de verificar si todos los Planes están alineados y articulados.
</t>
  </si>
  <si>
    <t>Hacer seguimiento al Plan de Acción para detectar el grado de avance de las actividades las cuales deben ir  relacionadas con la acción de mejora propuesta corrigiendo así la causa del hallazgo.</t>
  </si>
  <si>
    <t xml:space="preserve">Hallazgo 18(2012)  Deudores Sobrestimación en la cuenta 1401 - Prescripciones - La cuenta 1401 Deudores- Ingresos no tributarios- contiene obligaciones por un valor de $3.703.1 millones, las cuales teniendo en cuenta su fecha de vencimiento se establecieron prescripciones por valor de $1.410.8 millones, lo que denota que no se efectuó una debida gestión de cobro, afectando la razonabilidad de dicho saldo al sobrestimar los derechos de la entidad y configurándose un presunto detrimento patrimonial en esa cifra.  </t>
  </si>
  <si>
    <t>Revisar todas las resoluciones en las que se haya cumplido los requisitos para decretar la prescripción de la obligación e informar al Grupo Financiera</t>
  </si>
  <si>
    <t>Informe de Resoluciones Prescritas</t>
  </si>
  <si>
    <t>Hallazgo  22(2012) Póliza calidad del servicio  - Los contratos de prestación de servicios profesionales no tienen la póliza de calidad del servicio, lo cual coloca a la entidad en riesgo por los perjuicios imputables al contratista garantizado que surjan con posterioridad a la terminación del contrato y que se deriven de la mala calidad del servicio prestado.</t>
  </si>
  <si>
    <t>En los contratos de prestación de servicios profesionales no se evidencio la póliza de calidad del servicio,</t>
  </si>
  <si>
    <t xml:space="preserve">Incluir en los contratos la cláusula respectiva sí en el estudio previo se estipula. </t>
  </si>
  <si>
    <t xml:space="preserve">Estudios previos que incluyan ésta cláusula sí a ello hay lugar </t>
  </si>
  <si>
    <t>Hallazgo 23(2012) Proyecto de Inversión de Sistematización - El contrato No. 063 de fecha 09 de agosto del 2010, fue celebrado con la empresa QUIPUX  S.A por valor de $2.070 millones incluido el IVA, cuyo objeto consistió en realizar las etapas de análisis de información, diseño desarrollo, implementación, instalación, pruebas de puesta en marcha, mantenimiento y garantía, de un sistema integrado de información de inspección, vigilancia y control con plazo de ejecución de 12 meses, prorrogado en 42 días, se inició el 10 de agosto de 2010, los módulos del sistema de información fueron recibidos a entera satisfacción por parte del supervisor del contrato los días 27 y 28 de julio de 2011, sin embargo se estableció que a 31 de mayo de 2013, este Sistema de Información sigue requiriendo ajustes como en el caso de los módulos IUITS, Estadística, Investigaciones y Sanciones y Actuarial, entre otros; sin que  a la fecha no se le hayan aplicado las garantías estipuladas en  la cláusula 8 y 9  del contrato.</t>
  </si>
  <si>
    <t>No aplicación de las pólizas, para hacer efectivas  las garantías de calidad y correcto funcionamiento  dentro contrato No. 063 de 2010</t>
  </si>
  <si>
    <t>Verificar recibo a satisfacción del contrato y sus módulos por parte del supervisor.</t>
  </si>
  <si>
    <t>Recibos a satisfacción del supervisor del contrato</t>
  </si>
  <si>
    <t>Hallazgo 24(2012) Nómina Paralela - Se observa que para las vigencias 2011 y 2012,  la tendencia en el número de personas de planta (libre nombramiento y remoción, funcionarios de carrera administrativa y funcionarios de nombramiento provisional) se mantuvo, y aunque  el número de contratos  de prestación de servicio de una vigencia a otra  se redujo en 4 contratos, el valor pagado aumentó en un 44% pues pasó de $2,833,904,406  a $4,079,123,367.</t>
  </si>
  <si>
    <t>Continuar con el tramite de aprobación de modernización institucional.</t>
  </si>
  <si>
    <t>Presentar nuevamente el proyecto de modernización institucional, contando en primera instancia con el aval de la Alta Consejería para el Buen Gobierno y la Eficiencia Administrativa de la Presidencia</t>
  </si>
  <si>
    <t xml:space="preserve">Hallazgo 28(2012) Deficiencias Indicadores de gestión - No permite identificar información como factor crítico de éxito y  rango del riesgo,  la información colgada en la página no permite identificar la meta a que periodo corresponde, ni los resultados del periodo como sus históricos.
</t>
  </si>
  <si>
    <t xml:space="preserve">Ausencia de instrumentos de medición de los indicadores de gestión </t>
  </si>
  <si>
    <t>Implementar   el procedimiento de Indicadores  de gestión al interior de la entidad</t>
  </si>
  <si>
    <t>Procedimiento aprobado</t>
  </si>
  <si>
    <t>Hallazgo 28(2012) Deficiencias Indicadores de gestión - En el manual de procedimientos “procedimiento Medición y análisis de indicadores” vigente para el año 2012, establecía el reporté trimestral de los seguimientos a los indicadores de gestión, el cual se realizó por el correo institucional, revisada la carpeta de planeación que contiene los correos remitidos por las áreas responsables a la Oficina de Planeación, se determinó el incumplimiento en la periodicidad establecida. Igual situación se presentó con los indicadores de seguimiento al Plan de Acción.
Los indicadores de Gestión incluidos en el tablero de indicadores solo comprometen las áreas misionales  y los grupos notificaciones y financiera
La entidad no hace comparativos con los medidores de indicadores anteriores, el tablero de indicadores solo registra la información de cierre de las vigencias 2010 a 2012
Para la vigencia 2012, los indicadores diseñados no contaban con ficha técnica</t>
  </si>
  <si>
    <t>La información colgada en la página no permite identificar la meta a que periodo corresponde, ni los resultados del periodo como sus históricos.</t>
  </si>
  <si>
    <t xml:space="preserve">Rediseñar la página web de la SPT de acuerdo a lo planteado en los componentes de gobierno </t>
  </si>
  <si>
    <t>Hallazgo  1(2013):  Indicadores - a) Dentro de las funciones de la Supertransporte, No existe informes de evaluación y seguimiento  periódicos sobre indicadores de gestión que hacen parte del Plan de Acción 
El Plan de Acción muestra en su mayoría la no aplicación de indicadores de gestión en términos de eficacia, eficiencia, efectividad, economía y de impacto</t>
  </si>
  <si>
    <t>Elaborar informe de evaluación y seguimiento semestral</t>
  </si>
  <si>
    <t>Hallazgo 2(2013) Base de datos IUIT Procesos Judiciales y Cobro Coactivo. La información relativa a los IUIT, Procesos Judiciales y Cobro Coactivo es registrada y controlada en Excel y en forma independiente, situación que hace vulnerable con alto riesgo en cuanto a la seguridad y consistencia de la misma</t>
  </si>
  <si>
    <t xml:space="preserve">Desarrollo de interfaces entre sistemas de información internos y externos
</t>
  </si>
  <si>
    <t>Operatividad del sistema</t>
  </si>
  <si>
    <t>Hallazgo 3(2013) Gestión Sancionatoria IUIT. durante el periodo 2008 a 2013, la SPT recibió 148.240 IUITs para los cuales aperturó investigaciones en la misma vigencia en que los recibió para 959 casos (0.65%) mientras que 36.707 aperturas de investigación (24.76%) se realizaron sobre IUITs recibidos en vigencias anteriores. dicho de otra manera 110.574 IUITs (74.59%) no fueron objeto de actuación alguna dentro del periodo.</t>
  </si>
  <si>
    <t>Hallazgo 3(2013) Gestión Sancionatoria IUIT. Inconsistencia entre el número de sanciones en firme impuestas y su correspondiente traslado al grupo de coactivo de la Oficina Jurídica.</t>
  </si>
  <si>
    <t>Falta de coordinación  entre el área misional y las de apoyo vinculadas al proceso sancionatorio</t>
  </si>
  <si>
    <t>Optimizar los niveles de coordinación entre la DTT, grupo de cobro coactivo, notificaciones y financiera</t>
  </si>
  <si>
    <t>Revisar y actualizar  los procedimientos involucrados.
Contar con la herramienta tecnológica integrada.</t>
  </si>
  <si>
    <t>Procedimiento homologado</t>
  </si>
  <si>
    <t>Hallazgo 3(2013) Gestión Sancionatoria IUIT. No se encuentra identificado y clasificado el recaudo por diferentes conceptos y áreas que lo originan</t>
  </si>
  <si>
    <t>Clasificar la cartera de acuerdo con los conceptos que la originan</t>
  </si>
  <si>
    <t>Verificar cada una de las resoluciones y clasificarlas por motivo de la sanción</t>
  </si>
  <si>
    <t>Remitir al Grupo Financiera mediante memorando interno, la relación de las resoluciones de cobro debidamente clasificadas por concepto de la sanción</t>
  </si>
  <si>
    <t>Hallazgo 3(2013) Gestión Sancionatoria IUIT. No se han implementado mecanismos para conocer los resultados de la gestión a cargo de CISA de manera que  se establezca con certeza la culminación de la efectividad y culminación de la actividad sancionatoria a su cargo, que redunde en beneficio de las condiciones de la prestación del servicio de transporte en el país. adicionalmente, se encontró en el proceso sanciones ejecutoriadas sin mandamiento de pago.</t>
  </si>
  <si>
    <t>Suscribir un nuevo contrato interadministrativo de la venta de cartera en el cual se incorporara la cláusula que contemple la causa del hallazgo.</t>
  </si>
  <si>
    <t xml:space="preserve">Adelantar las gestiones para la celebración de un nuevo contrato de convenio interadministrativo entre SPT y CISA, en el cual se incorpore la clausula en la cual, el comprador CISA, reporte trimestralmente el estado de la ejecución para obtener el pago de las sanciones cedidas </t>
  </si>
  <si>
    <t>Suscripción Convenio</t>
  </si>
  <si>
    <t>Hallazgo 4(2013) consistencia de la Información. Incoherencia entre la información remitida al Grupo auditor de la CGR y el Informe de Gestión en relación con la cobertura  de acciones de vigilancia subjetiva y en inspección para la misma vigencia (2013)</t>
  </si>
  <si>
    <t>Hallazgo 5(2013) Implementación de Gobierno en Línea. Incumplimiento frente a lo establecido en la Ley 734 de 2002, Decreto 1151 de 2008, 2693 de 2012 y la Resolución 011889 de octubre 3 de 2013, relacionado con el atraso en la implementación de la Estrategia de Gobierno en Línea.</t>
  </si>
  <si>
    <t>Atraso en los porcentajes exigidos por norma de gobierno en línea para 2013</t>
  </si>
  <si>
    <t xml:space="preserve">Implementar de aplicativo virtual en página web de la superintendencia para que el ciudadano pueda consulta las PQR </t>
  </si>
  <si>
    <t>Aplicativo en línea</t>
  </si>
  <si>
    <t>Hallazgo 6(2013)Programa General de Inspecciones. Incumplimiento en el PGI - Se evidencia deficiencias en el cumplimiento de la funciones misionales a cargo de la entidad, que se traducen en la disminución de la eficacia en las labores de inspección. De acuerdo con la información suministrada por la Delegada de Concesiones, para la vigencia 2013 se programaron 172 visitas de inspección de las cuales se realizaron 156 y las 16 restantes no se efectuaron, principalmente porqué el vigilado fue visitado previamente por Mintransporte y el INVIAS. Ante esta situación, es pertinente resaltar que las visitas realizadas por los entes mencionados, no constituyen una justificación válida para haber limitado el alcance previsto en PGI.</t>
  </si>
  <si>
    <t>Presunto incumplimiento en el PGI en la función misional que se traduce en la disminución de la eficacia</t>
  </si>
  <si>
    <t xml:space="preserve">Dar cumplimiento al plan de visitas de inspección </t>
  </si>
  <si>
    <t>Hacer seguimiento al plan de visitas.</t>
  </si>
  <si>
    <t xml:space="preserve">Informe de visita de inspección </t>
  </si>
  <si>
    <t>Hallazgo 7(2013) Inconsistencia en la Información de la Vigilancia e Inspección. Según memorando 20147000081993 del 23/09/2014, suscrito por el Delegado de Concesiones, durante la vigencia 2013, se realizaron 156 visitas de inspección con base al PGI, y el nivel de cobertura de acciones de vigilancia e inspección se dio (Revisar Cuadro Página 21 Informe de Auditoria) . Inconsistencia en la información reportada en el informe de Gestión y la información suministrada al Grupo Auditor relacionada con el cumplimiento del PGI, lo cual resta credibilidad a lo reportado por la Delegada de Concesiones y el informe de gestión  de la entidad correspondiente a la vigencia 2013, lo que se traduce en la falta de garantía por parte de la Oficina de Planeación sobre la veracidad y confiabilidad de la información estadística contenida en los informes de gestión de la entidad.</t>
  </si>
  <si>
    <t>Deficiencias en materia de información y del seguimiento al cumplimiento de las actividades al interior de la Entidad</t>
  </si>
  <si>
    <t xml:space="preserve">Hacer seguimiento a la información reportada </t>
  </si>
  <si>
    <t>Hallazgo 8(2013) Información carpetas o expedientes de los Vigilados. Mediante oficio ASPT-013 del 15 de octubre de 2014, se solicitó a la Entidad en calidad de préstamo las carpetas de siete vigilados (5 concesiones y 2 terminales )  las cuales fueron suministradas con memorando 20147000091083 del 20/10/2014. en el mencionado no se encuentra evidencia sobre las acciones tomadas frente a los vigilados, como resultado de las visitas de inspección. Debilidades en el proceso de gestión documental.</t>
  </si>
  <si>
    <t>No se evidencian documentos soportes del seguimiento a los requerimientos y acciones tomadas frente a los vigilados.</t>
  </si>
  <si>
    <t>Documentar el seguimiento a las acciones tomadas y/o requerimientos.</t>
  </si>
  <si>
    <t>Anexar los soportes de los requerimientos y del seguimiento a dicho requerimientos en las carpetas de cada vigilado.</t>
  </si>
  <si>
    <t>N° de vigilados inspeccionados/N° vigilados con requerimientos</t>
  </si>
  <si>
    <t>Dar cumplimiento al procedimiento establecido para la Organización Documental</t>
  </si>
  <si>
    <t>Compilación y clasificación de los documentos allegados a la entidad por cada vigilado, así como aquellos que hayan sido generados (oficios, memorandos, informes y actas de visita, entre otros).  Esta actividad inicia con la solicitud de los físicos de los radicados de entrada que estén pendientes de solicitar a través de Orfeo.</t>
  </si>
  <si>
    <t>Reporte de actividades generadas en al acción de mejora</t>
  </si>
  <si>
    <t>Aplicación del procedimiento de organización y conservación documental GD-PCT-05.</t>
  </si>
  <si>
    <t>Acta de visita por parte del Grupo Gestión Documental</t>
  </si>
  <si>
    <t>Actualización del Formato Único de Inventario Documental del archivo de gestión</t>
  </si>
  <si>
    <t>Registro del Formato Único de Inventario Documental actualizado</t>
  </si>
  <si>
    <t>Seguimiento de aplicación del procedimiento de Organización y Conservación Documental GD-PCT-05</t>
  </si>
  <si>
    <t xml:space="preserve">Informe de seguimiento </t>
  </si>
  <si>
    <t xml:space="preserve"> Hallazgo 9(2013)  Gestión Peticiones, Gestión Peticiones, Quejas y Reclamos - PQR.  el equipo de auditoría  solicitó a la entidad a través del Oficio ASPT-002 del 18 de septiembre (punto No. 4) radicado en la Supertransporte el mismo día, con número 20145600595462, información relacionada con el trámite de las PQR atendidas durante la vigencia 2013. De acuerdo con lo anterior,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</si>
  <si>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Hallazgo 10(2013)  ejecución del convenio 330 de 2013 - Universidad del Tolima. Etapa Precontractual - No se encontró documento que soporte que la Universidad del Tolima, dentro de su objeto, tenga las investigaciones administrativas y cobro de sanciones o multas, el cual es el objeto del convenio.
Etapa Contractual - La entidad no ejerció controles efectivos, respecto del incumplimiento por parte de la Universidad del Tolima en la ejecución del convenio 330/13, no tomó las medidas sancionatorias respectivas. 
La Supertransporte pacto un pago del 35%, correspondiente a $1.043.875.000, supeditado a la presentación del cronograma de actividades, sin establecer la constitución de la garantía que amparará el anticipo con lo cual se colocó en riesgo  el recurso entregado.
- En el momento de suscripción de la acta de liquidación  por mutuo acuerdo del convenio, no se tuvo en cuenta el perjuicio que se causó a la Supertransporte por la no ejecución del objeto contractual, en razón de que no se efectúo actuación administrativa alguna sobre los 22000 IUIT, objeto del convenio.</t>
  </si>
  <si>
    <t>ADMINISTRATIVO Y PENAL</t>
  </si>
  <si>
    <t>Verificar que el estudio previo contenga la justificación de la contratación directa.</t>
  </si>
  <si>
    <t>Estudio Previo</t>
  </si>
  <si>
    <t>Hallazgo 11(2013)  Reclasificación. La entidad está clasificando y registrando equivocadamente en la subcuenta 140160 Contribuciones, la causación de las deudas por concepto de la tasa pendiente de cobrar a los vigilados, lo que implica reclasificación e imputación equivocada, presentándose una incertidumbre en la clasificación e imputación contable.</t>
  </si>
  <si>
    <t>Reclasificación e imputación equivocada lo cual presenta incertidumbre en la generación de información.</t>
  </si>
  <si>
    <t xml:space="preserve">Remitir solicitud de concepto a la Contaduría General de la Nación como  autoridad doctrinaria en materia de interpretación normativa contable.
</t>
  </si>
  <si>
    <t>Solicitar concepto</t>
  </si>
  <si>
    <t>Documento de consulta radicado en la Contaduría General de la Nación .</t>
  </si>
  <si>
    <t xml:space="preserve">El sistema SIIF no permite generar los reportes necesarios </t>
  </si>
  <si>
    <t xml:space="preserve">Verificar la creación de terceros en el sistema SIIF
</t>
  </si>
  <si>
    <t>Cruzar  e incluir los nuevos terceros .</t>
  </si>
  <si>
    <t>Hallazgo 12(2013)  Terceros Genéricos en la Cuenta Deudores. Para  el caso en estudio de los Deudores (cartera cobrable e incobrable), la entidad soporta la contabilidad del SIIF en hojas de cálculo (Excel), sin registrar los movimientos en su totalidad, a nivel de detalle en el SIIF. Esta situación comporta riesgos, de una parte, por la falta de trazabilidad y seguridad de la información manejadas en hojas de cálculo y de otra parte por la falta de registro en detalle en el sistema; afectando con ello la calidad y detalle de la información generada a partir de los registros contables.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con base en la clasificación ordenada, flexible y pormenorizada de las cuentas, incumpliendo lo dispuesto en el Régimen de contabilidad Pública, Resolución 356 de 2007. Lo anterior genera dificultades para el recaudo de este valor, en los derechos reales de cobro que tiene la SPT debido a la inexistencia de un auxiliar detallado o pormenorizado de cada deudor en los registros de contabilidad.</t>
  </si>
  <si>
    <t xml:space="preserve">a) Verificación de NIT 
</t>
  </si>
  <si>
    <t>El sistema SIIF no permite generar los reportes necesarios para la identificación de los terceros</t>
  </si>
  <si>
    <t xml:space="preserve">Verificar la creación de terceros y creación en debida forma .
</t>
  </si>
  <si>
    <t>Identificación de los terceros y cuentas a reclasificar .</t>
  </si>
  <si>
    <t>Reclasificación de los terceros genéricos en la cuenta que corresponda.</t>
  </si>
  <si>
    <t>SUPERINTENDENCIA DE PUERTOS Y TRANSPORTE</t>
  </si>
  <si>
    <t>ENTIDAD: SUPERTRANSPORTE</t>
  </si>
  <si>
    <t>Pablo Antonio Arteaga
Superintendente Delegado de concesiones e Infraestructura</t>
  </si>
  <si>
    <t>Área Responsable</t>
  </si>
  <si>
    <t>Jorge Andrés Escobar
Superintendente Delegado de Tránsito y Transporte</t>
  </si>
  <si>
    <t>Jorge Andrés Escobar -  Superintendente Delegado de Tránsito</t>
  </si>
  <si>
    <t>Pablo Antonio Arteaga
Superintendente Delegado de Concesiones e Infraestructura</t>
  </si>
  <si>
    <t>Mercy Carina Martínez - Superintendente Delegada de Puertos
Pablo Antonio  Arteaga - Superintendente Delegado de Concesiones e Infraestructura
Jorge Andrés escobar - Superintendente Delegado de Tránsito y Transporte</t>
  </si>
  <si>
    <t>SEGUIMIENTO OCI</t>
  </si>
  <si>
    <t>Revisado con posterioridad por la Auditoría 2014 de la CGR. Se presentó en el Manual de Contratación (Resolución 8474 de 2011 y Resolución 11448 de 2014) Requisitos de estudios previos para adquisición de elementos.</t>
  </si>
  <si>
    <t xml:space="preserve"> 
PENDIENTE RESULTADOS - NO CIERRA</t>
  </si>
  <si>
    <t xml:space="preserve">Se evidencia 2 Actas en la que se suscriben y realiza el seguimiento a  los compromisos por parte de la Delegada de Concesiones para la adecuada conformación de archivos de gestión (23 de diciembre de 2014 y 19 de marzo de 2015)
</t>
  </si>
  <si>
    <t xml:space="preserve">Realizar el seguimiento al requerimiento y adelantar los ajustes en el sistema SIIF, de acuerdo con el concepto de Contaduría General de la Nación
</t>
  </si>
  <si>
    <t>Seguimiento a la  respuesta de la Contaduría General de la Nación y ajustes a que haya lugar</t>
  </si>
  <si>
    <t>TOTAL DE HALLAZGOS - Abril 28 DE 2015</t>
  </si>
  <si>
    <t>Total Acciones de Mejora</t>
  </si>
  <si>
    <t>CUMPLIBLE</t>
  </si>
  <si>
    <t>Adriana Rodríguez
Jefe Oficina de Planeación</t>
  </si>
  <si>
    <t>Jorge Andrés escobar
Superintendente Delegado de Tránsito
Adriana Rodríguez
Jefe Oficina de Planeación
Lina María Margarita Huari
Jefe Oficina de Jurídica</t>
  </si>
  <si>
    <t>Con radicado SUPERTRANSPORTE No.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t>
  </si>
  <si>
    <t>Con radicado No. 20144000035753 del 30/04/2014 la Oficina Asesora de Planeación informa a la Superintendencia Delegada de Puertos que se actualizó  los procesos en el KAWAK. El documento del procedimiento VI-PCT-1 versión 3 sobre el procedimiento de recepción, análisis y procesamiento de la información para la vigilancia se actualizó en 2014 según radicado 20144000035753 del 30/04/2014.</t>
  </si>
  <si>
    <t>Documento con criterios definidos</t>
  </si>
  <si>
    <r>
      <t xml:space="preserve">
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</si>
  <si>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</si>
  <si>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FF0000"/>
        <rFont val="Arial"/>
        <family val="2"/>
      </rPr>
      <t>PENDIENTE RESULTADOS - NO CIERRA</t>
    </r>
  </si>
  <si>
    <r>
      <rPr>
        <sz val="10"/>
        <color rgb="FFFF0000"/>
        <rFont val="Arial"/>
        <family val="2"/>
      </rPr>
      <t xml:space="preserve">
</t>
    </r>
    <r>
      <rPr>
        <sz val="10"/>
        <rFont val="Arial"/>
        <family val="2"/>
      </rPr>
      <t xml:space="preserve">Se han realizado acercamientos con la Superservicios  propietaria de la aplicación   ORFEO a efecto de implementar la versión 3.7. Desde el punto de vista técnico su implementación es viable
</t>
    </r>
    <r>
      <rPr>
        <sz val="10"/>
        <color rgb="FFFF0000"/>
        <rFont val="Arial"/>
        <family val="2"/>
      </rPr>
      <t>PENDIENTE RESULTADOS - NO CIERRA</t>
    </r>
  </si>
  <si>
    <r>
      <t xml:space="preserve"> 
</t>
    </r>
    <r>
      <rPr>
        <sz val="10"/>
        <color rgb="FFFF0000"/>
        <rFont val="Arial"/>
        <family val="2"/>
      </rPr>
      <t>PENDIENTE RESULTADOS - NO CIERRA</t>
    </r>
  </si>
  <si>
    <t>Mediante comunicación 20138400013821 de enero 24 de 2013, se oficio al Ministerio de Transporte solicitando la definición de parámetros de evaluación de la gestión financiera, técnica y administrativa y la calidad del servicio de los prestatarios del servicio público de transporte.</t>
  </si>
  <si>
    <t>H5(2012)Baja cobertura de vigilados supervisados frente a la función de supervisión integral asignada a la Supertransporte.</t>
  </si>
  <si>
    <t>H5(2012) Baja cobertura de vigilados supervisados frente a la función de supervisión integral asignada a la Supertransporte.</t>
  </si>
  <si>
    <t xml:space="preserve">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
</t>
  </si>
  <si>
    <t>Alcides Espinosa
Secretario General ( E)</t>
  </si>
  <si>
    <t>Alcides Espinosa
Secretario General ( E)
Lina María Margarita Huari
Jefe Oficina de Jurídica</t>
  </si>
  <si>
    <t>Alcides Espinosa
Secretario General ( E)
Lina María Margarita Huari
Jefe de Oficina Jurídica</t>
  </si>
  <si>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FF0000"/>
        <rFont val="Arial"/>
        <family val="2"/>
      </rPr>
      <t>PENDIENTE RESULTADOS - NO CIERRA</t>
    </r>
  </si>
  <si>
    <r>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sin embargo se comenta sobre el artículo 35 que se encuentra en el Proyecto del Plan de Desarrollo en que se prevé la solución a esta problemática.
</t>
    </r>
    <r>
      <rPr>
        <sz val="10"/>
        <color rgb="FFFF0000"/>
        <rFont val="Arial"/>
        <family val="2"/>
      </rPr>
      <t>PENDIENTE RESULTADOS - NO CIERRA.</t>
    </r>
  </si>
  <si>
    <t xml:space="preserve">Contacto con entidades públicas para acceder a aplicativos web usados para PQR. Implementación de aplicativo. Prueba piloto. </t>
  </si>
  <si>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reporte de compilación y clasificación de los documentos radicados de entrada que a través de Orfeo.</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</si>
  <si>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Falta Actualización del Formato Único de Inventario Documental del archivo de gestión</t>
    </r>
  </si>
  <si>
    <r>
      <t xml:space="preserve">
</t>
    </r>
    <r>
      <rPr>
        <sz val="10"/>
        <rFont val="Arial"/>
        <family val="2"/>
      </rPr>
      <t xml:space="preserve">Actualmente se está adelantando el diagnóstico al interior de la SPT, lo que permitirá identificar las principales debilidades y se plantearán las recomendaciones, tal como el formato único de PQR
</t>
    </r>
    <r>
      <rPr>
        <sz val="10"/>
        <color rgb="FFC00000"/>
        <rFont val="Arial"/>
        <family val="2"/>
      </rPr>
      <t>PENDIENTE RESULTADOS - NO CIERRA</t>
    </r>
  </si>
  <si>
    <r>
      <t xml:space="preserve">
</t>
    </r>
    <r>
      <rPr>
        <sz val="10"/>
        <rFont val="Arial"/>
        <family val="2"/>
      </rPr>
      <t xml:space="preserve">Se avanza con el DPN y con el programa de atención ciudadana en el logro de una capacitación en materia de servicio a efecto de lograr mayor sensibilización sobre este tema.
</t>
    </r>
    <r>
      <rPr>
        <sz val="10"/>
        <color rgb="FFC00000"/>
        <rFont val="Arial"/>
        <family val="2"/>
      </rPr>
      <t>PENDIENTE RESULTADOS - NO CIERRA</t>
    </r>
  </si>
  <si>
    <r>
      <t xml:space="preserve">Se evidencia 2 Actas en la que se suscriben y realiza el seguimiento a  los compromisos por parte de la Delegada de Concesiones para la adecuada conformación de archivos de gestión (23 de diciembre de 2014 y 19 de marzo de 2015).
</t>
    </r>
    <r>
      <rPr>
        <sz val="10"/>
        <color rgb="FFC00000"/>
        <rFont val="Arial"/>
        <family val="2"/>
      </rPr>
      <t>Se requiere informe de seguimiento a las carpetas de cada vigilado en la Delegada de Concesiones</t>
    </r>
  </si>
  <si>
    <r>
      <t xml:space="preserve"> 
</t>
    </r>
    <r>
      <rPr>
        <sz val="10"/>
        <rFont val="Arial"/>
        <family val="2"/>
      </rPr>
      <t>Se tiene previsto para finales del mes de abril la propuesta de acto Administrativo mediante el cual se modifica el Grupo de Servicio al Ciudadano a efecto de dimensionar su filosofía en el engranaje y unificación de PQR en la Superintendencia.</t>
    </r>
    <r>
      <rPr>
        <sz val="10"/>
        <color rgb="FFFF0000"/>
        <rFont val="Arial"/>
        <family val="2"/>
      </rPr>
      <t xml:space="preserve">
PENDIENTE RESULTADOS - NO CIERRA</t>
    </r>
  </si>
  <si>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PENDIENTE RESULTADOS - NO CIERRA</t>
    </r>
  </si>
  <si>
    <t xml:space="preserve">Etapa Precontractual: No se tuvo en cuenta el acuerdo de las disposiciones legales para la suscripción de convenios interadministrativos (causal de contratación directa). 
Etapa Contractual y liquidación del contrato: Deficiente  seguimiento por parte del Supervisor del contrato ( manual de contratación).
</t>
  </si>
  <si>
    <t>Atender para aquellos casos en los que la entidad va adelantar contratación directa en cumplimiento de la normatividad
Dar instrucciones claras a las diferentes áreas de la Superintendencia para que se adopte el criterio para selección de contratistas de conformidad con las diferentes modalidades de selección de los mismos.</t>
  </si>
  <si>
    <t>Se recibió soporte con radicado 20152000019591 expedido por la CGN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t>
  </si>
  <si>
    <t>Actividad en ejecución : Identificación de los terceros (personas naturales o jurídicas) que a la fecha no se encuentran creados en el SISTEMA INTEGRADO DE INFORMACIÓN FINANCIERA (SIIF II Nación), previa verificación de la existencia jurídica .</t>
  </si>
  <si>
    <t>Ítem</t>
  </si>
  <si>
    <t>TOTAL DE ACCIONES DE MEJORA - Abril 28 DE 2015</t>
  </si>
  <si>
    <t>OBSERVACIÓN</t>
  </si>
  <si>
    <t>Contar con la Planeacion con todos los procesos de selección y contratacion directa que requiera la entidad y ejecutar la misma de acuerdo con lo proyectado.</t>
  </si>
  <si>
    <t>Con Memorando 20155000018563 de 25/03/2015, se reporta el avance  relacionado con la Planeación contractual de la presente vigencia. Verificado el documento, encontramos que se encuentra acorde con la ejecución del Plan General de Adquisiciones  de Bienes y Servicios (link Planeación contractual, página web de la SPT)</t>
  </si>
  <si>
    <t>Se da por error de interpretación de la persona encargada en su momento de los temas contractuales.</t>
  </si>
  <si>
    <t>Cumplir con lo dispuesto en la normatividad en materia de porcentajes mínimos en la constitución de garantías.</t>
  </si>
  <si>
    <t>Secretaria General, informa mediante memorando 20155000018563 de 25/03/2015 (hoja 3) "Durante la vigencia 2015 no se ha presentado un caso relacionado con la CESIÓN CONTRACTUAL, sin embargo es claro que se dará cumplimiento a lo dispuesto en la normatividad en materia de porcentajes mínimos en la constitución de garantías.</t>
  </si>
  <si>
    <t xml:space="preserve">Verificar que en los procedimientos de Planeación Estratégica de Tic's se incluyan los monitoreos para seguimientos  pertinentes.
</t>
  </si>
  <si>
    <t>Hallazgo 2 (2011) Cronograma de Mantenimiento Correctivo. No existe un documento soporte que evidencie la elaboración de un cronograma de mantenimiento correctivo, que permita evidenciar el responsable, el tiempo y la actividad a desarrollar, situación que genera riesgo en el adecuado funcionamiento de la infraestructura computacional de la Supertransporte, lo anterior de conformidad con el Procedimiento soporte y mantenimiento de tics de la actividad No 1</t>
  </si>
  <si>
    <t>Incumplimiento del  procedimiento soporte y mantenimiento de tics de la actividad No 1</t>
  </si>
  <si>
    <t xml:space="preserve">Verificar que en los procedimientos de Planeación Estratégica de Tic's se incluyan los cronogramas para mantenimiento que sean pertinentes.
 </t>
  </si>
  <si>
    <t>La revisión se realizo con corte a 30/12/2013 la acción de mejora se dio durante la vigencia 2014, cumplido extemporáneamente</t>
  </si>
  <si>
    <t>Hallazgo 3(2011)   Administración Base de Datos.  No se está realizando el Procedimiento Administración Base de Datos en relación con la actividad No 11, por cuanto no se elabora un informe trimestral de las actividades desarrolladas, el análisis del desempeño y crecimiento de la base de datos y las recomendaciones para el mantenimiento de la Base de Datos. Lo que evidencia negligencia y falta de compromiso de la administración y del funcionario responsable del área, y no permite realizar los reportes de novedades, correctivos y recomendaciones para mantener en óptima operación la Base de Datos.</t>
  </si>
  <si>
    <t xml:space="preserve">Verificar que en los procedimientos de Planeación Estratégica de Tic's se incluyan, en relación con la administración de las bases de datos, las presentaciones de informes y reportes de novedades que sean pertinentes.
</t>
  </si>
  <si>
    <t>El procedimiento Administración de Bases de Datos (GT-PCT-5) se actualizó a la versión 3 con fecha 11/07/2014, incluyendo la acción de verificación de actualizaciones y comunicar a los usuarios después de una restauración de información.</t>
  </si>
  <si>
    <t>No se tramito el registro presupuestal por carencia de acto administrativo del otorgamiento del incentivo.</t>
  </si>
  <si>
    <t>Asegurar el oportuno registro presupuestal de los compromisos  adquiridos</t>
  </si>
  <si>
    <t>Se anexa soporte   generado por el Grupo de T.H.  Sobre el control y seguimiento e identificación de la disponibilidad  de saldos para para la realización de CDP y RP. Memorando 20155000018563 de 25/03/2015</t>
  </si>
  <si>
    <t>Ausencia de inventarios que confrontaran física y documentalmente en bases de datos la gestión frente a IUIT de la Delegada</t>
  </si>
  <si>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t>
    </r>
  </si>
  <si>
    <t>La revisión se realizó con corte a 30/12/2013 la acción de mejora se dio durante la vigencia 2014, cumplido extemporáneamente</t>
  </si>
  <si>
    <t>Fue formulado, aprobado y publicado en el aplicativo Kawak la versión 1 del procedimiento Recaudo, Código GF-PCT-5 del 31 de marzo de 2015.</t>
  </si>
  <si>
    <t>Contar y mantener actualizada la herramienta tecnológica adquirida en el año 2012 para el recaudo de la tasa de vigilancia.</t>
  </si>
  <si>
    <t xml:space="preserve">El aplicativo VIGIA como herramienta de apoyo para la supervisión integral no arroja los soportes necesarios requeridos por las áreas misionales de la entidad. </t>
  </si>
  <si>
    <t>90% de la Supervisión Integral se realiza en bases de datos en Excel.</t>
  </si>
  <si>
    <t>Con memorando 20146100093163 de octubre 24 de 2014, se remitió solicitud de corrección sobre inconsistencias de la operatividad del sistema VIGíA en el módulo de vigilancia financiera. A efecto de corregir  éstas inconsistencias la firma QUIPUX programo y desarrollo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t>
  </si>
  <si>
    <r>
      <t xml:space="preserve">Secretaria General, informa mediante memorando 20155000018563 de 25/03/2015 (hoja 7) ""Si bien es cierto el grupo de recaudo adscrito a la Secretaria General es competente para realizar el recaudo de la tasa de contribución, multas administrativas, este hallazgo va dirigido a las deficiencias en el cálculo de la tasa, este tema resulta del resorte de la Delegada de Tránsito con el Ministerio de Transporte quien es que en definitiva fija la tarifa". 
</t>
    </r>
    <r>
      <rPr>
        <sz val="10"/>
        <color rgb="FFFF0000"/>
        <rFont val="Arial"/>
        <family val="2"/>
      </rPr>
      <t>(REVISAR ESTE CONCEPTO. CREERÍA QUE NO SE PUEDE FIJAR ESA POSICIÓN Y SI DEBE SER SECRETARIA GENERAL JUNTO CON LA DTT QUIEN DEBE LIDERAR TODOS EL PROCESO. ESTE ES UN PROBLEMA INSTITUCIONAL)</t>
    </r>
  </si>
  <si>
    <t>Diagnosticar la metodología y criterios de supervisión utilizados con el objetivo de modificar, actualizar  y unificar los criterios que permitan mejorar e incrementar la cobertura de supervisión integral en las áreas misionales</t>
  </si>
  <si>
    <t>H5(2012) No existe un marco institucional par determinar la cobertura de la vigilancia e inspección, conforme a las definiciones de cada procedimiento.</t>
  </si>
  <si>
    <t>Definir un marco institucional para los criterios de vigilancia e inspección con sus respectivos indicadores de cobertura.
La delegada de Concesiones e infraestructura mantendrá las acciones pertinentes para cumplir este hallazgo</t>
  </si>
  <si>
    <t xml:space="preserve">
Se tiene previsto para finales del mes de abril la propuesta de acto Administrativo mediante el cual se modifica el Grupo de Servicio al Ciudadano a efecto de dimensionar su filosofía en el engranaje y unificación de PQR en la Superintendencia.
PENDIENTE RESULTADOS - NO CIERRA</t>
  </si>
  <si>
    <r>
      <t xml:space="preserve">
</t>
    </r>
    <r>
      <rPr>
        <sz val="10"/>
        <rFont val="Arial"/>
        <family val="2"/>
      </rPr>
      <t xml:space="preserve">Se tiene previsto para finales del mes de abril la propuesta de acto Administrativo mediante el cual se modifica el Grupo de Servicio al Ciudadano a efecto de dimensionar su filosofía en el engranaje y unificación de PQR en la Superintendencia.
</t>
    </r>
    <r>
      <rPr>
        <sz val="10"/>
        <color rgb="FFFF0000"/>
        <rFont val="Arial"/>
        <family val="2"/>
      </rPr>
      <t xml:space="preserve">
PENDIENTE RESULTADOS - NO CIERRA</t>
    </r>
  </si>
  <si>
    <t>La justificación descrita (hoja 5, memorando 2015500018563) sólo menciona  la parte relacionada con el proyecto de Fortalecimiento, sin embargo debe definirse la modificación y posición de la Supertransporte al respecto.
De otro lado, no se menciona nada con la propuesta de mejora descrita en el Plan de Mejoramiento  y que tiene que ver con el trámite que se debe adelantar ante el Congreso de la República, con el Régimen Sancionatorio.</t>
  </si>
  <si>
    <t>El Grupo de Cobro Persuasivo y Jurisdicción coactiva no informaba el estado jurídico de cobrabilidad al Grupo Financiera.</t>
  </si>
  <si>
    <t>Expedir los actos propios del proceso de cobro administrativo por vía coactiva en el cual se decrete la prescripción de aquellas obligaciones que cumplan con lo estipulado en el Estatuto Tributario Nacional</t>
  </si>
  <si>
    <t xml:space="preserve">Se anexa soporte memorando 20153000025393,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 </t>
  </si>
  <si>
    <t>Es importante señalar, que conforme a lo establecido en el Decreto 1510 de 2013, en su artículo 77 , señala la No obligatoriedad de garantías. No obstante lo anterior, cuando la contratación lo amerite la entidad podrá solicitar la constitución de garantías.</t>
  </si>
  <si>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</si>
  <si>
    <t xml:space="preserve">Recurso Humano insuficiente para atender las responsabilidades funcionales de Ley de SPT, lo que implica que para el normal funcionamiento del servicio público se contrate personal. </t>
  </si>
  <si>
    <r>
      <t>Si bien se justifica el motivo por el cual no se puede dar cumplimiento a la acción de mejora propuesta(Directiva Presidencial 06 de 2014), sobre la austeridad del gasto público, y se muestra la reducción del valor de la contratación de servicios personales aprobado para el 2015 ($6.2219.720.000) frente 8.198.051.009 del valor de la nómina para la misma vigencia,</t>
    </r>
    <r>
      <rPr>
        <sz val="10"/>
        <color rgb="FFFF0000"/>
        <rFont val="Arial"/>
        <family val="2"/>
      </rPr>
      <t xml:space="preserve"> se requiere redefinir  la propuesta de mejora , con el objeto de poder mitigar y/o eliminar el hallazgo encontrado por la CGR en la auditoria a la cuenta de la vigencia 2012. Falta esta justificación para tramitar ante la CGR.</t>
    </r>
  </si>
  <si>
    <t>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15 objetivos estratégicos y 21 Indicadores estratégicos para su seguimiento.</t>
  </si>
  <si>
    <r>
      <t xml:space="preserve">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t>
    </r>
    <r>
      <rPr>
        <sz val="10"/>
        <color rgb="FFFF0000"/>
        <rFont val="Arial"/>
        <family val="2"/>
      </rPr>
      <t>Faltan análisis de mediciones de los indicadores de cada proceso
Falta establecer nuevo tablero de control con los indicadores estratégicos del plan, realizar mediciones y publicar en página web. Se requiere además un primer informe analítico sobre los indicadores estratégicos.</t>
    </r>
  </si>
  <si>
    <t>Falta de informes de evaluación y seguimiento  periódicos sobre indicadores de gestión que hacen parte del Plan de Acción.</t>
  </si>
  <si>
    <t xml:space="preserve">Falta de un software que permita integrar la información que genera el Grupo de Investigaciones e Informes Únicos de Infracción con los Grupos de Notificaciones, Financiera y Cobro Coactivo.
</t>
  </si>
  <si>
    <t xml:space="preserve">Desarrollar e implementar la interoperabilidad entre los sistemas de información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</si>
  <si>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Se presenta avance de inventario de 12293 IUIT de las vigencias 2008 - 2014.
</t>
    </r>
    <r>
      <rPr>
        <sz val="10"/>
        <color rgb="FFFF0000"/>
        <rFont val="Arial"/>
        <family val="2"/>
      </rPr>
      <t xml:space="preserve">Falta información sobre las matrices para establecer control y seguimiento de las actuaciones administrativas originadas en los IUIT en las vigencias 2012 a 2014.  </t>
    </r>
  </si>
  <si>
    <t>Tanto el Grupo de Cobro persuasivo y Jurisdicción coactiva como el Grupo Financiera, no se contaba con la cartera clasificada por motivo de la sanción,</t>
  </si>
  <si>
    <t>No se contempló en su momento en el escrito del Convenio Interadministrativo CM 017- 2011, ni en ninguno de sus tres otro sí es, suscritos entre la SPT y CISA.</t>
  </si>
  <si>
    <t>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 e2015, se ubica en el Link Atención al Ciudadano, le formulario para la presentación de PQR y el enlace para Consulta de Trámite en la dirección http://orfeo.supertransporte.gov.co/consultaWeb/. Se verifica con dos ejemplos: derecho de petición 20155600184212 del 06/03/2015 y 20155600322122 del 06/05/2015</t>
  </si>
  <si>
    <t>Revisar e implementar puntos de control para la entrega de información relacionada con la gestión del proceso.</t>
  </si>
  <si>
    <t>Incumplimiento al procedimiento de organización documental</t>
  </si>
  <si>
    <t>Verificar el cumplimiento de los parámetros establecidos en el procedimiento Organización y Conservación Documental, establecido en el SIGI</t>
  </si>
  <si>
    <t xml:space="preserve">Se evidencia 2 Actas en la que se suscriben y realiza el seguimiento a  los compromisos por parte de la Delegada de Concesiones para la adecuada conformación de archivos de gestión (23 de diciembre de 2014 y 19 de marzo de 2015)
Memorando 20145600114653 del 24/12/2014 mediante al cual se establecen directrices para la organización de archivos. 
</t>
  </si>
  <si>
    <t>Realizar un estudio de cada uno de los aplicativos mencionados con el apoyo de TIC´s se decidirá si se pueden integrar
Desarrollar e implementar la interoperabilidad entre los sistemas de información (incluir esta propuesta  traída del H2de 2013)</t>
  </si>
  <si>
    <t>Dar estricto cumplimiento a la norma  numeral 6º del artículo 6º del Decreto 2741</t>
  </si>
  <si>
    <t>Adelantar las gestiones necesarias para integrar los aplicativos
Desarrollar e implementar la interoperabilidad entre los sistemas de información (incluir esta propuesta  traída del H2de 2013)</t>
  </si>
  <si>
    <t xml:space="preserve">Hallazgo 10(2010) Bienes en Bodega que no se han dado al servicio
</t>
  </si>
  <si>
    <t>Hallazgo 11(2010) Información de Aplicativos. La Entidad posee tres aplicativos que alimentan el proceso contable que no se encuentran aptos para hacer interface por lo tanto dicha información no está disponible</t>
  </si>
  <si>
    <t>Hallazgo 30(2010) Decreto 2741 de 2001. evaluar la gestión financiera, técnica y administrativa y la calidad del servicio de las empresas de servicio de transporte y concesionario</t>
  </si>
  <si>
    <t>Hallazgo 52(2010) Planeación Contractual. Durante la vigencia 2010 la Superintendencia celebró 197 contratos, de los cuales 147, es decir el 74.6% de la totalidad de la contratación corresponde a la modalidad de prestación de servicios con personas naturales</t>
  </si>
  <si>
    <t>Hallazgo 55(2010) Contrato No. 60/10. Amparo del cumplimiento de las obligaciones</t>
  </si>
  <si>
    <t xml:space="preserve">Hallazgo 60(2010) Implementación del Sistema VIGIA.  De acuerdo con los pliegos de condiciones, la Superintendencia definió dos fases para la implementación del sistema de información misional; la primera  conformada por once módulos y la segunda fase conformada por siete módulos </t>
  </si>
  <si>
    <t>Hallazgo 65(2010) Cronograma del Proyecto  Implementación del sistema de información Vigía</t>
  </si>
  <si>
    <t>Hallazgo 1(2011)  Planeación Estratégica  de Tics, no existe un documento soporte que evidencie la realización de un plan de monitoreo.</t>
  </si>
  <si>
    <t>Hallazgo 2 (2011) Cronograma de Mantenimiento Correctivo. No existe un documento soporte que evidencie la elaboración de un cronograma de mantenimiento correctivo</t>
  </si>
  <si>
    <t xml:space="preserve">Hallazgo 3(2011)   Administración Base de Datos.  No se está realizando el Procedimiento Administración Base de Datos en relación con la actividad No 11, por cuanto no se elabora un informe trimestral de las actividades desarrolladas, el análisis del desempeño y crecimiento de la base de datos y las recomendaciones para el mantenimiento de la Base de Datos. </t>
  </si>
  <si>
    <t>Hallazgo 7(2011)   Pago Incentivo. La entidad no ha realizado el pago del incentivo por $2.000.000, a los cuatro funcionarios ganadores como mejor equipo de trabajo</t>
  </si>
  <si>
    <t xml:space="preserve">Hallazgo  24(2011)  Deficiencias en la gestión de los Informes Únicos de Infracciones de Transporte – IUIT. Bajo número de actuaciones adelantadas </t>
  </si>
  <si>
    <t xml:space="preserve">Hallazgo 28(2011) Baja efectividad en el cumplimiento de objetivos y metas definidas en el Plan de Mejoramiento. </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</si>
  <si>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t>
  </si>
  <si>
    <t>Hallazgo 53(2011) (A) Caducidad Sociedad AUTOBOY S.A. Mediante oficio No. 20113000247241 del 21 de noviembre de 2011, el Superintendente de Puertos y Transporte,  declaró la caducidad de unas multas impuestas a la sociedad Autoboy S.A.</t>
  </si>
  <si>
    <t xml:space="preserve">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t>
  </si>
  <si>
    <t xml:space="preserve">H2(2012) Base de datos en Excel, para recaudo de la tasa de vigilancia - </t>
  </si>
  <si>
    <t>H3(2012) Debilidades en el desarrollo del Sistema Vigia   en el desarrollo de las actividades de supervisión -</t>
  </si>
  <si>
    <t>H 4(2012)  Deficiencias en el cálculo de la tasa de vigilancia  - En la Delegada de Tránsito las empresas de transporte terrestre de carga y pasajeros que cuentan con flota de vehículos afiliados y propios</t>
  </si>
  <si>
    <t>Liquidar la tasa de vigilancia a los concesionarios  con Patrimonio autónomo o encargo fiduciario sobre los ingresos de cada proyecto .</t>
  </si>
  <si>
    <t>H 6(2012 Investigaciones  Administrativas, por no reporte de la Información Financiera -</t>
  </si>
  <si>
    <t xml:space="preserve"> Hallazgo 7(2012)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</si>
  <si>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 xml:space="preserve">Hallazgo 9(2012)  Evaluados los Planes de Acción de las diferentes áreas se determinaron las siguientes debilidades - presupuesto asignado y fuente de financiación </t>
  </si>
  <si>
    <t>Hallazgo 11(2012)  Plan Estratégico - De acuerdo al Plan Estratégico la entidad propuso desarrollar estudios de los cuales no evidenció la realización de los mismos</t>
  </si>
  <si>
    <t>Hallazgo 12(2012) Fortalecimiento Institucional  - reforma del régimen de infracciones y sanciones.</t>
  </si>
  <si>
    <t xml:space="preserve">Hallazgo 14 (2012) Centro Inteligente de Control de Tránsito y Transporte - </t>
  </si>
  <si>
    <t>Hallazgo 15(2012) Ampliación de la Tasa de Vigilancia -  Con respecto a la base de cobro está ligada a los ingresos brutos estimados de los vigilados, con lo cual no se contemplan los ingresos que sean generados por los afiliados. Segundo, debido a que la tasa aplicada a los vigilados, no hay diferencia entre la vigilancia subjetiva y la función objetiva, y se cobra de manera plena, algunos optan por pagar de acuerdo a interpretación propia de la norma, como en el caso de Avianca.</t>
  </si>
  <si>
    <t>Hallazgo 16(2012)  Indicadores seguimiento metas establecidas en los planes de Acción, Estratégico y/o indicadores de gestión Vigencia 2012 -</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</si>
  <si>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t>
  </si>
  <si>
    <t>Hallazgo 18(2012)  Deudores Sobrestimación en la cuenta 1401 - Prescripciones - La cuenta 1401 Deudores- Ingresos no tributarios- contiene obligaciones por un valor de $3.703.1 millones, las cuales teniendo en cuenta su fecha de vencimiento se establecieron prescripciones por valor de $1.410.8 millones</t>
  </si>
  <si>
    <t>Hallazgo  22(2012) Póliza calidad del servicio  - Los contratos de prestación de servicios profesionales no tienen la póliza de calidad del servicio,</t>
  </si>
  <si>
    <t>Hallazgo 23(2012) Proyecto de Inversión de Sistematización - El contrato No. 063 de fecha 09 de agosto del 2010, fue celebrado con la empresa QUIPUX  S.A por valor de $2.070 millones incluido el IVA, los módulos del sistema de información fueron recibidos a entera satisfacción por parte del supervisor del contrato  sin embargo se estableció que a 31 de mayo de 2013, este Sistema de Información sigue requiriendo ajustes como en el caso de los módulos IUITS, Estadística, Investigaciones y Sanciones y Actuarial, entre otros; sin que  a la fecha no se le hayan aplicado las garantías estipuladas en  la cláusula 8 y 9  del contrato.</t>
  </si>
  <si>
    <t xml:space="preserve">Hallazgo  1(2013):  Indicadores -  No existe informes de evaluación y seguimiento  periódicos sobre indicadores de gestión que hacen parte del Plan de Acción </t>
  </si>
  <si>
    <t>Hallazgo 3(2013) Gestión Sancionatoria IUIT. durante el periodo 2008 a 2013,  110.574 IUITs (74.59%) no fueron objeto de actuación alguna dentro del periodo.  Inconsistencia entre el número de sanciones en firme impuestas y su correspondiente traslado al grupo de coactivo de la Oficina Jurídica. o se encuentra identificado y clasificado el recaudo por diferentes conceptos y áreas que lo originan. No se han implementado mecanismos para conocer los resultados de la gestión a cargo de CISA</t>
  </si>
  <si>
    <t>Hallazgo 5(2013) Implementación de Gobierno en Línea. Incumplimiento frente a lo establecido en la Ley 734 de 2002, atraso en la implementación de la Estrategia de Gobierno en Línea.</t>
  </si>
  <si>
    <t xml:space="preserve">Hallazgo 6(2013)Programa General de Inspecciones. Incumplimiento en el PGI - </t>
  </si>
  <si>
    <t xml:space="preserve">Hallazgo 8(2013) Información carpetas o expedientes de los Vigilados. No se encuentra evidencia sobre las acciones tomadas frente a los vigilados, como resultado de las visitas de inspección. </t>
  </si>
  <si>
    <t xml:space="preserve">Hallazgo 7(2013) Inconsistencia en la Información de la Vigilancia e Inspección. </t>
  </si>
  <si>
    <t xml:space="preserve"> Hallazgo 9(2013)  Gestión Peticiones, Gestión Peticiones, Quejas y Reclamos - PQR.  No se cuenta con un procedimiento centralizado sobre el trámite de PQRs de tal forma que permita realizar el debido seguimiento al cumplimiento de la atención de dichas solicitudes, quejas y reclamos, en cuánto a la efectividad y tiempos de respuesta según la naturaleza o tipo requerimiento.</t>
  </si>
  <si>
    <t>Hallazgo 11(2013)  Reclasificación. La entidad está clasificando y registrando equivocadamente en la subcuenta 140160 Contribuciones, la causación de las deudas por concepto de la tasa pendiente de cobrar a los vigilados</t>
  </si>
  <si>
    <t xml:space="preserve">Hallazgo 12(2013)  Terceros Genéricos en la Cuenta Deudores. Para  el caso en estudio de los Deudores (cartera cobrable e incobrable), la entidad soporta la contabilidad del SIIF en hojas de cálculo (Excel), sin registrar los movimientos en su totalidad, a nivel de detalle en el SIIF.
- Los estados financieros en las subcuentas Multas 140102,  Intereses 140103, contribuciones 140160 y otros deudores 147590; no estarían debidamente sustentados y discriminados, a nivel de registro individualizado, para cada vigilado bajo los diferentes conceptos  de que tratan las subcuentas mencionadas </t>
  </si>
  <si>
    <t>Responsable</t>
  </si>
  <si>
    <r>
      <t>Hallazgo 28(2012) Deficiencias Indicadores de gestión - se determinó el incumplimiento en la periodicidad establecida (</t>
    </r>
    <r>
      <rPr>
        <b/>
        <sz val="12"/>
        <color theme="1"/>
        <rFont val="Arial"/>
        <family val="2"/>
      </rPr>
      <t>para las mediciones).</t>
    </r>
    <r>
      <rPr>
        <sz val="12"/>
        <color theme="1"/>
        <rFont val="Arial"/>
        <family val="2"/>
      </rPr>
      <t xml:space="preserve"> Igual situación se presentó con los indicadores de seguimiento al Plan de Acción.
Los indicadores de Gestión incluidos en el tablero de indicadores solo comprometen las áreas misionales  y los grupos notificaciones y financiera. La entidad no hace comparativos con los medidores de indicadores anteriores, el tablero de indicadores solo registra la información de cierre de las vigencias 2010 a 2012
Para la vigencia 2012, los indicadores diseñados no contaban con ficha técnica</t>
    </r>
  </si>
  <si>
    <t>En Ejecución</t>
  </si>
  <si>
    <t>PROMEDIO AVANCE</t>
  </si>
  <si>
    <t>TOTAL HALLAZGOS</t>
  </si>
  <si>
    <t xml:space="preserve">Ejecutados </t>
  </si>
  <si>
    <t xml:space="preserve">Hallazgo 6(2013) Programa General de Inspecciones. Incumplimiento en el PGI - </t>
  </si>
  <si>
    <t>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</si>
  <si>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
</t>
  </si>
  <si>
    <t>El Procedimiento Establecer criterios de vigilancia en inspección (VI-PCT-4. Versión 2) establece los citerios de vigilancia objetiva y subjetiva (Actividad 6. identificar situacioens críticas): Criterios para la recepoción de la información; Criterios para el procesamiento y análisis de la información; Criterios para operativos de presencia institucional; Criterios para Inspección In Situ.</t>
  </si>
  <si>
    <t>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t>
  </si>
  <si>
    <t xml:space="preserve">H 5(2012) Cobertura Supervisión de la entidad frente al universo </t>
  </si>
  <si>
    <t>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t>
  </si>
  <si>
    <t xml:space="preserve">Actividad en ejecución : Identificación de los terceros (personas naturales o jurídicas) que a la fecha no se encuentran creados en el SISTEMA INTEGRADO DE INFORMACIÓN FINANCIERA (SIIF II Nación), previa verificación de la existencia jurídica .
- Se realiza el estudio de tiempos para el registro de terceros (vigilados) en el SIIF
- Se inicia la contratación de personal para digitación de terceros (4 contratistas)
- Depuración de bases de movimiento de cartera realizando la verificación de NIT (Terceros) que se encuentran en las bases de datos de movimiento de cartera discriminada por cada Delegada,
- Se inicia la digitación y creación de terceros en SIIF (Estimado  7500 Registros)
</t>
  </si>
  <si>
    <t>Secretaría General</t>
  </si>
  <si>
    <r>
      <t xml:space="preserve">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t>
    </r>
    <r>
      <rPr>
        <b/>
        <sz val="12"/>
        <color theme="1"/>
        <rFont val="Arial"/>
        <family val="2"/>
      </rPr>
      <t>proyecto de Apoyo Fortalecimiento Supervisión Vigilados por Supertransporte</t>
    </r>
    <r>
      <rPr>
        <sz val="12"/>
        <color theme="1"/>
        <rFont val="Arial"/>
        <family val="2"/>
      </rPr>
      <t xml:space="preserve"> debido a que de las 12 acciones de mejora, únicamente dos presentan ejecución del 100%, las demás muestran 0% de avance.</t>
    </r>
  </si>
  <si>
    <t>Oficina de Planeación</t>
  </si>
  <si>
    <t>Delegada de Tránsito</t>
  </si>
  <si>
    <t>Delegada de Concesiones</t>
  </si>
  <si>
    <t>Delegadas</t>
  </si>
  <si>
    <t>Varias Dependencias</t>
  </si>
  <si>
    <t xml:space="preserve">Estudio </t>
  </si>
  <si>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t>
    </r>
    <r>
      <rPr>
        <i/>
        <sz val="10"/>
        <rFont val="Arial"/>
        <family val="2"/>
      </rPr>
      <t xml:space="preserve">Dar instrucciones claras a las diferentes áreas de la Superintendencia para que se adopte el criterio para selección de contratistas de conformidad con las diferentes modalidades de selección de los mismo". 
</t>
    </r>
    <r>
      <rPr>
        <i/>
        <sz val="10"/>
        <color rgb="FFFF0000"/>
        <rFont val="Arial"/>
        <family val="2"/>
      </rPr>
      <t xml:space="preserve">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</si>
  <si>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t>
    </r>
    <r>
      <rPr>
        <sz val="10"/>
        <color rgb="FFFF0000"/>
        <rFont val="Arial"/>
        <family val="2"/>
      </rPr>
      <t xml:space="preserve">
PODRIA CERRARSE EN RAZÓN DE QUE REVISADOS LOS CONTRATOS 367 DE 2015 Y XX SE ENCUENTRA JUSTIFICADO EL PROCESO DE CONTRATACION DIRECTA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</si>
  <si>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t xml:space="preserve">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De acuerdo con los datos suministrados por la DTT, de 4.746 vigilados que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
</t>
  </si>
  <si>
    <t>REVISAR ADICIONALMENTE OBJETO DE CONTRATOS  GRUPO APOYO VIGILANCIA E INSPECCION. ADICONALMENTE, walter documento soporte sobre la gestion adelantada con la verificación de información financiera que debe presentar los vigilados. (Trámite el Grupo de Vigilancia e Inspección a Control).
De acuerdo con los datos suministrados por la DTT, de 4.746 vigilados registrados en el sistema VIGIA , 50 se encuentran en causal de disolución.
Cumpliendo con el instructivo se está trabajando por modalidades y actualmente se encuentra con el análisis de la  modalidad de carga año 2013:
Habilitadas por el Ministerio de transporte            2.822
Registradas en VIGIA                                            2.088
Rinden información al VIGIA                                  1.493
En causal de Cancelación de Habilitación                  77
No reportaron información financiera                       595
No registradas en VIGIA                                            657
Se  encuentra en proceso de requerimientos a las empresas (Causal de disolución, Cancelación de habilitación, no reportaron y no se han registrado)  y se documentará la información para el traslado al grupo de investigaciones y control de la Delegada</t>
  </si>
  <si>
    <r>
      <t xml:space="preserve">Alcides Espinosa
Secretario General ( E)
</t>
    </r>
    <r>
      <rPr>
        <sz val="11"/>
        <color rgb="FFFF0000"/>
        <rFont val="Arial"/>
        <family val="2"/>
      </rPr>
      <t>NOTA. ESTE HALLAZGO ES RESPONSABILIDAD DE LA DELEGADA DE TRANSITO Y TRANSPORTE.</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</si>
  <si>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informe de actualización del funcionamiento de los módulos de VIGÍA (documento soporte se encuentra en la csarpeta de Planeación, elaborado con Jelkin).</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</si>
  <si>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</si>
  <si>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PENDIENTE INFORME TRIMESTRAL DE SEGUIMIENTO</t>
  </si>
  <si>
    <r>
      <t xml:space="preserve">Mediante comunicación interna 20144000552351 de 20/11/2014 se remitió a Mintransporte  comunicación  sobre los lineamientos del centro inteligente.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</si>
  <si>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t>NO SE CUENTA CON EVIDENCIA</t>
  </si>
  <si>
    <r>
      <t xml:space="preserve">
</t>
    </r>
    <r>
      <rPr>
        <sz val="10"/>
        <rFont val="Arial"/>
        <family val="2"/>
      </rPr>
      <t xml:space="preserve">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</si>
  <si>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xml:space="preserve"> Sin embargo, esta pendiente la verificación sobre el cumplimiento de la Actividad 2 del procedimiento citado y que está relacionado con el Acompañamiento  a los mantenimientos preventivos.</t>
    </r>
  </si>
  <si>
    <r>
      <rPr>
        <sz val="10"/>
        <rFont val="Arial"/>
        <family val="2"/>
      </rPr>
      <t>La revisión se realizo con corte a 30/12/2013 la acción de mejora se dió durante la vigencia 2014, Procedimiento soporte y Mantenimiento de TICs GT-PCT-3 V3 de julio 10/2014 -  cumplido extemporáneamente</t>
    </r>
    <r>
      <rPr>
        <sz val="10"/>
        <color rgb="FFFF0000"/>
        <rFont val="Arial"/>
        <family val="2"/>
      </rPr>
      <t>. Sin embargo, esta pendiente la verificación sobre el cumplimiento de la Actividad 2 del procedimiento citado y que está relacionado con el Acompañamiento  a los mantenimientos preventivos.</t>
    </r>
  </si>
  <si>
    <t>Pendiente informe de Seguimiento a la propuesta de realizar estudios micro y macro económicos durante el PE 2011-2014 de la entidad. 
O, en caso dado  modificar la propuesta de mejora de acuerdo con lo citado en el informe remitido el pasado 7/05/2015 por la Doctora adriana  via correo electrónico (folio 5) carpeta soportes Plan de Mejoramiento CGR</t>
  </si>
  <si>
    <t xml:space="preserve">NO SE CUENTA CON EVIDENCIA </t>
  </si>
  <si>
    <r>
      <rPr>
        <sz val="10"/>
        <rFont val="Arial"/>
        <family val="2"/>
      </rPr>
      <t xml:space="preserve">La revisión se realizo con corte a 30/12/2013 la acción de mejora se dió durante la vigencia 2014, Procedimiento soporte y Mantenimiento de TICs GT-PCT-3 V3 de julio 10/2014 -  cumplido extemporáneamente. </t>
    </r>
    <r>
      <rPr>
        <sz val="10"/>
        <color rgb="FFFF0000"/>
        <rFont val="Arial"/>
        <family val="2"/>
      </rPr>
      <t>Sin embargo, esta pendiente la verificación sobre el cumplimiento de la Actividad 2 del procedimiento citado y que está relacionado con el Acompañamiento  a los mantenimientos preventivos.</t>
    </r>
  </si>
  <si>
    <r>
      <rPr>
        <sz val="10"/>
        <rFont val="Arial"/>
        <family val="2"/>
      </rPr>
      <t xml:space="preserve">Mediante comunicación interna 20144000552351 de 20/11/2014 se remitió a Mintransporte  comunicación  sobre los lineamientos del centro inteligente. </t>
    </r>
    <r>
      <rPr>
        <sz val="10"/>
        <color rgb="FFFF0000"/>
        <rFont val="Arial"/>
        <family val="2"/>
      </rPr>
      <t xml:space="preserve">
PENDIENTE RESPUESTA
NOTA: </t>
    </r>
    <r>
      <rPr>
        <i/>
        <sz val="10"/>
        <color rgb="FFFF0000"/>
        <rFont val="Arial"/>
        <family val="2"/>
      </rPr>
      <t xml:space="preserve">En reunión con el Señor Superintendente, se hablo de elaborar un informe de las acciones y resultados  alcanzados en el sistema SICOV que desarrollo la DP pero no se aclaro este punto.  Por favor precisar sí la acción de mejora se modifica o no. </t>
    </r>
  </si>
  <si>
    <r>
      <t xml:space="preserve">xxESTUDIOS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</si>
  <si>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 se denominará EL SERVICIO. Por su parte la SUPERINTENDENCIA DE PUERTOS Y TRANSPORTE, adquiere el SERVICIO, con las especificaciones técnicas estipuladas en la solicitud de oferta, y la oferta,
que hacen parte integral del presente contrato. 
</t>
    </r>
    <r>
      <rPr>
        <sz val="10"/>
        <color rgb="FFFF0000"/>
        <rFont val="Arial"/>
        <family val="2"/>
      </rPr>
      <t>PENDIENTE RESULTADOS - SE SUGIERE PEDIR PLAZO PARA  EL CUMPLIMIENTO DE ESTA ACCION PUESTO QUE EL CONTRATO 367 DE 2015  TIENE PLAZO EJECUCIÓN A DICIEMBRE DE 2015.</t>
    </r>
  </si>
  <si>
    <r>
      <t xml:space="preserve">Base de datos adelantada por el grupo IUIT donde se relacionan 12293 registros de las vigencias 2008 a 2013, especificando resoluciones de apertura, Descargos y Fallo.
</t>
    </r>
    <r>
      <rPr>
        <sz val="10"/>
        <color rgb="FFFF0000"/>
        <rFont val="Arial"/>
        <family val="2"/>
      </rPr>
      <t>Borrador de Estudios previos para tercerización 2015. Se debe realizar el trámite contractual.
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</si>
  <si>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PENDIENTE DESARROLLO  EIMPLEMENTACIÓN DEL SISTEMA DE INFORMACIÓN DE LAS INVESTIGACIONES RELACIONADOS CON LOS IUIT  Y SUS REPECTIVAS ACTUACIONES O TRAMITE ADELANTADO DEL PROCESO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</si>
  <si>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</si>
  <si>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</si>
  <si>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</si>
  <si>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</si>
  <si>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</si>
  <si>
    <r>
      <t xml:space="preserve">Mediante correo electrónico de fecha 06 de febrero de 2015, se envío a la oficina asesora de planeación el estudio sobre la necesidad de tercerizar con vigencia futura los iuit´s de los años 2014, 2015, 2016. No se ha adelantado el proceso contractual para la tercerización.
</t>
    </r>
    <r>
      <rPr>
        <sz val="10"/>
        <color rgb="FFFF0000"/>
        <rFont val="Arial"/>
        <family val="2"/>
      </rPr>
      <t>NO SE CUENTA CON EVIDENCIA RELACIONADA CON LA ELABORACIÓN DE MATRICES Y EL PROCESO DE TERCERIZACIÓN</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</si>
  <si>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 xml:space="preserve">NO SE CUENTA CON EVIDENCIA RELACIONADA CON LA ELABORACIÓN DE MATRICES Y EL PROCESO DE TERCERIZACIÓN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</si>
  <si>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 xml:space="preserve">NO SE CUENTA CON EVIDENCIA RELACIONADA CON LA ELABORACIÓN DE MATRICES Y EL PROCESO DE TERCERIZACIÓN
</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</si>
  <si>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</si>
  <si>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officce (Word, Excel, power point, acces)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t>
    </r>
    <r>
      <rPr>
        <sz val="10"/>
        <color rgb="FFFF0000"/>
        <rFont val="Arial"/>
        <family val="2"/>
      </rPr>
      <t>NO SE CUENTA CON EVIDENCIA RELACIONADA CON LA ELABORACIÓN DE MATRICES Y EL PROCESO DE TERCERIZACIÓN</t>
    </r>
    <r>
      <rPr>
        <sz val="10"/>
        <rFont val="Arial"/>
        <family val="2"/>
      </rPr>
      <t xml:space="preserve">
</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</si>
  <si>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NO SE CUENTA CON EVIDENCIA RELACIONADA CON LA ELABORACIÓN DE MATRICES Y EL PROCESO DE TERCERIZACIÓN</t>
    </r>
    <r>
      <rPr>
        <sz val="10"/>
        <rFont val="Arial"/>
        <family val="2"/>
      </rPr>
      <t xml:space="preserve">
</t>
    </r>
  </si>
  <si>
    <r>
      <t xml:space="preserve">Mediante correo electrónico de fecha 06 de febrero de 2015, se envío a la oficina asesora de planeación el estudio sobre la necesidad de tercerizar con vigencia futura los iuit´s de los años 2014, 2015, 2016. No se tiene información sobre  el sistema de información las bases de datos del universo de IUIT y sus respectivas actuaciones.
</t>
    </r>
    <r>
      <rPr>
        <sz val="10"/>
        <color rgb="FFFF0000"/>
        <rFont val="Arial"/>
        <family val="2"/>
      </rPr>
      <t xml:space="preserve">NO SE CUENTA CON EVIDENCIA RELACIONADA CON LA ELABORACIÓN DE MATRICES Y EL PROCESO DE TERCERIZACIÓN
</t>
    </r>
  </si>
  <si>
    <t xml:space="preserve">NO SE CUENTA CON EVIDENCIA SOBRE SU CUMPLIMIENTO </t>
  </si>
  <si>
    <r>
      <t xml:space="preserve">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Adicionalmente, se evidencia  informe de actualización del funcionamiento de cada uno de los módulos de VIGÍA (documento soporte se encuentra en la carpeta de Planeación, elaborado con Jelkin). 
</t>
    </r>
    <r>
      <rPr>
        <sz val="10"/>
        <color rgb="FFFF0000"/>
        <rFont val="Arial"/>
        <family val="2"/>
      </rPr>
      <t>CONTRATO EN EJECUCIÓN A 30 DIC DE 2015</t>
    </r>
  </si>
  <si>
    <r>
      <rPr>
        <sz val="10"/>
        <rFont val="Arial"/>
        <family val="2"/>
      </rPr>
      <t>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t>
    </r>
    <r>
      <rPr>
        <sz val="10"/>
        <color rgb="FFFF0000"/>
        <rFont val="Arial"/>
        <family val="2"/>
      </rPr>
      <t xml:space="preserve">
PGS 2015 -  En cada una de las Delegadas se cuenta con un PGS (2015)  aprobado y una ejecución del 30% con corte a mayo de 2015.
De otro lado, en el sistema de Gestion Institucional SIGI, se encuentra definidos los criteriors de Vigilancia e Inspección codificado: VI-PCT-4 V2  definido el 30/04/2014</t>
    </r>
  </si>
  <si>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PENDIENTE DESARROLLO  EIMPLEMENTACIÓN DEL SISTEMA DE INFORMACIÓN DE LAS INVESTIGACIONES RELACIONADOS CON LOS IUIT  Y SUS REPECTIVAS ACTUACIONES O TRAMITE ADELANTADO DEL PROCESO 
</t>
    </r>
    <r>
      <rPr>
        <sz val="10"/>
        <color rgb="FFFF0000"/>
        <rFont val="Arial"/>
        <family val="2"/>
      </rPr>
      <t>CONTRATO EN EJECUCIÓN HASTA  DICIEMBRE DE 2015</t>
    </r>
  </si>
  <si>
    <t>NO SE CUENTA CON EVIDENCIA SOBRE  SU CUMPLIMIENTO</t>
  </si>
  <si>
    <r>
      <t xml:space="preserve"> la Supertransporte adelantó los Estudios previos y suscribió el contrato de Prestación de Servicios No. 367 de 2015 cuyo Objeto es: ACTUALIZACIÓN DEL DESARROLLO E IMPLEMENTACIÓN DEL SISTEMA NACIONAL DE SUPERVISION AL TRANSPORTE -VIGIA, DE LA SUPERINTENDENCIA DE PUERTOS Y TRANSPORTE, INCLUIDO EL MANTENIMIENTO, SOPORTE Y GARANTÍA. MAYO DE 2015.
</t>
    </r>
    <r>
      <rPr>
        <sz val="10"/>
        <color rgb="FFFF0000"/>
        <rFont val="Arial"/>
        <family val="2"/>
      </rPr>
      <t>CONTRATO EN EJECUCIÓN HASTA  DICIEMBRE DE 2015</t>
    </r>
  </si>
  <si>
    <t>Hallazgo 60(2010) Implementación del Sistema VIGIA.  De acuerdo con los pliegos de condiciones, la Superintendencia definió dos fases para la implementación del sistema de información misional; la primera  conformada por once módulos, a desarrollarse durante el año 2010 la cual se viene ejecutando a través del contrato 063 de 2010 y la segunda fase conformada por siete módulos a ejecutarse en 2011,</t>
  </si>
  <si>
    <t>Enero</t>
  </si>
  <si>
    <t>Febrero / Marzo</t>
  </si>
  <si>
    <t>Abril / Mayo</t>
  </si>
  <si>
    <t>Junio</t>
  </si>
  <si>
    <t>SECRETARIA</t>
  </si>
  <si>
    <t>DELEGADAS</t>
  </si>
  <si>
    <t>TRANSITO</t>
  </si>
  <si>
    <t>CONCESIONES</t>
  </si>
  <si>
    <t>COMPARTIDAS</t>
  </si>
  <si>
    <t>Base de datos adelantada por el grupo IUIT donde se relacionan 12293 registros de las vigencias 2008 a 2013, especificando resoluciones de apertura, Descargos y Fallo.</t>
  </si>
  <si>
    <t>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contratacion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t>
  </si>
  <si>
    <t>Realizar un estudio de cada uno de los aplicativos mencionados con el apoyo de TIC´s se decidirá si se pueden integrar
Desarrollar e implementar la interoperabilidad entre los sistemas de información (incluir esta propuesta  traída del Hallazgo 2 de 2013)</t>
  </si>
  <si>
    <t>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t>
  </si>
  <si>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Se remiten matrices de control de entrega de procesos a los abogados contratistas del grupo IUIT
</t>
  </si>
  <si>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Se presenta avance de inventario de 12293 IUIT de las vigencias 2008 - 2014.
Documento Estudios Previos: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Fueron remitidas las matrices de control de entrega de procesos de IUITs a los abogados. (Tabla control semanal de reporte de reparto)
</t>
    </r>
    <r>
      <rPr>
        <sz val="10"/>
        <color rgb="FFFF0000"/>
        <rFont val="Arial"/>
        <family val="2"/>
      </rPr>
      <t xml:space="preserve"> </t>
    </r>
  </si>
  <si>
    <t>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t>
  </si>
  <si>
    <t>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 Cobro y recaudo incluido tasa de vigilancia 
- Monitoreo Quejas y Peticiones 
-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Actualización del Pocedimiento
Módulo de Procesos de Investigación. Se requiere la actualización y capacitación para que el módulo permita la corrección de las resoluciones proyectadas que presentan errores y los reportes automáticos vía correo de: a). Ingreso de una solicitud inicial para revisión. b). Asignación de una solicitud inicial para reparto. c). Revisión de asignación de una solicitud o proceso para trabajar. d). Devolución de una resolución que generó (Apertura, Fallo de primera y segunda instancia). e). Alerta al Coordinador de las resoluciones pendientes por revisión y aprobación y firma. f). Controles adicionales para mejorar los procedimientos.</t>
  </si>
  <si>
    <t>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t>
  </si>
  <si>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</si>
  <si>
    <t>Julio</t>
  </si>
  <si>
    <t>Acumulado</t>
  </si>
  <si>
    <t>Mensualizado</t>
  </si>
  <si>
    <t>Ejecutados</t>
  </si>
  <si>
    <t>Ejecutadas</t>
  </si>
  <si>
    <t xml:space="preserve">Vencidas </t>
  </si>
  <si>
    <t>Base de datos adelantada por el grupo IUIT donde se relacionan 12293 registros de las vigencias 2008 a 2013, especificando resoluciones de apertura, Descargos y Fallo.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t>
  </si>
  <si>
    <t>OFICINA JURÍDICA</t>
  </si>
  <si>
    <t>Adelantar las gestiones necesarias para integrar los aplicativos
Desarrollar e implementar la interoperabilidad entre los sistemas de información (incluir esta propuesta  traída del Hallazgo 2 de 2013)</t>
  </si>
  <si>
    <r>
      <t xml:space="preserve">Se cuenta con Base de datos adelantada por el grupo IUIT donde se relacionan 12293 registros de las vigencias 2008 a 2013, especificando resoluciones de apertura, Descargos y Fallo.
</t>
    </r>
    <r>
      <rPr>
        <sz val="10"/>
        <color rgb="FFFF0000"/>
        <rFont val="Arial"/>
        <family val="2"/>
      </rPr>
      <t xml:space="preserve">
</t>
    </r>
    <r>
      <rPr>
        <sz val="10"/>
        <rFont val="Arial"/>
        <family val="2"/>
      </rPr>
      <t>Informe de Estado actual de IUIT con corte a Julio 24 de 2015:
- Total de IUIT entre 2007 y 2015: 200.822
- Total Aperturas: 46.422
- Total fallos: 15.509
- Total recursos: 2.371</t>
    </r>
  </si>
  <si>
    <r>
      <t xml:space="preserve">Se cuenta con Base de datos adelantada por el grupo IUIT donde se relacionan 12293 registros de las vigencias 2008 a 2013, especificando resoluciones de apertura, Descargos y Fallo.
</t>
    </r>
    <r>
      <rPr>
        <sz val="10"/>
        <color rgb="FFFF0000"/>
        <rFont val="Arial"/>
        <family val="2"/>
      </rPr>
      <t xml:space="preserve">
</t>
    </r>
    <r>
      <rPr>
        <sz val="10"/>
        <rFont val="Arial"/>
        <family val="2"/>
      </rPr>
      <t>Informe de Estado actual de IUIT con corte a Julio 24 de 2015:
- Total de IUIT entre 2007 y 2015: 200.822
- Total Aperturas: 46.422
- Total fallos: 15.509
- Total recursos: 2.371</t>
    </r>
  </si>
  <si>
    <t>Fue formulado, aprobado y publicado en el aplicativo Kawak la versión 1 del procedimiento Recaudo, Código GF-PCT-5 del 31 de marzo de 2015.
Adicionalmente la Supertransporte  firmo con la firma QUIPUX -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t>
  </si>
  <si>
    <r>
      <t xml:space="preserve">Directiva Presidencial 06 de 2014, sobre la austeridad del gasto público no permite restructuración de plantas de personal
Se muestra la reducción del valor de la contratación de servicios personales aprobado para el 2015 ($6.219.720.000) frente 8.198.051.009 del valor de la nómina para la misma vigencia. Lo estimado en recursos para personal es equivalente la 75% de olos recursos de nómina.
Estudio  de iniciativa normativa que pueda reunir los requisitos encaminados al fortalecimiento institucional, en las materias que desarrolla la SPT.   El proceso adelantado ante el Congreso de la República “Régimen Sancionatorio” es el siguiente: Gaceta 513/2014 Primer Debate. Gaceta 874/2014 aprobado Plenaria Cámara. Gaceta 787/20 Segundo Debate. Gaceta tercer Debate 312/2015 Comisión sexta del Senado. 
Plan Nacional de Desarrollo 2014 - 2018: Artículo 36 Parágrafo Quinto. Dótese a la Superintendencia de Puertos y Transporte de Personería Jurídica, la cual para todos sus efectos tendrá el régimen presupuestal y financiero de los establecimientos públicos.
: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Obligación especifica: 1) Desarrollar la estructuración de la Arquitectura Empresarial para la modernización de la gestión de la Superintendencia de Puertos y Transporte. Esta actividad comprende el diseño conceptual de procesos, tecnología, flujos y gestión de información.
Resolución 15039 de 2015 crea el Comité y Equipo de Trabajo para estructurar y desarrollar el rediseño institucional de la Supertransporte.
</t>
    </r>
    <r>
      <rPr>
        <b/>
        <sz val="10"/>
        <color rgb="FFFF0000"/>
        <rFont val="Arial"/>
        <family val="2"/>
      </rPr>
      <t>RECOMENDACIÓN: PRESENTAR INFORME DE AVANCE DEL PROCESO DE REDISEÑO INSTITUCIONAL E INFORME DE CONTRATACIÓN DE PERSONAL A LA FECHA.</t>
    </r>
  </si>
  <si>
    <r>
      <t xml:space="preserve">Mediante correo electrónico de fecha 06 de febrero de 2015, se envío a la oficina asesora de planeación el estudio sobre la necesidad de tercerizar con vigencia futura los iuit´s de los años 2014, 2015, 2016. 
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Se presenta avance de inventario de 12293 IUIT de las vigencias 2008 - 2014.
Contrato Interadministrativo No. 411 d e2015, celebrado con la firma XM: Objeto: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Fueron remitidas las matrices de control de entrega de procesos de IUITs a los abogados. (Tabla control semanal de reporte de reparto)
</t>
    </r>
    <r>
      <rPr>
        <b/>
        <sz val="10"/>
        <color rgb="FFFF0000"/>
        <rFont val="Arial"/>
        <family val="2"/>
      </rPr>
      <t>RECOMENDACIÓN: ACTUALIZAR EL INFORME  DE INVENTARIO, MATRICES Y TERCERIZACIÓN PROCESO IUIT. EL ÚLTIMO REPORTE  ES DEL 24 DE JULIO DE 2015</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</si>
  <si>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RECOMENDACIÓN: PRESENTAR INFORME DE</t>
    </r>
    <r>
      <rPr>
        <sz val="10"/>
        <rFont val="Arial"/>
        <family val="2"/>
      </rPr>
      <t xml:space="preserve"> </t>
    </r>
    <r>
      <rPr>
        <b/>
        <sz val="10"/>
        <color rgb="FFFF0000"/>
        <rFont val="Arial"/>
        <family val="2"/>
      </rPr>
      <t>AVANCE MODULO de cobro y recaudo incluida la Tasa de Vigilancia -  VIGIA</t>
    </r>
  </si>
  <si>
    <r>
      <t xml:space="preserve">Indicadores de Vigilancia en el VIGÍA:
- Causal de Disolución
- Cantidad de Investigaciones
-  Cumplimiento de Entrega de Información
- Evaluación de Quiebra
- Infracciones a la Norma
- Investigaciones sancionadas sobre aperturadas
Reportes de Monitoreo de Alertas:
- Vigencia pólizas contractuales
- Cumplimiento promedio edad parque automotor
- Capacidad transportadora propia 
Se evidencia  informe de actualización del funcionamiento de cada uno de los módulos de VIGÍA (documento soporte se encuentra en la carpeta de Planeación, elaborado con Jelkin Carrillo del Grupo de Informática). 
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 xml:space="preserve">RECOMENDACIÓN: PRESENTAR INFORME DE AVANCE  DESARROLLO E IMPLEMENTACIÓN MODULOS DE VIGÍA (NUEVOS Y ACTUALIZADOS)
</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</si>
  <si>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RECOMENDACIÓN: PRESENTAR INFORME DE  AVANCE EL DESARROLLO DEL MODULO DE PQR</t>
    </r>
    <r>
      <rPr>
        <sz val="10"/>
        <rFont val="Arial"/>
        <family val="2"/>
      </rPr>
      <t xml:space="preserve">
</t>
    </r>
  </si>
  <si>
    <r>
      <t xml:space="preserve">Contrato  367 de 2015  para la  ACTUALIZACIÓN DEL DESARROLLO E IMPLEMENTACIÓN DEL SISTEMA NACIONAL DE SUPERVISIÓN AL TRANSPORTE -VIGIA, DE LA SUPERINTENDENCIA DE PUERTOS Y TRANSPORTE, INCLUIDO EL MANTENIMIENTO, SOPORTE Y GARANTÍA.
Módulo Quejas y Peticiones
</t>
    </r>
    <r>
      <rPr>
        <b/>
        <sz val="10"/>
        <color rgb="FFFF0000"/>
        <rFont val="Arial"/>
        <family val="2"/>
      </rPr>
      <t>RECOMENDACIÓN: PRESENTAR INFORME DE  AVANCE EL DESARROLLO DEL MODULO DE PQR</t>
    </r>
  </si>
  <si>
    <r>
      <t xml:space="preserve">Mediante comunicación 20144000552351 de 20/11/2014 se remitió a Mintransporte  comunicación  sobre los lineamientos del centro inteligente. 
En reunión de la Oficina de Planeación con la Oficina de Sistemas Inteligentes de Infraestructura, Transito y Transporte del Ministerio de Transporte, se entregó la siguiente información (correo electrónico del 11/06/2015):
1. El Ministerio de Transporte proyecta la construcción del Centro Inteligente de Control de Tránsito y Transporte (CICOTT) desde el cual pueda ejercer control sobre las actividades relacionadas con el tránsito, transporte, e infraestructura, con el fin de mejorar la operación y la seguridad del transporte en el territorio nacional. Para esto, el Ministerio contempla la implementación de diferentes Sistemas Inteligentes de Transporte (SIT), mediante el uso de soluciones tecnológicas en el área de las telecomunicaciones y la informática (telemática).
2.  Mediante Convenio especial de Cooperación No 181 de 2011, el cual se desprende del convenio Marco 431-2011, celebrado entre Colciencias, MinTransporte  y el Fondo Nacional de Financiamiento para la Ciencia, la Tecnología y la Innovación Francisco José de Caldas, con el siguiente Objeto: “Diseño y Dimensionamiento del Centro Inteligente de Control de Transito y Transporte para contribuir a la seguridad vial y al control en cumplimiento de las normas de transito y transporte.”  Duración doce meses desde el  primer desembolso (De acuerdo con el certificado de aprobación de Garantía de Cumplimiento, es desde el 14/11/2014. Según Informe de Seguimiento a proyectos de Investigación de Colciencias del 13/05/2015, la fecha de inicio es 15 de diciembre de 2014):
3. Avances:
a. Definición de las funcionalidades susceptibles de gestionar en el CICOTT enmarcadas en la norma ISO 14813 de 2007, marco de referencia General de arquitectura de ITS. La definición de estas funcionalidades es uno de los insumos principales que soportan el diseño conceptual y el Mapa de Ruta del CICOTT, los cuales se desarrollarán en a tercera fase del proyecto. 
b. Diagnóstico de actores, en el cual fue posible identificar y analizar el nivel de madurez de los procesos y sistemas de información de El Ministerio de Transporte, sus entidades adscritas (Instituto Nacional de Vías - INVIAS, Agencia Nacional de Infraestructura - ANI y Superintendencia de Puertos y Transporte) y de la Dirección de Tránsito de la Policía Nacional – DITRA, relacionados con las funcionalidades del CICOTT definidas. 
c. Identificación de elementos a tener en cuenta, en la fase de diseño conceptual del CICOTT, tales como estudios previos realizados en el país, normas, leyes, decretos, y lineamientos asociados al tema, los cuales serán revisados en detalle y validados, con el fin de determinar su pertinencia y aplicabilidad en el diseño conceptual. 
Teniendo en cuenta el desarrollo del CICOTT, que será operado por la Dirección de Tránsito y Transporte de la Policía Nacional en coordinación permanente y continua con la Superintendencia de Puertos y Transporte (Artículo 85 de la Ley 1450 de 2011), la responsabilidad de la Supertransporte no se ha configurado por cuanto el Centro no ha entrado en funcionamiento.
</t>
    </r>
    <r>
      <rPr>
        <b/>
        <sz val="10"/>
        <color rgb="FFFF0000"/>
        <rFont val="Arial"/>
        <family val="2"/>
      </rPr>
      <t>RECOMENDACIÓN: PRESENTAR</t>
    </r>
    <r>
      <rPr>
        <b/>
        <sz val="10"/>
        <rFont val="Arial"/>
        <family val="2"/>
      </rPr>
      <t xml:space="preserve"> </t>
    </r>
    <r>
      <rPr>
        <b/>
        <sz val="10"/>
        <color rgb="FFFF0000"/>
        <rFont val="Arial"/>
        <family val="2"/>
      </rPr>
      <t>AVANCE DEL  CEMAT Y NUEVAMENTE SOLICITAR INFORMACIÓN AL MINTRASNPORTE DEL CECOT</t>
    </r>
  </si>
  <si>
    <r>
      <t xml:space="preserve">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de 2015, se ubica en el Link Atención al Ciudadano, el formulario para la presentación de PQR y el enlace para Consulta de Trámite en la dirección http://orfeo.supertransporte.gov.co/consultaWeb/. Se verifica con dos ejemplos: derecho de petición 20155600184212 del 06/03/2015 y 20155600322122 del 06/05/2015,  Se anexa de igual manera informe de calificación Portal WB 2014.(carpeta virtual - Soportes CGR).
</t>
    </r>
    <r>
      <rPr>
        <b/>
        <sz val="10"/>
        <color rgb="FFFF0000"/>
        <rFont val="Arial"/>
        <family val="2"/>
      </rPr>
      <t>RECOMENDACIÓN: ACTUALIZAR INFORME DE ESTADO DE LA ESTRATEGIA DE GOBIERNO EN LÍNEA EN LA ENTIDAD</t>
    </r>
  </si>
  <si>
    <r>
      <t xml:space="preserve">Documentos: Control Trimestral de Proyectos de Inversión Vigencia 2014 
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Proyecto: fortalecimiento Supervisión Vigilados es el de la actualización del desarrollo e implementación del sistema nacional de supervisión al transporte  - VIGIA – de la entidad incluyendo el mantenimiento, soporte, y garantía del sistema. Para el adecuado cumplimiento de la ejecución de este proyecto a nivel presupuestal se presenta como Anexo No 1 el documento Control Trimestral Ejecución de los Proyectos de la Entidad, cuyo objetivo es realizar el respectivo seguimiento que en adelante se realizará de manera trimestral a la ejecución presupuestal. Este proyecto desde su contratación cuenta con el seguimiento para el cumplimiento de objetivos con mesas de trabajo en la cual se involucra no solo el contratista sino que incluye personal de la entidad para generar comunicación constante que permitirá llevar a cabalidad el cumplimiento de manera efectiva del proyecto de inversión.
</t>
    </r>
    <r>
      <rPr>
        <b/>
        <sz val="10"/>
        <color rgb="FFFF0000"/>
        <rFont val="Arial"/>
        <family val="2"/>
      </rPr>
      <t>RECOMENDACIÓN: PRESENTAR INFORME DE AVANCE DE LOS PROYECTOS DE INVERSIÓN ACTUALES DE LA SUPERTRANSPORTE (CUMPLIMIENTO DE METAS, CRONOGRAMA Y EJECUCIÓN PRESUPUESTAL)</t>
    </r>
  </si>
  <si>
    <r>
      <t xml:space="preserve">La Supertransporte adelantó la contratación de la Prestación de Servicios No. 367 de 2015 cuyo Objeto es: ACTUALIZACIÓN DEL DESARROLLO E IMPLEMENTACIÓN DEL SISTEMA NACIONAL DE SUPERVISIÓN AL TRANSPORTE -VIGIA, DE LA SUPERINTENDENCIA DE PUERTOS Y TRANSPORTE, INCLUIDO EL MANTENIMIENTO, SOPORTE Y GARANTÍA.
Adicionalmente, se evidencia  informe de actualización del funcionamiento de cada uno de los módulos de VIGÍA (documento soporte se encuentra en la carpeta de Planeación, elaborado con Jelkin Carrillo del Grupo Informática y Estadísticas). 
Memorandos de respuesta a Diagnóstico presentado por las Delegadas, según análisis del grupo Informática. Memorando 20154000065773 del 03/05/2015 respuesta a Diagnóstico de la Delegda de Concesiones; Memorando 20154000065763 del 03/05/2015 respuesta a Diagnóstico de la Delegda de Puertos; Memorando 20154000065783 del 03/05/2015 respuesta a Diagnóstico de la Delegda de Tránsito.
</t>
    </r>
    <r>
      <rPr>
        <b/>
        <sz val="10"/>
        <color rgb="FFFF0000"/>
        <rFont val="Arial"/>
        <family val="2"/>
      </rPr>
      <t>RECOMENDACIÓN: PRESENTAR AVANCE  DESARROLLO E IMPLEMENTACIÓN MODULOS DE VIGIÁ (NUEVOS Y ACTUALIZADOS)</t>
    </r>
  </si>
  <si>
    <r>
      <t xml:space="preserve">Contrato  367 de 2015  para la Actualización del desarrollo e implementación del sistema nacional de supervisión Al transporte -VIGIA, de la Superintendencia de Puertos y Transporte, incluido el Mantenimiento, soporte y garantía. Módulo Monitoreo, Peticiones y Quejas.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Gestión de Peticiones, Quejas y Reclamos (PQR). En este componente del Convenio se adelantarán las siguientes tareas:
- Recibir las PQRs mediante los canales definidos por la institución.
- Tipificar las PQRs presentadas por los ciudadanos o vigilados, en relación a las actividades realizadas por la prestación del servicio de transporte.
- Registrar y asignar las PQR recibidas al área correspondiente de gestión.
- Gestionar los tiempos de respuesta de las PQRs.
- Recibir y registrar las PQRs.
- Notificar las respuestas por los medios definidos por la entidad.
- Analizar las estadísticas entregadas por el sistema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t>
    </r>
    <r>
      <rPr>
        <sz val="10"/>
        <rFont val="Arial"/>
        <family val="2"/>
      </rPr>
      <t xml:space="preserve">
</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</si>
  <si>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
</t>
    </r>
  </si>
  <si>
    <r>
      <t xml:space="preserve">En el contrato de servicios No 367 de 2015 celebrado entre la Superintendencia de Puertos y Transporte y la firma Quipux SAS para prestar los servicios de actualización del desarrollo e implementación del sistema nacional de supervisión al transporte -VIGIA, se estableció en la Obligación de Soporte mantenimiento y garantía: También será necesario que el contratista que construya y actualice los módulos, brinde capacitación a los funcionarios de la superintendencia, incluyendo las mejoras realizadas generando la eficacia de las mismas y que brinde soporte y acompañamiento para la migración de la información necesaria, que permita que poner en operación cada una de los módulos del sistema.
Se formalizó la creación del Formato para la consolidación de las PQR en la Entidad. Código AC-REG-7 Versión 1 del 21 de agosto de 2015.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t>
    </r>
  </si>
  <si>
    <r>
      <t xml:space="preserve">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de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 Actividad No. 16. Elaborar informe  de gestión institucional
- Actividad No. 17: Revisar y aprobar el informe
- Actividad No. 18: Divulgar la gestión de la entidad, publicar en la página web.
En cumplimiento de la nueva metodología descrita para los Planes tanto Estratégico y de Acción en la Supertransporte, se  requirió a cada una de las áreas los informes de gestión de primer trimestre de 2015 con el objeto de  implementar y ajustar al nuevo proceso de seguimiento y control  del proceso adelantado. Memorando 20154000034433 del 01/05/215 se solicitó a todas las dependencias el  Informe de gestión del primer trimestre de la vigencia 2015.
Se publicó el Informe correspondinete al Primer Trimestre Informes de Gestión 2015, en la página web institucional.
</t>
    </r>
    <r>
      <rPr>
        <b/>
        <sz val="10"/>
        <color rgb="FFFF0000"/>
        <rFont val="Arial"/>
        <family val="2"/>
      </rPr>
      <t>RECOMENDACIÓN. PRESENTAR  INFORMES DE SEGUIMIENTO  SOBRE LA GESTIÓN INSTITUCIONAL EN FORMA TRIMESTRAL (SEGÚN PROCEDIMIENTO DIRECCIONAMIENTO Y PLANIFICACIÓN INSTITUCIONAL)</t>
    </r>
  </si>
  <si>
    <r>
      <t xml:space="preserve">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 Actividad No. 16. Elaborar informe  de gestión institucional
- Actividad No. 17: Revisar y aprobar el informe
- Actividad No. 18: Divulgar la gestión de la entidad, publicar en la página web.
En cumplimiento de la nueva metodología descrita para los Planes tanto Estratégico y de Acción en la Supertransporte, se  requirió a cada una de las áreas los informes de gestión de primer trimestre de 2015 con el objeto de  implementar y ajustar al nuevo proceso de seguimiento y control  del proceso adelantado. Memorando 20154000034433 del 01/05/215 se solicitó a todas las dependencias el  Informe de gestión del primer trimestre de la vigencia 2015.
Se encuentra publicado el informe de gestión del primer trimestre de 2015
</t>
    </r>
    <r>
      <rPr>
        <b/>
        <sz val="10"/>
        <color rgb="FFFF0000"/>
        <rFont val="Arial"/>
        <family val="2"/>
      </rPr>
      <t>RECOMENDACIÓN: PRESENTAR INFORME DE GESTIÓN INSTITUCIONAL SEMESTRAL, DONDE SE OBSERVE CONSOLIDACIÓN DE LA INFORMACIÓN DLE PALN GENERAL DE SUPERVISIÓN</t>
    </r>
  </si>
  <si>
    <r>
      <t xml:space="preserve">En el contrato de servicios No 367 de 2015 celebrado entre la Superintendencia de Puertos y Transporte y la firma Quipux SAS para prestar los servicios de actualización del desarrollo e implementación del sistema nacional de supervisión al transporte -VIGIA, se estableció en la Obligación de Soporte mantenimiento y garantía: También será necesario que el contratista que construya y actualice los módulos, brinde capacitación a los funcionarios de la superintendencia, incluyendo las mejoras realizadas generando la eficacia de las mismas y que brinde soporte y acompañamiento para la migración de la información necesaria, que permita que poner en operación cada una de los módulos del sistema.
</t>
    </r>
    <r>
      <rPr>
        <b/>
        <sz val="10"/>
        <color rgb="FFFF0000"/>
        <rFont val="Arial"/>
        <family val="2"/>
      </rPr>
      <t xml:space="preserve">
RECOMENDACIÓN: PRESENTAR INFORME DE  AVANCE EL DESARROLLO DEL MODULO DE PQR DEL CONTRATO DE SERVICIOS No 367 DE 2015 CELEBRADO CON QUIPUX SAS Y CONTRATO INTERADMOINISTRATIVO 411 CELEBRADO CON XM</t>
    </r>
  </si>
  <si>
    <r>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
</t>
    </r>
    <r>
      <rPr>
        <b/>
        <sz val="10"/>
        <color rgb="FFFF0000"/>
        <rFont val="Arial"/>
        <family val="2"/>
      </rPr>
      <t>RECOMENDACIÓN: ACTUALIZAR EL INFORME  DE INVENTARIO, MATRICES Y TERCERIZACIÓN PROCESO IUIT. EL ÚLTIMO REPORTE  ES DEL 24 DE JULIO DE 2015</t>
    </r>
  </si>
  <si>
    <r>
      <t xml:space="preserve">Reporte Plan General de Supervisión de la Delegada de Concesiones: con corte a junio de 2015, se tiene un  55,2% de cumplimiento (de 172 visitas programadas  se ha realizado 95).
Reporte Plan General de Supervisión de la Delegada de Tránsito: 23,8% de cumplimiento (de 1371 visitas programadas se han realizado 326). 177 Operativos realizados; 14 acompañamientos por solicitud de vigilados.
Reporte Plan General de Supervisión de la Delegada de Puertos: 31,2% de cumplimiento (de 330 visitas programadas, se han ejecutado 104)
Total Supertransporte: 1873 visitas programadas, 525 visitas ejecutadas, para un cumplimiento del 28,02%.
</t>
    </r>
    <r>
      <rPr>
        <b/>
        <sz val="10"/>
        <color rgb="FFFF0000"/>
        <rFont val="Arial"/>
        <family val="2"/>
      </rPr>
      <t>RECOMENDACIÓN:</t>
    </r>
    <r>
      <rPr>
        <sz val="10"/>
        <rFont val="Arial"/>
        <family val="2"/>
      </rPr>
      <t xml:space="preserve"> </t>
    </r>
    <r>
      <rPr>
        <b/>
        <sz val="10"/>
        <color rgb="FFFF0000"/>
        <rFont val="Arial"/>
        <family val="2"/>
      </rPr>
      <t>INFORMES DE EJECUCIÓN DEL PLAN GENERAL DE SUPERVISIÓN 2015 POR DELEGADA. INDICADORES DE COBERTURA VIGILANCIA, INSPECCIÓN Y CONTROL</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</si>
  <si>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RECOMENDACIÓN: PRESENTAR INFORME DE  AVANCE EL DESARROLLO DEL MODULO DE PQR DEL CONTRATO DE SERVICIOS No 367 DE 2015 CELEBRADO CON QUIPUX SAS Y CONTRATO INTERADMINISTRATIVO 411 CELEBRADO CON XM</t>
    </r>
    <r>
      <rPr>
        <sz val="10"/>
        <rFont val="Arial"/>
        <family val="2"/>
      </rPr>
      <t xml:space="preserve">
</t>
    </r>
  </si>
  <si>
    <r>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sin embargo se comenta sobre el artículo 35 que se encuentra en el Proyecto del Plan de Desarrollo en que se prevé la solución a esta problemática.
Identificar los vigilados obligados al pago de vigilancia y revisión del procedimiento para la ejecución y liquidación de dicho cobro. Mesas de trabajo financiera – jurídica. Se anexa  copia del Art. 36 del PND relacionado con la Contribución especial de vigilancia para la SPT: Parágrafo Primero. Para efectos del presente artículo se entenderá por Ingresos Brutos derivados de la actividad de transporte, todos aquellos que recibe el supervisado por las actividades relacionadas con el tránsito, transporte, su infraestructura o sus servicios conexos y complementarios, durante el periodo anual anterior, sin restarle las contribuciones, gastos, costos, tributos, descuentos y deducciones. Parágrafo Segundo – La tarifa de la contribución podrá ser diferencial dependiendo de sí la supervisión es integral, objetiva o subjetiva.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RECOMENDACIÓN: PRESENTAR AVANCE DEL DESARROLLO DEL MODULO DE COBRO Y RECAUDO INCLUIDA TASA DE VIGILANCIA</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</si>
  <si>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color rgb="FFFF0000"/>
        <rFont val="Arial"/>
        <family val="2"/>
      </rPr>
      <t>RECOMENDACIÓN: PRESENTAR INFORME DE AVANCE DEL PROYECTO DE ARQUITECTURA EMPRESARIAL DESARROLLADO POR LA FIRMA XM (SISTEMA INTELIGENTE SUPERTRANSPORTE)</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</si>
  <si>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color rgb="FFFF0000"/>
        <rFont val="Arial"/>
        <family val="2"/>
      </rPr>
      <t xml:space="preserve">RECOMENDACIÓN: PRESENTAR INFORME DE AVANCE DEL PROYECTO DE ARQUITECTURA EMPRESARIAL DESARROLLADO POR LA FIRMA XM (SISTEMA INTELIGENTE SUPERTRANSPORTE)
</t>
    </r>
  </si>
  <si>
    <r>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Fueron remitidas las matrices de control de entrega de procesos de IUITs a los abogados. (Tabla control semanal de reporte de reparto)
</t>
    </r>
    <r>
      <rPr>
        <b/>
        <sz val="10"/>
        <color rgb="FFFF0000"/>
        <rFont val="Arial"/>
        <family val="2"/>
      </rPr>
      <t xml:space="preserve">
RECOMENDACIÓN: ACTUALIZAR EL INFORME  DE INVENTARIO, MATRICES Y TERCERIZACIÓN PROCESO IUIT. EL ÚLTIMO REPORTE  ES DEL 24 DE JULIO DE 2015</t>
    </r>
  </si>
  <si>
    <r>
      <t xml:space="preserve">Mediante correo electrónico de 15 de abril de 2015, se envío a la oficina del Superintendente Delegado de Transito y Transporte Terrestre Automotor, la necesidad de contar con el apoyo de un estudiante de sistemas con conocimiento en Microsoft office (Word, Excel, power point, Access) para poder ejecutar la Elaboración de matrices y establecer control y seguimiento de las actuaciones administrativas originadas en los IUIT en las vigencias 2012 a 2014. Falta información sobre las matrices para establecer control y seguimiento de las actuaciones administrativas originadas en los IUIT en las vigencias 2012 a 2014. 
Se remiten matrices de control de entrega de procesos a los abogados contratistas del grupo IUIT
</t>
    </r>
    <r>
      <rPr>
        <b/>
        <sz val="10"/>
        <color rgb="FFFF0000"/>
        <rFont val="Arial"/>
        <family val="2"/>
      </rPr>
      <t xml:space="preserve">
RECOMENDACIÓN: ACTUALIZAR EL INFORME  DE INVENTARIO, MATRICES Y TERCERIZACIÓN PROCESO IUIT. EL ÚLTIMO REPORTE  ES DEL 24 DE JULIO DE 2015
</t>
    </r>
  </si>
  <si>
    <r>
      <t xml:space="preserve">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t>
    </r>
    <r>
      <rPr>
        <b/>
        <sz val="10"/>
        <color rgb="FFFF0000"/>
        <rFont val="Arial"/>
        <family val="2"/>
      </rPr>
      <t>RECOMENDACIÓN: PRESENTAR INFORME DE AVANCE DEL PROYECTO DE ARQUITECTURA EMPRESARIAL DESARROLLADO POR LA FIRMA XM (SISTEMA INTELIGENTE SUPERTRANSPORTE)</t>
    </r>
    <r>
      <rPr>
        <b/>
        <sz val="10"/>
        <rFont val="Arial"/>
        <family val="2"/>
      </rPr>
      <t xml:space="preserve">
</t>
    </r>
  </si>
  <si>
    <r>
      <t>Se levanto Acta en el Grupo de Vigilancia e Inspección de la Delegada de Tránsito, en el que se socializo el proceso de vigilancia tanto objetiva como subjetiva y el trámite que se debe adelantar en caso de  adelantar un proceso de investigación administrativa. Adicionalmente, en la presente vigencia se viene diligenciando el Registro Id 429 que se encuentra en el kawak y que está relacionado con la Inducción en el Puesto de Trabajo a cada funcionario y contratista que se vincule con la Entidad.</t>
    </r>
    <r>
      <rPr>
        <sz val="10"/>
        <color rgb="FFFF0000"/>
        <rFont val="Arial"/>
        <family val="2"/>
      </rPr>
      <t xml:space="preserve">
</t>
    </r>
    <r>
      <rPr>
        <sz val="10"/>
        <rFont val="Arial"/>
        <family val="2"/>
      </rPr>
      <t xml:space="preserve">Se actualizó e implemento Procedimiento Recepción, Análisis y Procesamiento de la Información VI-PCT-1 V3 el pasado 30 de abril de 2014, Actividad 5,  fija el procedimiento a seguir relacionado con NO reporte de Información.
</t>
    </r>
    <r>
      <rPr>
        <b/>
        <sz val="10"/>
        <color rgb="FFFF0000"/>
        <rFont val="Arial"/>
        <family val="2"/>
      </rPr>
      <t>RECOMENDACIÓN: PRESENTAR SOPORTES DE CAPACITACION DE TALENTO HUMANO VIGENCIA 2015</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</si>
  <si>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t>
    </r>
    <r>
      <rPr>
        <b/>
        <sz val="10"/>
        <color rgb="FFFF0000"/>
        <rFont val="Arial"/>
        <family val="2"/>
      </rPr>
      <t>RECOMENDACIÓN: PRESENTAR  AVANCE EL DESARROLLO DEL MODULO DE COBRO COACTIVO PROCEOS JUDICIALES  Y DE IUIT</t>
    </r>
  </si>
  <si>
    <t>OFICINA DE PLANEACIÓN</t>
  </si>
  <si>
    <t>SECRETARÍA GENERAL</t>
  </si>
  <si>
    <t>CUMPLIMIENTO A MAYO DE 2015 (VICEPRESIDENCIA DE LA REPÚBLICA)</t>
  </si>
  <si>
    <t>JUNIO DE 2015
(VICEPRESIDENCIA DE LA REPÚBLICA)</t>
  </si>
  <si>
    <t>DESCRIPCIÓN DE LA EJECUCIÓN Y SEGUIMIENTO OFICINA DE CONTROL INTERNO</t>
  </si>
  <si>
    <t>DELEGADA DE TRÁNSITO</t>
  </si>
  <si>
    <t>CONCESIONES Y OFICINA JURÍDICA</t>
  </si>
  <si>
    <t>OFICINA JURÍDICA - SECRETARÍA GENERAL</t>
  </si>
  <si>
    <t>DELEGADA DE TRÁNSITO - OFICINA JURÍDICA</t>
  </si>
  <si>
    <t>DELEGADA DE TRÁNSITO - OFICINA DE PLANEACIÓN - OFICINA JURÍDICA</t>
  </si>
  <si>
    <t>CONCESIONES - SECRETARÍA GENERAL</t>
  </si>
  <si>
    <t xml:space="preserve">Anualmente se viene  expidiendo la resolución de envio de información financiera para el cargue directo en VIGIA Resol 3698 de 2014,  5336de 2014 y 7269 de 2014).  A 31/12/2014 la Delegada de Puertos cuenta con una base de datos de 658 vigilados obligados a presentar información contable y financiera. De éstos 658 vigilados, cargaron información en el sistema VIGIA, 497 Vigilados, lo que equivale al 75.53%. De acuerdo con los resultados obtenidos en el cálculo de los indicadores financieros. De los 497 vigilados (100%), se determinó que 23 vigilados (3.50%) se encuentran incursos en causal de disolución de acuerdo a lo contemplado en el Código de Comercio y 110 computan pérdidas tanto operacionales como netas. En relación con los 161 vigilados que no reportaron la información financiera, la Delegada de Puertos remitió memorando No. 20156100003333 de enero de 2015  a la Oficina de Planeación a efecto de corroborar el no envío de información de éstos vigilados. Una vez  la Oficina de Planeación verifique el tema, la Delegada debe adelantar el trámite administrativo pertinente.
De acuerdo con la información reportada, el número de vigilados de la  Delegada de Concesiones es de  209. De éstos,  sólo el 84% reportaron información financiera (177 vigilados); 8 vigilados  evidencian que a pesar de iniciar el proceso de cargue de información en el VIGIA, no concluyeron la misma debido a problemas del software.
De las anteriores evaluaciones se derivaron las siguientes alertas en los indicadores analizados: 13 vigilados se encuentran en causal de disolución; 52 vigilados tienen  problemas de liquidez; 32 vigilados con problemas de endeudamiento y 32 con baja rentabilidad.
PRESTADORES DEL SERVICIO DE CARGA EN CIFRAS A 31 DIC 2013. 
Habilitadas Ministerio de Transporte.                                                 2.821                         100%
Registradas en VIGIA                                                                             2.088                            74% 
Sin Registrar en Vigia                                                                                733                            26%
Compartidas con Especial                                                                       116                              4%
No Reportaron Información año 2013 (no vigia 773)                       1.328                            47% 
En Causal de Cancelación de la Habilitación por Patrimon.              77                               5% 
En Casual de Disolución por Pérdidas                                                  50                                3%
Se produjeron 1.455 oficios de observaciones enviadas a las entidades que prestan servicio público de transporte de carga, seguimiento que continuará con los datos de la información financiera del año 2014; las empresas que persistan en las deficiencias continuaran el trámite en el Grupo Interno de Trabajo Investigaciones y Control.   
ENTIDADES DE SERVICIO ESPECIAL EN CIFRAS A 31 DIC 2013.
Habilitadas Ministerio de Transporte.                                            1.364                                  100%
Registradas en VIGIA                                                                         1.168                                    86% 
Sin Registrar en Vigia                                                                            196                                   14%
Compartidas con Carga                                                                        116                                      9%
Habilitadas años 2014 y 2015                                                                90                                      6%
No Reportaron Información año 2013 (no vigia 230)                       426                                    31% 
En Causal de Cancelación de la Habilitación por Patrimon.            65                                      5% 
En Casual de Disolución por Pérdidas                                                    6                                      1%
Compartidas con Pasajeros por Carretera                                            84                                     6% 
Rinden a Vigia                                                                                             810  
Se produjeron 497 oficios de observaciones enviadas a las entidades que prestan servicio público de transporte especial, seguimiento que continuará con los datos de la información financiera del año 2014; las empresas que persistan en las deficiencias continuaran el trámite en el Grupo Interno de Trabajo Investigaciones y Control
</t>
  </si>
  <si>
    <t xml:space="preserve"> </t>
  </si>
  <si>
    <t>La implementación del modulo de cobro que considera el contrato 367, contempla el tema de alertas, eliminar las prescipciones de los cobros.</t>
  </si>
  <si>
    <t>La SPT mendiante Resolucion 11448 de 07-2014 adoptó el Manual de Contratacion de la entidad que contiene los requisitos precotractuales para la adquisicion de bienes y servicios, sin perjuicio de lo anterior todos los contratos de la Supertrasnporte a este momento cuentan con Analisis de Sector y Estudio de Mercado que respaldan la adquisicion de bienes a precios competitivos de mercado</t>
  </si>
  <si>
    <t>A la fecha la SPT  ha actualizado (de acuerdo a sus necesidades) el Plan de Adquisiciones  de la entidad en 2 oportunidades la 1ra el 4 de junio y el 3 de agosto de 2015</t>
  </si>
  <si>
    <t xml:space="preserve">A 10-2015 en la entidad se han presentado 3 CESIONES contractuales de los Contratos No. 73, 147, 447 de 2015 </t>
  </si>
  <si>
    <t>La asignacion de alcalnce del modulo y proyecto de desarrollo de VIGIA no es competencia de la Secretaria general de la entidad, corresponde a la Oficina Asesora de Planeacion</t>
  </si>
  <si>
    <t>Se cumple al 100% la accion de mejora propuesta por cuanto el copncepto emitido por la Contaduria General de la Nacion  20152000019591 determina la procedencia en los registros contables conforme lo viene generando la SPT</t>
  </si>
  <si>
    <t>A la fecha la Coodinacion Financiera realiza creacion de TERCEROS  en el Sistema, conforme a la nueva informacion recibida en los actos administrativos que ordenan registros de obligaciones contables, teniendo en cuenta que esta actividad es generada de manera progresiva de acuerdo a la incorporacion de nuevos vigilados en la base de datos de registro de informacion de cartera</t>
  </si>
  <si>
    <r>
      <t xml:space="preserve">Se cuenta con Base de datos adelantada por el grupo IUIT donde se relacionan 12293 registros de las vigencias 2008 a 2013, especificando resoluciones de apertura, Descargos y Fallo.
Adicionalmente, la Supertransporte adelantó los Estudios previos del contrato de Prestación de Servicios No. 367 de 2015 cuyo Objeto es: ACTUALIZACIÓN DEL DESARROLLO E IMPLEMENTACIÓN DEL SISTEMA NACIONAL DE SUPERVISIÓN AL TRANSPORTE -VIGIA, DE LA SUPERINTENDENCIA DE PUERTOS Y TRANSPORTE, INCLUIDO EL MANTENIMIENTO, SOPORTE Y GARANTÍA. MAYO DE 2015.
Informe de Estado actual de IUIT con corte a Julio 24 de 2015:
- Total de IUIT entre 2007 y 2015: 200.822
- Total Aperturas: 46.422
- Total fallos: 15.509
- Total recursos: 2.371
</t>
    </r>
    <r>
      <rPr>
        <b/>
        <sz val="10"/>
        <color rgb="FFFF0000"/>
        <rFont val="Arial"/>
        <family val="2"/>
      </rPr>
      <t>RECOMENDACIÓN: ACTUALIZAR EL INFORME  DE INVENTARIO, MATRICES Y TERCERIZACIÓN PROCESO IUIT. EL ÚLTIMO REPORTE  ES DEL 24 DE JULIO DE 2015</t>
    </r>
  </si>
  <si>
    <r>
      <rPr>
        <b/>
        <sz val="10"/>
        <rFont val="Arial"/>
        <family val="2"/>
      </rPr>
      <t>Revisado con posterioridad por la Auditoría 2014 de la CGR.</t>
    </r>
    <r>
      <rPr>
        <sz val="10"/>
        <rFont val="Arial"/>
        <family val="2"/>
      </rPr>
      <t xml:space="preserve"> Se cuenta con la Resolución  03495 de 26/04/ 2010,  por la cual se fija el manual para el manejo administrativo de los bienes de propiedad de la SPT  y uno de los objetivos es el de "definior conceptos, clasificación responsabilidad y parámetros de manejo  y control de los inventarios de la entidad". 
Adiconalmente, se modificó el Manual de Contratación (Resolución 8474 de 2011 por  la  Resolución 11448 de 2014), ela que se refuerza los parámetros a tner en cuenta par ala construcción de estudios previos para adquisición de elementos. Este  Manual acoge las instrucciones del Decreto 1510 de 2013 y el documento "Lineamientos generales para la expedición de Manuales de Contratación" V1 expedido por la Agencia Compra Eficiente, e obligatorio cumplimiento en la Supertransporte.
En el ítem 8 del Manual como punto de control se cuenta con un Comité de contratación el cual será un organo asesor para el apoyo de la gestión contractual del ordenador del gasto. En algunas de las funciones del Comité está la de: Recomendar la aprobación del Plan de adquisiciones de la Entidad. Una vez aprobado el Plan la secretaría  requerirá a las dependencias que deben presentar la justificación de necesidades para que convengan losd tiempos en los cuales le entregaran los insumos necesarios para poder dar inicio a la actividad contractual. 
</t>
    </r>
    <r>
      <rPr>
        <b/>
        <sz val="10"/>
        <color rgb="FFFF0000"/>
        <rFont val="Arial"/>
        <family val="2"/>
      </rPr>
      <t>OK VERIFICADO  Y CUMPLIDO - DIC 15 DE 2015</t>
    </r>
  </si>
  <si>
    <r>
      <t xml:space="preserve">Con Memorando 20155000018563 de 25/03/2015, se reporta el avance  relacionado con la Planeación contractual de la presente vigencia. Verificado el documento, encontramos que se encuentra acorde con la ejecución del Plan General de Adquisiciones  de Bienes y Servicios (link Planeación contractual, página web de la SPT).
A octubre 31 de 2015, se cuenta con un Plan de adquisiciónes inicial y tres modificaciones que obedecen en gran parte al cumplimiento del proyecto  arquitectonico empresarial y sitematización de la SPT, modificaciones que fueron evaluadas y aprobadas en el Comité de Adquisiciones.
</t>
    </r>
    <r>
      <rPr>
        <b/>
        <sz val="10"/>
        <color rgb="FFFF0000"/>
        <rFont val="Arial"/>
        <family val="2"/>
      </rPr>
      <t>OK VERIFICADO  Y CUMPLIDO - DIC 15 DE 2015</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</si>
  <si>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 xml:space="preserve">informe de actualización del funcionamiento de los módulos de VIGÍA (documento soporte se encuentra en la carpeta de Planeación, elaborado por Jelkin Carrillo del Grupo Informática y Estadísticas.)
No obstante lo anterior, la SPT  buscando el mejoramiento  en los sistemas de información  tenía la necesidad de construir un proyecto a largo plazo, cuya implementación se ha venido realizando en los ultimos años por etapas y que
tenía como objeto dotar de herramientas técnicas a la Entidad y conseguir la automatización de los proceso
de supervisión, con la finalidad que las competencias de la entidad fuesen ejercidas de forma oportuna.
De ahí que la Supertransporte realizó un proceso de licitación pública, que culminó con la celebraciónEstudios previos del contrato de prestación de servicios. Actualización del desarrollo e implementaión del Sistema Nacional de Supervisión al Transporte - VIGIA - de la SPT, incluido el mantenimiento, soporte y garantía. Mayo 2015.
</t>
    </r>
    <r>
      <rPr>
        <b/>
        <sz val="10"/>
        <color rgb="FFFF0000"/>
        <rFont val="Arial"/>
        <family val="2"/>
      </rPr>
      <t>OK VERIFICADO  Y CUMPLIDO - DIC 15 DE 2015</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</si>
  <si>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 xml:space="preserve">informe de actualización del funcionamiento de los módulos de VIGÍA (documento soporte se encuentra en la carpeta de Planeación, elaborado por Jelkin Carrillo del Grupo Informática y Estadísticas.)
</t>
    </r>
    <r>
      <rPr>
        <b/>
        <sz val="10"/>
        <color rgb="FFFF0000"/>
        <rFont val="Arial"/>
        <family val="2"/>
      </rPr>
      <t>OK VERIFICADO  Y CUMPLIDO - DIC 15 DE 2015</t>
    </r>
  </si>
  <si>
    <r>
      <t xml:space="preserve">La revisión se realizó con corte a 30/12/2013 la acción de mejora se dio durante la vigencia 2014, Procedimiento soporte y Mantenimiento de TICs GT-PCT-3 V3 de julio 10/2014 -  cumplido extemporáneamente. 
Plan de Mantenimiento Informático vigencia 2015. Calendario de mantenimiento preventivo por dependencias. Seguimiento a través del aplicativo KAWAK  Módulo Equipos  Cronograma de mantenimiento .
</t>
    </r>
    <r>
      <rPr>
        <b/>
        <sz val="10"/>
        <color rgb="FFFF0000"/>
        <rFont val="Arial"/>
        <family val="2"/>
      </rPr>
      <t>RECOMENDACIÓN: PRESENTAR INFORME DE RESULTADO SOBRE PLAN MANTENIMIENTO PREVENTIVO DE TICS 2015
PENDIENTE INFORME DE RESULTADOS MANTENIMIENTO TICS</t>
    </r>
  </si>
  <si>
    <r>
      <t xml:space="preserve">La revisión se realizó con corte a 30/12/2013 la acción de mejora se dio durante la vigencia 2014, Procedimiento soporte y Mantenimiento de TICs GT-PCT-3 V3 de julio 10/2014 -  cumplido extemporáneamente. 
Plan de Mantenimiento Informático vigencia 2015. Calendario de mantenimiento preventivo por dependencias. Seguimiento a través del Módulo Equipos  Cronograma de mantenimiento de equipos en le KAWAK. 
</t>
    </r>
    <r>
      <rPr>
        <b/>
        <sz val="10"/>
        <color rgb="FFFF0000"/>
        <rFont val="Arial"/>
        <family val="2"/>
      </rPr>
      <t>RECOMENDACIÓN: Informe de Avance  sobre el mantenimiento correctivo equipos de la entidad
PENDIENTE INFORME DE RESULTADOS MANTENIMIENTO PREVENTIVO TICS</t>
    </r>
  </si>
  <si>
    <r>
      <t xml:space="preserve">El procedimiento Administración de Bases de Datos (GT-PCT-5) se actualizó a la versión 3 con fecha 11/07/2014, incluyendo la acción de verificación de actualizaciones y comunicar a los usuarios después de una restauración de información.
</t>
    </r>
    <r>
      <rPr>
        <b/>
        <sz val="10"/>
        <color rgb="FFFF0000"/>
        <rFont val="Arial"/>
        <family val="2"/>
      </rPr>
      <t>OK VERIFICADO  Y CUMPLIDO - DIC 15 DE 2015</t>
    </r>
  </si>
  <si>
    <r>
      <t xml:space="preserve">La revisión se realizó con corte a 30/12/2013 la acción de mejora se dio durante la vigencia 2014, cumplido extemporáneamente.
(Documento soporte se encuentra en medio fisico carpeta  soportes Delegada de Concesiones)
</t>
    </r>
    <r>
      <rPr>
        <b/>
        <sz val="10"/>
        <color rgb="FFFF0000"/>
        <rFont val="Arial"/>
        <family val="2"/>
      </rPr>
      <t>OK VERIFICADO  Y CUMPLIDO - DIC 15 DE 2015</t>
    </r>
  </si>
  <si>
    <r>
      <t xml:space="preserve">Con radicado SUPERTRANSPORTE No.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
</t>
    </r>
    <r>
      <rPr>
        <b/>
        <sz val="10"/>
        <color rgb="FFFF0000"/>
        <rFont val="Arial"/>
        <family val="2"/>
      </rPr>
      <t>OK VERIFICADO  Y CUMPLIDO - DIC 15 DE 2015</t>
    </r>
  </si>
  <si>
    <r>
      <t xml:space="preserve">Con memorando 20146100093163 de octubre 24 de 2014, se remitió solicitud de corrección sobre inconsistencias de la operatividad del sistema VIGíA en el módulo de vigilancia financiera. A efecto de corregir  éstas inconsistencias la firma QUIPUX programó y desarrolló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r>
    <r>
      <rPr>
        <b/>
        <sz val="10"/>
        <color rgb="FFFF0000"/>
        <rFont val="Arial"/>
        <family val="2"/>
      </rPr>
      <t>OK VERIFICADO  Y CUMPLIDO - DIC 15 DE 2015</t>
    </r>
  </si>
  <si>
    <r>
      <t xml:space="preserve">Con radicado No. 20144000035753 del 30/04/2014 la Oficina Asesora de Planeación informa a la Superintendencia Delegada de Puertos que se actualizó  el procedimientos del SIGI en el aplicativo  KAWAK. El documento del procedimiento VI-PCT-1 versión 3 "Recepción, análisis y procesamiento de la información para la vigilancia" documento  radicado 20144000035753 del 30/04/2014.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t>
    </r>
    <r>
      <rPr>
        <b/>
        <sz val="10"/>
        <color rgb="FFFF0000"/>
        <rFont val="Arial"/>
        <family val="2"/>
      </rPr>
      <t>OK VERIFICADO  Y CUMPLIDO - DIC 15 DE 2015</t>
    </r>
  </si>
  <si>
    <r>
      <t xml:space="preserve">Con memorando 20146100093163 de octubre 24 de 2014, se remitió solicitud de corrección sobre inconsistencias de la operatividad del sistema VIGíA en el módulo de vigilancia financiera. A efecto de corregir  éstas inconsistencias la firma QUIPUX programó y desarrolló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r>
    <r>
      <rPr>
        <b/>
        <sz val="10"/>
        <color rgb="FFFF0000"/>
        <rFont val="Arial"/>
        <family val="2"/>
      </rPr>
      <t xml:space="preserve">
OK VERIFICADO  Y CUMPLIDO - DIC 15 DE 2015</t>
    </r>
  </si>
  <si>
    <r>
      <t xml:space="preserve">Con memorando 20146100093163 de octubre 24 de 2014, se remitió solicitud de corrección sobre inconsistencias de la operatividad del sistema VIGíA en el módulo de vigilancia financiera. A efecto de corregir  éstas inconsistencias la firma QUIPUX programo y desarrollo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t>
    </r>
    <r>
      <rPr>
        <b/>
        <sz val="10"/>
        <color rgb="FFFF0000"/>
        <rFont val="Arial"/>
        <family val="2"/>
      </rPr>
      <t>OK VERIFICADO  Y CUMPLIDO - DIC 15 DE 2015</t>
    </r>
  </si>
  <si>
    <r>
      <t xml:space="preserve">
Concepto de la Oficina Asesora Jurídica sobre Interpretación del Régimen Tributario aplicable a Empresas de Transporte. Memorando 20153000074113 del 24/08/2015. 
(DOCUMENTO SOPORTE SE ENCUENTRA EN FORMA VIRTUAL CARPETA SOPORTES CGR Y EN MEDIO FISICO CARPETA SOPORTES PLAN DE MEJORAMIENTO )
</t>
    </r>
    <r>
      <rPr>
        <b/>
        <sz val="10"/>
        <color rgb="FFFF0000"/>
        <rFont val="Arial"/>
        <family val="2"/>
      </rPr>
      <t>OK VERIFICADO  Y CUMPLIDO - DIC 15 DE 2015</t>
    </r>
  </si>
  <si>
    <r>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
</t>
    </r>
    <r>
      <rPr>
        <b/>
        <sz val="10"/>
        <color rgb="FFFF0000"/>
        <rFont val="Arial"/>
        <family val="2"/>
      </rPr>
      <t>OK VERIFICADO  Y CUMPLIDO - DIC 15 DE 2015</t>
    </r>
    <r>
      <rPr>
        <sz val="10"/>
        <rFont val="Arial"/>
        <family val="2"/>
      </rPr>
      <t xml:space="preserve">
</t>
    </r>
  </si>
  <si>
    <r>
      <t xml:space="preserve">El Procedimiento Establecer criterios de vigilancia en inspección (VI-PCT-4. Versión 2) establece los criterios de vigilancia objetiva y subjetiva (Actividad 6. identificar situaciones críticas): Criterios para la recepción de la información; Criterios para el procesamiento y análisis de la información; Criterios para operativos de presencia institucional; Criterios para Inspección In Situ.
</t>
    </r>
    <r>
      <rPr>
        <b/>
        <sz val="10"/>
        <color rgb="FFFF0000"/>
        <rFont val="Arial"/>
        <family val="2"/>
      </rPr>
      <t>OK VERIFICADO  Y CUMPLIDO - DIC 15 DE 2015</t>
    </r>
  </si>
  <si>
    <r>
      <t xml:space="preserve">Procedimiento del proceso Vigilancia e Inspección actualizados: Procedimiento Establecer criterios de vigilancia en inspección, actualizado el 30 de abril de 2014, Versión 2, Procedimiento Recepción, análisis y procesamiento de la información para la vigilancia, actualizado el 30 de abril de 2014, Versión 3, Procedimiento Inspección Documental y/o In Situ fue actualizado, según se evidencia en Kawak, Versión 3 el 30 de abril de 2014.
</t>
    </r>
    <r>
      <rPr>
        <b/>
        <sz val="10"/>
        <color rgb="FFFF0000"/>
        <rFont val="Arial"/>
        <family val="2"/>
      </rPr>
      <t>OK VERIFICADO  Y CUMPLIDO - DIC 15 DE 2015</t>
    </r>
  </si>
  <si>
    <r>
      <t xml:space="preserve">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
De otro lado, evidenciamos dentro de la composición del Plan Estratégico 2015-2018, en uno de sus objetivos el siguiente:
Promover la formalidad en la prestación del servicio desarrollando acciones preventivas y correctivas. Estrategia - Socializar e Objetivo Estratégico - impulsar la política de supervisión para la formalización del Sector. Meta del Cuatrienio - Cobertura del 100% de supervisados  - numero de socializados / universo anual de supervisados
PGS 2015  En cada una de las Delegadas se cuenta con un PGS (2015)  aprobado y una ejecución del 30% con corte a mayo de 2015.
De otro lado, en el sistema de Gestión Institucional SIGI, se encuentra definidos los criterios de Vigilancia e Inspección codificado: VI-PCT-4 V2  definido el 30/04/2014. 
</t>
    </r>
    <r>
      <rPr>
        <b/>
        <sz val="10"/>
        <color rgb="FFFF0000"/>
        <rFont val="Arial"/>
        <family val="2"/>
      </rPr>
      <t>OK VERIFICADO  Y CUMPLIDO - DIC 15 DE 2015</t>
    </r>
  </si>
  <si>
    <r>
      <t xml:space="preserve">DOCUMENTO ALCANCE GENERAL DEL MÓDULO DE PQR - PROYECTO DESARROLLO VIGÍA: Propuesta de Formato Único de Control para Seguimiento de PQR
Se formalizó la creación del Formato para la consolidación de las PQR en la Entidad. Código AC-REG-7 Versión 1 del 21 de agosto de 2015.
</t>
    </r>
    <r>
      <rPr>
        <b/>
        <sz val="10"/>
        <color rgb="FFFF0000"/>
        <rFont val="Arial"/>
        <family val="2"/>
      </rPr>
      <t>OK VERIFICADO  Y CUMPLIDO - DIC 15 DE 2015</t>
    </r>
  </si>
  <si>
    <r>
      <t xml:space="preserve">Estudio Movimiento de Carga en los Puertos Marítimos Colombianos, Informes consolidados de enero a diciembre de 2014 y de enero a abril de 2015.  Los informes citados se encuentra publicados en la página web de entidad y adicionalmente  en CD  entregado mediante memorando 20154000047743 de 23 de junio de 2015.
</t>
    </r>
    <r>
      <rPr>
        <b/>
        <sz val="10"/>
        <color rgb="FFFF0000"/>
        <rFont val="Arial"/>
        <family val="2"/>
      </rPr>
      <t>OK VERIFICADO  Y CUMPLIDO - DIC 15 DE 2015</t>
    </r>
  </si>
  <si>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10"/>
        <color rgb="FFFF0000"/>
        <rFont val="Arial"/>
        <family val="2"/>
      </rPr>
      <t xml:space="preserve"> </t>
    </r>
    <r>
      <rPr>
        <sz val="10"/>
        <rFont val="Arial"/>
        <family val="2"/>
      </rPr>
      <t xml:space="preserve">informe de actualización del funcionamiento de los módulos de VIGÍA (documento soporte se encuentra en la carpeta de Planeación, elaborado con Jelkin).
</t>
    </r>
    <r>
      <rPr>
        <b/>
        <sz val="10"/>
        <color rgb="FFFF0000"/>
        <rFont val="Arial"/>
        <family val="2"/>
      </rPr>
      <t>OK VERIFICADO  Y CUMPLIDO - DIC 15 DE 2015</t>
    </r>
  </si>
  <si>
    <r>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r>
    <r>
      <rPr>
        <b/>
        <sz val="10"/>
        <color rgb="FFFF0000"/>
        <rFont val="Arial"/>
        <family val="2"/>
      </rPr>
      <t>OK VERIFICADO  Y CUMPLIDO - DIC 15 DE 2015</t>
    </r>
    <r>
      <rPr>
        <sz val="10"/>
        <rFont val="Arial"/>
        <family val="2"/>
      </rPr>
      <t xml:space="preserve">
</t>
    </r>
  </si>
  <si>
    <r>
      <t xml:space="preserve">Se anexa soporte memorando 20153000025393,DE 21/04/2015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 
</t>
    </r>
    <r>
      <rPr>
        <b/>
        <sz val="10"/>
        <color rgb="FFFF0000"/>
        <rFont val="Arial"/>
        <family val="2"/>
      </rPr>
      <t>OK VERIFICADO  Y CUMPLIDO - DIC 15 DE 2015</t>
    </r>
  </si>
  <si>
    <r>
      <t xml:space="preserve">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14 objetivos estratégicos y 24 Indicadores estratégicos para su seguimiento.
4. 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t>
    </r>
    <r>
      <rPr>
        <b/>
        <sz val="10"/>
        <color rgb="FFFF0000"/>
        <rFont val="Arial"/>
        <family val="2"/>
      </rPr>
      <t>OK VERIFICADO  Y CUMPLIDO - DIC 15 DE 2015</t>
    </r>
  </si>
  <si>
    <r>
      <t xml:space="preserve">Base de datos adelantada por el grupo IUIT donde se relacionan 12293 registros de las vigencias 2008 a 2013, especificando resoluciones de apertura, Descargos y Fallo.
PENDIENTE INFORME FINAL SOBRE INVENTARIO Y ESTADO ACTUAL DE LOS IUIT
</t>
    </r>
    <r>
      <rPr>
        <b/>
        <sz val="10"/>
        <color rgb="FFFF0000"/>
        <rFont val="Arial"/>
        <family val="2"/>
      </rPr>
      <t>RECOMENDACIÓIN: ACTUALIZAR EL INFORME  DE INVENTARIO, MATRICES Y TERCERIZACIÓN PROCESO IUIT. EL ÚLTIMO REPORTE  ES DEL 24 DE JULIO DE 2015</t>
    </r>
  </si>
  <si>
    <r>
      <t xml:space="preserve">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
</t>
    </r>
    <r>
      <rPr>
        <b/>
        <sz val="10"/>
        <color rgb="FFFF0000"/>
        <rFont val="Arial"/>
        <family val="2"/>
      </rPr>
      <t>OK VERIFICADO  Y CUMPLIDO - DIC 15 DE 2015</t>
    </r>
  </si>
  <si>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color rgb="FFFF0000"/>
        <rFont val="Arial"/>
        <family val="2"/>
      </rPr>
      <t>OK VERIFICADO  Y CUMPLIDO - DIC 15 DE 2015</t>
    </r>
    <r>
      <rPr>
        <sz val="10"/>
        <rFont val="Arial"/>
        <family val="2"/>
      </rPr>
      <t xml:space="preserve">
</t>
    </r>
  </si>
  <si>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color rgb="FFFF0000"/>
        <rFont val="Arial"/>
        <family val="2"/>
      </rPr>
      <t xml:space="preserve">OK VERIFICADO  Y CUMPLIDO - DIC 15 DE 2015
</t>
    </r>
  </si>
  <si>
    <r>
      <t xml:space="preserve">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
</t>
    </r>
    <r>
      <rPr>
        <b/>
        <sz val="10"/>
        <color rgb="FFFF0000"/>
        <rFont val="Arial"/>
        <family val="2"/>
      </rPr>
      <t>OK VERIFICADO  Y CUMPLIDO - DIC 15 DE 2015</t>
    </r>
  </si>
  <si>
    <r>
      <t xml:space="preserve">Actualización del Formato Único de Inventario Documental del archivo de gestión de la Delegada de Concesiones.
Acta de seguimiento del grupo Gestión Documental del 23 de Junio de 2015
</t>
    </r>
    <r>
      <rPr>
        <b/>
        <sz val="10"/>
        <color rgb="FFFF0000"/>
        <rFont val="Arial"/>
        <family val="2"/>
      </rPr>
      <t>OK VERIFICADO  Y CUMPLIDO - DIC 15 DE 2015</t>
    </r>
  </si>
  <si>
    <t>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RECOMENDACIÓN: PRESENTAR INFORME DE  AVANCE EL DESARROLLO DEL MODULO DE PQR</t>
  </si>
  <si>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t>
    </r>
    <r>
      <rPr>
        <b/>
        <sz val="10"/>
        <color rgb="FFFF0000"/>
        <rFont val="Arial"/>
        <family val="2"/>
      </rPr>
      <t>RECOMENDACIÓN: PRESENTAR INFORME DE  AVANCE EL DESARROLLO DEL MODULO DE PQR</t>
    </r>
  </si>
  <si>
    <r>
      <t xml:space="preserve">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dependencias
Se formalizó la creación del Formatopara la consolidación de las PQR en la Entidad. Código AC-REG-7 Versión 1 del 21 de agosto de 2015.
</t>
    </r>
    <r>
      <rPr>
        <b/>
        <sz val="10"/>
        <color rgb="FFFF0000"/>
        <rFont val="Arial"/>
        <family val="2"/>
      </rPr>
      <t>RECOMENDACIÓN: PRESENTAR INFORME DE  AVANCE EL DESARROLLO DEL MODULO DE PQR</t>
    </r>
  </si>
  <si>
    <r>
      <t xml:space="preserve">Contrato  367 de 2015  para la Actualización del desarrollo e implementación del sistema nacional de supervisión Al transporte -VIGIA, de la Superintendencia de Puertos y Transporte, incluido el Mantenimiento, soporte y garantía. Módulo Monitoreo, Peticiones y Quejas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Gestión de Peticiones, Quejas y Reclamos (PQR). En este componente del Convenio se adelantarán las siguientes tareas:
- Recibir las PQRs mediante los canales definidos por la institución.
- Tipificar las PQRs presentadas por los ciudadanos o vigilados, en relación a las actividades realizadas por la prestación del servicio de transporte.
- Registrar y asignar las PQR recibidas al área correspondiente de gestión.
- Gestionar los tiempos de respuesta de las PQRs.
- Recibir y registrar las PQRs.
- Notificar las respuestas por los medios definidos por la entidad.
- Analizar las estadísticas entregadas por el sistema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b/>
        <sz val="10"/>
        <color rgb="FFFF0000"/>
        <rFont val="Arial"/>
        <family val="2"/>
      </rPr>
      <t>RECOMENDACIÓN: PRESENTAR INFORME DE  AVANCE EL DESARROLLO DEL MODULO DE PQR</t>
    </r>
    <r>
      <rPr>
        <sz val="10"/>
        <rFont val="Arial"/>
        <family val="2"/>
      </rPr>
      <t xml:space="preserve">
</t>
    </r>
  </si>
  <si>
    <r>
      <t xml:space="preserve">DOCUMENTO ALCANCE GENERAL DEL MÓDULO DE PQR - PROYECTO DESARROLLO VIGÍA:
- Propuesta de Formato Único de Control para Seguimiento de PQR
- Se formalizó la creación del Formatopara la consolidación de las PQR en la Entidad. Código AC-REG-7 Versión 1 del 21 de agosto de 2015.
</t>
    </r>
    <r>
      <rPr>
        <b/>
        <sz val="10"/>
        <color rgb="FFFF0000"/>
        <rFont val="Arial"/>
        <family val="2"/>
      </rPr>
      <t>RECOMENDACIÓN: PRESENTAR INFORME DE  AVANCE EL DESARROLLO DEL MODULO DE PQR</t>
    </r>
  </si>
  <si>
    <r>
      <t xml:space="preserve">Por competencia  se remitió el expediente CID-2015-510-002, mediante memorando 20155100156971 de 25/02/2015, a la PGN.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contratacion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
</t>
    </r>
    <r>
      <rPr>
        <b/>
        <sz val="10"/>
        <color rgb="FFFF0000"/>
        <rFont val="Arial"/>
        <family val="2"/>
      </rPr>
      <t>PENDIENTE INFORME DE SEGUIMIENTO PROCESO DISCIPLINARIO</t>
    </r>
  </si>
  <si>
    <r>
      <t xml:space="preserve">Se recibió soporte con radicado 20152000019591 expedido por la CGN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
</t>
    </r>
    <r>
      <rPr>
        <b/>
        <sz val="10"/>
        <color rgb="FFFF0000"/>
        <rFont val="Arial"/>
        <family val="2"/>
      </rPr>
      <t>OK VERIFICADO  Y CUMPLIDO - DIC 15 DE 2015</t>
    </r>
  </si>
  <si>
    <r>
      <t xml:space="preserve">En el Manual de contratación http://www.supertransporte.gov.co/index.php/taux.html,  se encuentran las directrices para el desarrollo del proceso de Gestión Contractual que adelante la Superintendencia de Puertos y Transporte, en el marco de la normatividad vigente. Las disposiciones señaladas tienen por objeto dar cumplimiento los principios reguladores de la administración pública y la actividad contractual de la Entidades sometidas al Estatuto de Contratación Pública, así como a los lineamientos emitidos por la Agencia Nacional de Contratación Pública - Colombia Compra Eficiente. Aspectos que  incluyen la elaboración de estudios técnicos.
</t>
    </r>
    <r>
      <rPr>
        <sz val="10"/>
        <color rgb="FFFF0000"/>
        <rFont val="Calibri"/>
        <family val="2"/>
        <scheme val="minor"/>
      </rPr>
      <t>A LO QUE SE REFIERE  LA ACCION DE MEJORA ES AL DISEÑO DE ESTUDIOS TECNICOS DE ACUERDO CON NECESIDADES DE LA SPT NO AL  DESCONOCIMIENTO DE NORMATIVA GENERAL DEL PROCESO DE COMPRA</t>
    </r>
    <r>
      <rPr>
        <sz val="10"/>
        <color rgb="FF002060"/>
        <rFont val="Calibri"/>
        <family val="2"/>
        <scheme val="minor"/>
      </rPr>
      <t>. (ESTE   Hallazgo  ES DE RESPONSABILIDAD DE SECRETARIA GENERAL  YA CUMPLIDO)</t>
    </r>
  </si>
  <si>
    <r>
      <t xml:space="preserve">Manual de contratación:  
http://www.supertransporte.gov.co/index.php/taux.html
Aquí se encuentran las directrices para el desarrollo del proceso de Gestión Contractual que adelante la Superintendencia de Puertos y Transporte, en el marco de la normatividad vigente. Las disposiciones señaladas tienen por objeto dar cumplimiento los principios reguladores de la administración pública y la actividad contractual de la Entidades sometidas al Estatuto de Contratación Pública, así como a los lineamientos emitidos por la Agencia Nacional de Contratación Pública - Colombia Compra Eficiente.
</t>
    </r>
    <r>
      <rPr>
        <sz val="10"/>
        <color rgb="FFFF0000"/>
        <rFont val="Calibri"/>
        <family val="2"/>
        <scheme val="minor"/>
      </rPr>
      <t>NOV 17 DE 2015A LO QUE SE REFIERE LA ACCIÓN DE MEJORA ES QUE EN CASO DE QUE SE DE UNA CESION DE CONTRATOS 
A 10-2015 en la entidad se han presentado 3 CESIONES contractuales de los Contratos No. 73, 147, 447 de 2015 (APORTE ENTREGADO POR SECRETARIA GENERAL)</t>
    </r>
    <r>
      <rPr>
        <sz val="10"/>
        <rFont val="Calibri"/>
        <family val="2"/>
        <scheme val="minor"/>
      </rPr>
      <t xml:space="preserve">
</t>
    </r>
    <r>
      <rPr>
        <sz val="10"/>
        <color rgb="FFFF0000"/>
        <rFont val="Calibri"/>
        <family val="2"/>
        <scheme val="minor"/>
      </rPr>
      <t xml:space="preserve">Nov 17 de 2015 - No presenta ningún avance sobre lo ya consignado por la OCI. Esta accion correctiva quedo a cargo de Secretaria General, en el informe enviado en este misma fecha aporta lo siguiente: (VER COLUMNA ANEXA) </t>
    </r>
    <r>
      <rPr>
        <sz val="10"/>
        <rFont val="Calibri"/>
        <family val="2"/>
        <scheme val="minor"/>
      </rPr>
      <t xml:space="preserve">
</t>
    </r>
  </si>
  <si>
    <r>
      <t xml:space="preserve">Siguiendo con la ejecución del contrato 411 de 2015 , la Suprintendencia de Puertos y Transporte  viene adelantando labores de apoyo a la gestión de PQRs. Es así como se consideró  implementar un grupo de gestión de peticiones, quejas y reclamos, que realice la recepción, registro, asignación, seguimiento y respuesta oportuna de PQR, el cual realizará las siguiente funciones: 
* Recibir las PQRs mediante los canales recibidos por la institución
* Tipificar las PQRs presentadas por los ciudadanos o vigilados, en relación a las actividades realizadas por la prestación del servicio de transporte.
* Registrar y asignar las PQRs recibidas al área correspondiente de gestión.
* Gestionar los tiempos de respuesta de las PQRs.
* Recibir y registrar las PQRs.
* Notificar las respuestas por los medios definidos por la entidad.
* Analizar las estadísticas entgregadas por el sistemas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t>
    </r>
    <r>
      <rPr>
        <sz val="10"/>
        <color rgb="FFFF0000"/>
        <rFont val="Calibri"/>
        <family val="2"/>
        <scheme val="minor"/>
      </rPr>
      <t xml:space="preserve">Nov 17 de 2015 - RECOMENDACIÓN: PRESENTAR INFORME DE  AVANCE SOBRE  EL DESARROLLO DEL MODULO DE PQR DEL CONTRATO DE SERVICIOS No 367 DE 2015 CELEBRADO CON QUIPUX SAS Y CONTRATO INTERADMINISTRATIVO 411 CELEBRADO CON XM
</t>
    </r>
  </si>
  <si>
    <r>
      <t xml:space="preserve">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t>
    </r>
    <r>
      <rPr>
        <sz val="10"/>
        <color rgb="FFFF0000"/>
        <rFont val="Calibri"/>
        <family val="2"/>
        <scheme val="minor"/>
      </rPr>
      <t xml:space="preserve">NOV 17 de 2015 -  el hallazgo esta relacionado con: Implementación de Gobierno en Línea. Incumplimiento frente a lo establecido en la Ley 734 de 2002, Decreto 1151 de 2008, 2693 de 2012 y la Resolución 011889 de octubre 3 de 2013. Por consiguiente esta Oficina encuentra pertinente y siguiendo con lo lineamientos de la propuesta de mejora ACTUALIZAR INFORME DE ESTADO DE LA ESTRATEGIA DE GOBIERNO EN LÍNEA EN LA ENTIDAD CON CORTE A OCTUIBRE DE 2015. </t>
    </r>
  </si>
  <si>
    <r>
      <t xml:space="preserve">La Supertransporte ha diseñado e implementado una serie de controles con el propósito de asegurar que la información contable, de nómina y activos fijos sea confiable ; sin embargo, en virtud al proyecto de Arquitectura Empresarial se está proyectando la definición e implementación de un sistema integral que responda plenamente a las necesidades de la entidad y la que requieran los organismos de control y demás entidades en desarrollo de sus competencias. 
</t>
    </r>
    <r>
      <rPr>
        <sz val="10"/>
        <color rgb="FFFF0000"/>
        <rFont val="Calibri"/>
        <family val="2"/>
        <scheme val="minor"/>
      </rPr>
      <t>VALIDA LA RESPUESTA PERO  BASICAMENTE  ES LO  DESCRIBIO LA OCI COMO ULTIMO  AVANCE.</t>
    </r>
  </si>
  <si>
    <r>
      <t xml:space="preserve">La Suprintendencia de Puertos y Transporte a través de sus Superintendencias Delegadas cumple las funciones de vigilar, inspeccionar y controlar a las empresas de servicio de transporte, mediante comisiones de servicio, de acuerdo al Plan General de Supervisión de cada vigencia, de lo cual, los informes se encuentran en los expedientes de cada una de las Delegadas.
Adicionalmente, la Suprintendencia de Puertos y Transporte  suscribió los contratos Nros. 367 con el objeto de ACTUALIZACIÓN DEL DESARROLLO E IMPLEMENTACIÓN DEL SISTEMA NACIONAL DE SUPERVISION AL TRANSPORTE -VIGIA  y, Nro. 411 de 2015 con el objeto de ESTRUCTURACION DISEÑO, IMPLEMENTACION Y OPERACION DE SOLUCION que le permita ser mas eficiente en su gestión mediante métodos organizacionales y procesos tecnológicos basados en TICS.
Estos contratos se encuentran en ejecución y sus entregables recibidos a la fecha están en custodia de los supervisores. 
</t>
    </r>
    <r>
      <rPr>
        <sz val="10"/>
        <color rgb="FFFF0000"/>
        <rFont val="Calibri"/>
        <family val="2"/>
        <scheme val="minor"/>
      </rPr>
      <t>A LO QUE SE REFIERE LA ACCION DE MEJORA ES AL CUMPLIMIENTO  DEL DECRETO 2741 DE 2001 SOBRE EL RESULTADO DE EVALUACIÓN FINANCIERA DE LOS VIGILADOS.  HALLAZGO A CARGO DE LAS DELEGADAS Y RETROALIMENTADO CON RESULTADOS SOBRE EVALUACIÓN. ( NO HACE REFERENCIA A LA HERRAMIENTA A UTILIZAR)</t>
    </r>
  </si>
  <si>
    <r>
      <t xml:space="preserve">La Suprintendencia de Puertos y Transporte  anualmente elabora el Plan de Adquisiones donde se definen los procesos contractuales con base en las necesidades de las áreas, definiendo las modalidades de selección a utilizar. Actualemet la Oficina Asesoras de Planeación está  en proceso de actualización del formato utilizado para elaborar el plan y para realizar las modificaciones correspondientes.
Plan General de Adquisiones 2015:  
http://www.supertransporte.gov.co/documentos/2015/PlaneacionGestion/PlanAdquisiciones/Plan%20Anual%20de%20Adqusiciones%20para%20publicar.pdf
</t>
    </r>
    <r>
      <rPr>
        <sz val="10"/>
        <color rgb="FFFF0000"/>
        <rFont val="Calibri"/>
        <family val="2"/>
        <scheme val="minor"/>
      </rPr>
      <t>A LO QUE SE REFIERE LA ACCIÓN DE MEJORA ES :  LA CANTIDAD DE CONTRATACIÓN CON PERSONAS NATURALES DEBE SER  COHERENTE CON LA PLANEACIÓN DE LA ENTIDAD  (ESTE HALLAZGO ES DE SECRETARIA GENERAL)</t>
    </r>
  </si>
  <si>
    <r>
      <rPr>
        <sz val="10"/>
        <rFont val="Calibri"/>
        <family val="2"/>
        <scheme val="minor"/>
      </rPr>
      <t xml:space="preserve">La actualización del sistema VIGIA se ha venido realizando a través de diferentes contratos con los cuales se han realizado las fases de implementación. En este momento está vigente el contrato 367 de 2015 cuyo alcance es realizar la actualizacion de </t>
    </r>
    <r>
      <rPr>
        <sz val="10"/>
        <color rgb="FFFF0000"/>
        <rFont val="Calibri"/>
        <family val="2"/>
        <scheme val="minor"/>
      </rPr>
      <t>XX modulos y la construccion de XX modulos</t>
    </r>
    <r>
      <rPr>
        <sz val="10"/>
        <rFont val="Calibri"/>
        <family val="2"/>
        <scheme val="minor"/>
      </rPr>
      <t>. Esta actualizacion y/o construccion se ha venido monitoreando a traves del cronograma de trabajo definido al inicio del proyecto de implementacion; cuyo avance puede se puede evidenciar a traves de las actas de seguimiento de la ejecucion del contrato y de mas soportes requeridos durante la supervision.</t>
    </r>
    <r>
      <rPr>
        <sz val="10"/>
        <color rgb="FFFF0000"/>
        <rFont val="Calibri"/>
        <family val="2"/>
        <scheme val="minor"/>
      </rPr>
      <t xml:space="preserve">
NOV 17 de 2015 - La acción de mejora  estaba relacionada con el informe de interventoria relacionado con el desarrollo e implementación de los modulos entregables teniendo en cuentra el objeto del contrato 063 suscrito con QUIPUX, acción que fue aportada en su momento como lo describe la OCI en la columna de seguimiento. Como mejora del proceso  encontramos válido su aporte,  pero consideramos que la descripción de la OCI  es más concreta. </t>
    </r>
  </si>
  <si>
    <r>
      <t xml:space="preserve">Como parte fundamental del contrato 367 de 2015, se cuenta con el cronograma de actividades para la Actualización y Desarrollos Módulos VIGIA el cual se encuentra actualmente en ejecución y el seguimiento es realizado por los supervisores del mismo.
</t>
    </r>
    <r>
      <rPr>
        <sz val="10"/>
        <color rgb="FFFF0000"/>
        <rFont val="Calibri"/>
        <family val="2"/>
        <scheme val="minor"/>
      </rPr>
      <t xml:space="preserve">NOV 17 de 2015 - La acción de mejora  está relacionada con el ajuste del cronograma  contrato 063 suscrito con QUIPUX, acción que fue aportada en su momento como lo describe la OCI en la columna de seguimiento. Como mejora del proceso  encontramos válido su aporte,  pero consideramos que la descripción de la OCI  es más concreta. </t>
    </r>
  </si>
  <si>
    <r>
      <t>Con motivo de la implementación del Modelo Integrado de Planeación y Gestión (Decreto 1083 de 2015, art. 2.2.22.4 de la Función Pública),</t>
    </r>
    <r>
      <rPr>
        <b/>
        <sz val="10"/>
        <color theme="3" tint="-0.249977111117893"/>
        <rFont val="Calibri"/>
        <family val="2"/>
        <scheme val="minor"/>
      </rPr>
      <t xml:space="preserve"> </t>
    </r>
    <r>
      <rPr>
        <sz val="10"/>
        <color theme="3" tint="-0.249977111117893"/>
        <rFont val="Calibri"/>
        <family val="2"/>
        <scheme val="minor"/>
      </rPr>
      <t xml:space="preserve">cuya pretensión es unificar los planes de la entidad, el procedimiento en mención se incorporó a este modelo .
</t>
    </r>
    <r>
      <rPr>
        <sz val="10"/>
        <color rgb="FFFF0000"/>
        <rFont val="Calibri"/>
        <family val="2"/>
        <scheme val="minor"/>
      </rPr>
      <t xml:space="preserve">Nov 17 de 2015 - NOTA. A lo que se refiere la  acción de mejora es a la existencia de un Plan de Monitoreo y en aplicación del Procedimiento (descrito en el SIGI GT-PCT 03 V3 Actividad 2) dentro de las condiciones de la actividad se describen algunos parámetros  y elementos  a efecto de llevar este monitoreo. De ahí que la OCI encuentra pertinente se  entregue informe sobre el resultado del manetenimiento PREVENTIVO,  prouqe lo que se encuentra en el sistema de información KAWAK sólo hace referencia a un cronograma sin resultado de la actividad ejecutada. </t>
    </r>
  </si>
  <si>
    <r>
      <t xml:space="preserve">En el aplicativo KAWAK se establecio el formato y procedimiento para  realizar la programación y el seguimiento a los mantenimientos de los equipos. El área de sistemas cuenta con una herramienta que permite a los usuarios reportar las necesidades de mantenimieno correctivo, las cuales son programados y atendidos por el equipo de trabajo disponible.
</t>
    </r>
    <r>
      <rPr>
        <sz val="10"/>
        <color rgb="FFFF0000"/>
        <rFont val="Calibri"/>
        <family val="2"/>
        <scheme val="minor"/>
      </rPr>
      <t xml:space="preserve">Nov 17 de 2015 - NOTA. A lo que se refiere la  acción de mejora es a la existencia de un Plan de Monitoreo y en aplicación del Procedimiento (descrito en el SIGI GT-PCT 03 V3 Actividad 2) dentro de las condiciones de la actividad se describen algunos parámetros  y elementos  a efecto de llevar este monitoreo. De ahí que la OCI encuentra pertinente se  entregue informe sobre el resultado del manetenimiento CORRECTIVO, proque lo que se encuentra en el sistema de información KAWAK sólo hace referencia a un cronograma sin resultado de la actividad ejecutada. </t>
    </r>
  </si>
  <si>
    <r>
      <t xml:space="preserve">El procedimiento Administración de Bases de Datos (GT-PCT-5) se actualizó a la versión 3 con fecha 11/07/2014, incluyendo la acción de verificación de actualizaciones y comunicar a los usuarios después de una restauración de información.
</t>
    </r>
    <r>
      <rPr>
        <sz val="10"/>
        <color rgb="FFFF0000"/>
        <rFont val="Calibri"/>
        <family val="2"/>
        <scheme val="minor"/>
      </rPr>
      <t xml:space="preserve">Nov 17 de 2015 - Válido el aporte, pero es basicamente lo que la OCI tenía ya como avance. </t>
    </r>
  </si>
  <si>
    <r>
      <t xml:space="preserve">La Superintendencia de Puertos y Transporte  suscribo el  Contrato  Interadministrativo No. 411  de 2015, que busca optimizar el control y la trazabilidad de los IUITS desde el ingreso a la entidad hasta su repuesta oportuna. Dentro de las obligaciones especificas de este contrato estan: * Recibir los IUIT que llegan de los diferentes organismos de tránsito y policía.
*  Recibir los IUIT en el sistema de información, se le asignará un consecutivo y se digitalizará, lo que permite llevar la trazabilidad del proceso para enfocar las acciones de control.
 * Entregar el IUIT físico al funcionario asignado del Grupo de Control para que se analice el caso.
para que se analice el caso.
* Realizar el registro de apertura y traslado al funcionario para que revise la resolución, apruebe y firme.
* Notificar al infractor que se ha realizado la apertura de un caso y que es posible presentar descargos.
* Programar las audiencias y registrar el fallo resultante de la gestión del proceso contravencional.
*Avanzar los procesos contravencionales, imprimir los actos administrativos que apliquen según las normas entregar a los funcionarios responsables para su firma.
* Recibir, notificar y registrar los recursos y dar traslado al funcionario pertinente para que genere el fallo.
* Notificar el registro del fallo a la SPT y al infractor.
</t>
    </r>
    <r>
      <rPr>
        <sz val="10"/>
        <color rgb="FFFF0000"/>
        <rFont val="Calibri"/>
        <family val="2"/>
        <scheme val="minor"/>
      </rPr>
      <t xml:space="preserve">Nov 17 de 2015 - Como mejora del proceso  e integración en un sistema de información las bases de datos del universo de IUIT y sus respectivas actuaciones encontramos válido el aporte que es lo que describe el objeto del contrato 411 de 2015. Pero en consideración  de que este hallazgo hace parte de un Control de Advertencia observado por la CGR de ahí la la accion de mejora es muy concreta y el avance y/o cumplimiento debe centrarse sobre la propuesta presentada y en los resultado de la misma tal y como  se obseva por el seguimiento de la OCI
RECOMENDACIÓN: RECOMENDACIÓN: ACTUALIZAR EL INFORME  DE INVENTARIO, MATRICES Y TERCERIZACIÓN PROCESO IUIT. EL ÚLTIMO REPORTE  ES DEL 24 DE JULIO DE 2015
RECOMENDACIÓN: PRESENTAR INFORME DE AVANCE DEL PROYECTO DE ARQUITECTURA EMPRESARIAL DESARROLLADO POR LA FIRMA XM (SISTEMA INTELIGENTE SUPERTRANSPORTE)
</t>
    </r>
  </si>
  <si>
    <r>
      <t xml:space="preserve">Se actualizó el procedimiento Direccionamiento y Planificación Institucional (Código DE-PCT-1 Versión 4 del 02/06/2015). , el cual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La Oficina Asesora de Planeación vienen adelantando la verificación del nivel de avance en cada uno de los proyectos de inversión con que cuenta la entidad.  
El Proyecto de Fortalecimiento Supervisión Vigilados es el de la actualización del desarrollo e implementación del sistema nacional de supervisión al transporte  - VIGIA – de la entidad incluyendo el mantenimiento, soporte, y garantía del sistema. Para el adecuado cumplimiento de la ejecución de este proyecto a nivel </t>
    </r>
    <r>
      <rPr>
        <sz val="10"/>
        <color rgb="FFFF0000"/>
        <rFont val="Calibri"/>
        <family val="2"/>
        <scheme val="minor"/>
      </rPr>
      <t>presupuestal se presenta como Anexo No 1 el documento Control Trimestral Ejecución de los Proyectos de la Entidad.
La ejecución del presupuesto de inversión a septiembre 30, ha sido el siguiente: (fuente: SIIF) (%compromisos /presupuesto)???? SE REQUIERE  REMITIR EL INFORME DE VERIFICACIÓN</t>
    </r>
    <r>
      <rPr>
        <sz val="10"/>
        <color theme="3" tint="-0.249977111117893"/>
        <rFont val="Calibri"/>
        <family val="2"/>
        <scheme val="minor"/>
      </rPr>
      <t xml:space="preserve">
1. IMPLEMENTACIÓN DEL CENTRO DE MONITOREO DE CONTROL Y VIGILANCIA DE LA SUPERTRANSPORTE - NACIONAL : 100% </t>
    </r>
    <r>
      <rPr>
        <sz val="10"/>
        <color rgb="FFFF0000"/>
        <rFont val="Calibri"/>
        <family val="2"/>
        <scheme val="minor"/>
      </rPr>
      <t>( INFORME DE ACTIVIDADES REALIZADAS PARA VERIFICAR ESE %)</t>
    </r>
    <r>
      <rPr>
        <sz val="10"/>
        <color theme="3" tint="-0.249977111117893"/>
        <rFont val="Calibri"/>
        <family val="2"/>
        <scheme val="minor"/>
      </rPr>
      <t xml:space="preserve">
2. MEJORAMIENTO INFRAESTRUCTURA TECNOLÓGICA, DE COMUNICACIONES, Y DE SERVICIOS DE ALTA DISPONIBILIDAD PARA LA SPT : 100%</t>
    </r>
    <r>
      <rPr>
        <sz val="10"/>
        <color rgb="FFFF0000"/>
        <rFont val="Calibri"/>
        <family val="2"/>
        <scheme val="minor"/>
      </rPr>
      <t xml:space="preserve"> ( INFORME DE ACTIVIDADES REALIZADAS PARA VERIFICAR ESE %)</t>
    </r>
    <r>
      <rPr>
        <strike/>
        <sz val="10"/>
        <color theme="3" tint="-0.249977111117893"/>
        <rFont val="Calibri"/>
        <family val="2"/>
        <scheme val="minor"/>
      </rPr>
      <t xml:space="preserve">
</t>
    </r>
    <r>
      <rPr>
        <sz val="10"/>
        <color theme="3" tint="-0.249977111117893"/>
        <rFont val="Calibri"/>
        <family val="2"/>
        <scheme val="minor"/>
      </rPr>
      <t>3. APOYO FORTALECIMIENTO INSTITUCIONAL Y SUPERVISIÓN INTEGRAL A LOS VIGILADOS A NIVEL NACIONAL.:  63% (</t>
    </r>
    <r>
      <rPr>
        <sz val="10"/>
        <color rgb="FFFF0000"/>
        <rFont val="Calibri"/>
        <family val="2"/>
        <scheme val="minor"/>
      </rPr>
      <t xml:space="preserve"> INFORME DE ACTIVIDADES REALIZADAS PARA VERIFICAR ESE %)
RECOMENDACIÓN: PRESENTAR INFORME DE AVANCE DE LOS PROYECTOS DE INVERSIÓN ACTUALES DE LA SUPERTRANSPORTE (CUMPLIMIENTO DE METAS, CRONOGRAMA Y EJECUCIÓN PRESUPUESTAL)</t>
    </r>
  </si>
  <si>
    <r>
      <t xml:space="preserve">La Superintendencia de Puertos y Transporte  suscribo el  Contrato  Interadministrativo No. 411  de 2015, que busca optimizar el control y la trazabilidad de los IUITS desde el ingreso a la entidad hasta su repuesta oportuna. Dentro de las obligaciones especificas de este contrato estan: * Recibir los IUIT que llegan de los diferentes organismos de tránsito y policía.
*  Recibir los IUIT en el sistema de información, se le asignará un consecutivo y se digitalizará, lo que permite llevar la trazabilidad del proceso para enfocar las acciones de control.
 * Entregar el IUIT físico al funcionario asignado del Grupo de Control para que se analice el caso.
para que se analice el caso.
* Realizar el registro de apertura y traslado al funcionario para que revise la resolución, apruebe y firme.
* Notificar al infractor que se ha realizado la apertura de un caso y que es posible presentar descargos.
* Programar las audiencias y registrar el fallo resultante de la gestión del proceso contravencional.
*Avanzar los procesos contravencionales, imprimir los actos administrativos que apliquen según las normas entregar a los funcionarios responsables para su firma.
* Recibir, notificar y registrar los recursos y dar traslado al funcionario pertinente para que genere el fallo.
* Notificar el registro del fallo a la SPT y al infractor.
</t>
    </r>
    <r>
      <rPr>
        <sz val="10"/>
        <color rgb="FFFF0000"/>
        <rFont val="Calibri"/>
        <family val="2"/>
        <scheme val="minor"/>
      </rPr>
      <t>Nov 17 de 2015 - Como mejora del proceso  e integración en un sistema de información las bases de datos del universo de IUIT y sus respectivas actuaciones encontramos válido el aporte que es lo que describe el objeto del contrato 411 de 2015. Pero en consideración  de que este hallazgo hace parte de un Control de Advertencia observado por la CGR de ahí la la accion de mejora es muy concreta y el avance y/o cumplimiento debe centrarse sobre la propuesta presentada y en los resultado de la misma tal y como  se obseva por el seguimiento de la OCI
RECOMENDACIÓN: PRESENTAR INFORME DE AVANCE DEL PROYECTO DE ARQUITECTURA EMPRESARIAL DESARROLLADO POR LA FIRMA XM (SISTEMA INTELIGENTE SUPERTRANSPORTE)</t>
    </r>
    <r>
      <rPr>
        <sz val="10"/>
        <color theme="3" tint="-0.249977111117893"/>
        <rFont val="Calibri"/>
        <family val="2"/>
        <scheme val="minor"/>
      </rPr>
      <t xml:space="preserve">
</t>
    </r>
  </si>
  <si>
    <r>
      <t xml:space="preserve">La Superintendencia de Puertos y Transporte celebró el  Contrato  No. 367 de 2015 cuyo objeto es la  ACTUALIZACIÓN DEL DESARROLLO E IMPLEMENTACIÓN DEL SISTEMA NACIONAL DE SUPERVISION AL TRANSPORTE -VIGIA
</t>
    </r>
    <r>
      <rPr>
        <sz val="10"/>
        <color theme="3" tint="0.39997558519241921"/>
        <rFont val="Calibri"/>
        <family val="2"/>
        <scheme val="minor"/>
      </rPr>
      <t xml:space="preserve">Es así como  la SUPERINTENDENCIA DE PUERTOS Y TRANSPORTE, adquiere el SERVICIO, con las especificaciones técnicas estipuladas en la solicitud de oferta, y la oferta,
que hacen parte integral del contrato. 
</t>
    </r>
    <r>
      <rPr>
        <sz val="10"/>
        <color rgb="FFFF0000"/>
        <rFont val="Calibri"/>
        <family val="2"/>
        <scheme val="minor"/>
      </rPr>
      <t xml:space="preserve">
</t>
    </r>
    <r>
      <rPr>
        <sz val="10"/>
        <color theme="3" tint="0.39997558519241921"/>
        <rFont val="Calibri"/>
        <family val="2"/>
        <scheme val="minor"/>
      </rPr>
      <t xml:space="preserve">Una de sus obligaciones está relacionada con la construcción y actualización del módulo de  Cobro y Recaudo incluido Tasa de vigilancia donde se evidenciarán sus Bases de Datos.
</t>
    </r>
    <r>
      <rPr>
        <sz val="10"/>
        <color rgb="FFFF0000"/>
        <rFont val="Calibri"/>
        <family val="2"/>
        <scheme val="minor"/>
      </rPr>
      <t xml:space="preserve">
Adicionalmente se creo un CALL CENTER que asesora a los vigilados en lo relacionado con la liquidación de la TV.
NOV 17 DE 2015 - VÁLIDO EL APORTE, PERO BASICAMENTE ES LO QUE LA oci TIENEN DENTRO DEL SEGUIMIENTO REALIZADO PREVIAMENTE.</t>
    </r>
  </si>
  <si>
    <r>
      <t xml:space="preserve"> 
La Superintendencia de Puertos y Transporte suscribio los contratos Nros. 367 y  411 de 2015 cuyos objetos son: la  ACTUALIZACIÓN DEL DESARROLLO E IMPLEMENTACIÓN DEL SISTEMA NACIONAL DE SUPERVISION AL TRANSPORTE -VIGIA, DE LA SUPERINTENDENCIA  y ESTRUCTURACION DISEÑO, IMPLEMENTACION Y OPERACION DE SOLUCION que le permita ser mas eficiente en su gestión mediante métodos organizacionales y procesos tecnológicos basados en TICS, respectivamente.  Estos contratos se encuentran en ejecución y sus entregables recibidos a la fecha están en custodia de los supervisores. 
</t>
    </r>
    <r>
      <rPr>
        <sz val="10"/>
        <color rgb="FFFF0000"/>
        <rFont val="Calibri"/>
        <family val="2"/>
        <scheme val="minor"/>
      </rPr>
      <t>NOV 17 de 2015 - SE REQUIERE PRESENTAR INFORME DE AVANCE  DESARROLLO E IMPLEMENTACIÓN MODULOS DE VIGÍA (NUEVOS Y ACTUALIZADOS)</t>
    </r>
  </si>
  <si>
    <r>
      <t xml:space="preserve">La Oficina Asesora Jurídica interpretó el Régimen Tributario aplicable a Empresas de Transporte mediante el memorando No. 20153000074113 del 24/08/2015, efectuando una  INTERPRETACIÓN REGIMEN TRIBUTARIO EMPRESAS DE TRANSPORTE TERRESTRE, presentando conclusiones y recomendaciones al respecto.
</t>
    </r>
    <r>
      <rPr>
        <sz val="10"/>
        <color rgb="FFFF0000"/>
        <rFont val="Calibri"/>
        <family val="2"/>
        <scheme val="minor"/>
      </rPr>
      <t>NOV 17 de 2015 - VÁLIDO EL APORTE PERO ES BAÁCIAMENTE CON LO QUE YA CUENTA LA OCI DENTRO DEL SEGUIMIENTO REALIZADO</t>
    </r>
  </si>
  <si>
    <r>
      <t xml:space="preserve">La Superintendencia de Puertos y Transporte a través de sus  delegadas cumple las funciones de vigilar, inspeccionar y controlar a las empresas de servicio de transporte mediante comisones de servicio de acuerdo al Plan General de Supervisión de cada vigencia. De dicha gestion, se generan los informes que  se encuentran en custodia en los expedientes de cada una de las delegadas.
Adicionalmente, la SPT suscribio los contratos Nros. 367 y  411 de 2015, cuyo objeto son la  ACTUALIZACIÓN DEL DESARROLLO E IMPLEMENTACIÓN DEL SISTEMA NACIONAL DE SUPERVISION AL TRANSPORTE -VIGIA, DE LA SUPERINTENDENCIA  y ESTRUCTURACION DISEÑO, IMPLEMENTACION Y OPERACION DE SOLUCION que le permita ser mas eficiente en su gestión mediante métodos organizacionales y procesos tecnológicos basados en TICS, respectivamente.  Estos contratos se encuentran en ejecución y sus entregables recibidos a la fecha están en custodia de los supervisores. 
</t>
    </r>
    <r>
      <rPr>
        <sz val="10"/>
        <color rgb="FFFF0000"/>
        <rFont val="Calibri"/>
        <family val="2"/>
        <scheme val="minor"/>
      </rPr>
      <t xml:space="preserve">Nov 17 de 2015 - Básicamente el hallazgo está relacionada con la falta de metodologia y definición de criterios  y resultados de vigilancia tanto objetiva como subjetiva de los vigilados por  la SPT. De ahí  que la tarea de las  Delegadas durante la vigencia 2014, consistió en el análiis y ajuste del procesode Vigilancia e Inspección y sus procedimientos, soporte que  hace parte del en el SIGI (sistema de información KAWAK). Independientemente de lo anterior, considera ésta oficina que la herramienta que viene desarrollando la entidad a través del contrato 367 y 411 de 2015, servira para mejorar el proceso en mención. </t>
    </r>
  </si>
  <si>
    <r>
      <t xml:space="preserve">Según información recibida por correo electrónico el 10 de noviembre por cada una de las Delegadas, la Delegada de Puertos cuenta con la siguiente información:  APERTURAS 282, TRASLADO PARA ALEGATOS / PRACTICA DE PRUEBAS 54, FALLOS / IMPONE SANCION / ARCHIVA / DECIDE INVESTIGACION ADMINISTRATIVA 43, RECURSOS 16 y REVOCATORIAS 123.
La Delegada de Concesiones e Infraestructura cuenta con la siguinete información: APERTURAS  118, TRASLADO PARA PRESENTAR DESCARGOS 118, MODIFICA / ADICIONA / ACLARA 1, FALLOS / IMPONE SANCION / ARCHIVA / DECIDE INVESTIGACION ADMINISTRATIVA 71, RECURSOS 7 y REVOCATORIAS 2.
La Delegada de Tránsito y Transporte cuenta con la siguinete información: APERTURAS 1667, DECRETA PRUEBAS 222, RECURSOS 324, REVOCATORIA  71, ACLARATORIA 203 Y FALLOS 666 Y SANCIONATORIO (MULTA) 387.
</t>
    </r>
    <r>
      <rPr>
        <sz val="10"/>
        <color rgb="FFFF0000"/>
        <rFont val="Calibri"/>
        <family val="2"/>
        <scheme val="minor"/>
      </rPr>
      <t xml:space="preserve">Nov 17 de 2015 - El hallazgo hace referencia es a:  Promover campañas de orientación dirigidas a los funcionarios y contratistas para corregir la causa del hallazgo  que era en su momento," determinar que a 5878 vigilados no se les inicio el debido proceso por incumplimiento de la norma"   Para éste hallazgo el Grupo de T:H.  tiene programada seminario adicional a la labor que debe realizar el Coordinador de Control en cada Delegada. </t>
    </r>
    <r>
      <rPr>
        <sz val="10"/>
        <rFont val="Calibri"/>
        <family val="2"/>
        <scheme val="minor"/>
      </rPr>
      <t xml:space="preserve">
</t>
    </r>
  </si>
  <si>
    <r>
      <t xml:space="preserve">La Oficina Asesora de Planeación presentó los Movimientos de Carga en los Puertos Marítimos Colombianos en informes consolidados de enero a diciembre de 2014 y de enero a abril de 2015.
</t>
    </r>
    <r>
      <rPr>
        <sz val="10"/>
        <color rgb="FFFF0000"/>
        <rFont val="Calibri"/>
        <family val="2"/>
        <scheme val="minor"/>
      </rPr>
      <t xml:space="preserve">Nov 17 de 2015 - El aporte citado es básicamente  el mismo con el que cuenta la OCI en el seguimiento realizado a junio de 2015. Sería importante se documentara este proceso con  las estadísticas a octubre de 2015.  </t>
    </r>
  </si>
  <si>
    <r>
      <t xml:space="preserve">La Superintendencia de Puertos y Transporte celebró el contrato No. 411 de 2015, en cuyos entregables consideró la creación del CEMAT (Centro de Monitoreo al Transporte), el cual se puso en funcionamiento el 30 de octubre de 2015, con el objeto de que alli se monitoreen los principales indicadores de la entidad que faciliten el proceso de toma de decisiones por parte de la dirección.
Asi mismo se encargará del Desarrollo de la estructuración de la Arquitectura Empresarial para la modernización de la gestión de la Superintendencia de Puertos y Transporte. Esta actividad comprende el diseño conceptual de procesos, tecnología, flujos y gestión de información. 
</t>
    </r>
    <r>
      <rPr>
        <sz val="10"/>
        <color rgb="FFFF0000"/>
        <rFont val="Calibri"/>
        <family val="2"/>
        <scheme val="minor"/>
      </rPr>
      <t xml:space="preserve">Nov 17 de 2015 - PRESENTAR AVANCE DEL  CEMAT Y NUEVAMENTE SOLICITAR INFORMACIÓN AL MINTRASNPORTE DEL CECOT
</t>
    </r>
  </si>
  <si>
    <r>
      <t xml:space="preserve"> Teniendo en cuenta que la entidad se encuentra en el proceso de implementación de la nueva cadena de valor  que implica el proceso de socialización del alcance de los nuevos procesos y en el caso de los misionales, el detalle de ejecución de los mismos. Los indicadores asociados a los procesos deberán de igual manera ser replanteados, de tal manera que permitan realmente medir la efectividad de los nuevos procesos. Así las cosas, la Oficina Asesora de Planeación partirá de una propuesta de indicadores de impacto propuestos en virtud de la ejecución del contrato 411 y generara una metodología clara para la identificación, construcción y monitoreo de los mismos.
Por lo anterior,  los indicadores que a hoy se habían creado en el Kawak se encuentran desactualizados, pero se mantendrán  hasta tanto se tengan los nuevos indicadores que por supuesto serán  validados con los líderes de los procesos y se iniciara su correcta medición a través de una herramienta estándar.
</t>
    </r>
    <r>
      <rPr>
        <sz val="10"/>
        <color rgb="FFFF0000"/>
        <rFont val="Calibri"/>
        <family val="2"/>
        <scheme val="minor"/>
      </rPr>
      <t>NOV 17 de 2015 - DE ACUERDO CON EL APORTE PRESENTADO A LA FECHA, ENTONCES COMO MODIFICAMOS EL INFORME DE AVANCE PRESENTADO POR USTEDES ANTERIORMENTE "</t>
    </r>
    <r>
      <rPr>
        <sz val="10"/>
        <rFont val="Calibri"/>
        <family val="2"/>
        <scheme val="minor"/>
      </rPr>
      <t xml:space="preserve"> </t>
    </r>
    <r>
      <rPr>
        <i/>
        <sz val="10"/>
        <rFont val="Calibri"/>
        <family val="2"/>
        <scheme val="minor"/>
      </rPr>
      <t>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t>
    </r>
    <r>
      <rPr>
        <i/>
        <sz val="10"/>
        <color rgb="FFFF0000"/>
        <rFont val="Calibri"/>
        <family val="2"/>
        <scheme val="minor"/>
      </rPr>
      <t>"</t>
    </r>
  </si>
  <si>
    <r>
      <t xml:space="preserve">Adicional a los ajustes al aplicativo VIGIA contemplados en el contrato 367 de 2015, que se encuentra actualmente en ejecución, el Grupo de Informática y Estadistica está adelantando la elaboración de un Plan de Migración, que tiene por objetivo recoger la información de la totalidad de las bases de datos en excel   para migrarlas a un único repositorio de datos que es VIGIA.
Este plan de migración sera culminado antes del 31 de diciembre de 2015.
</t>
    </r>
    <r>
      <rPr>
        <sz val="10"/>
        <color rgb="FFFF0000"/>
        <rFont val="Calibri"/>
        <family val="2"/>
        <scheme val="minor"/>
      </rPr>
      <t>NOV 17 de 2015 - PRESENTAR  INFORME DE AVANCE SOBRE  EL DESARROLLO DEL MODULO DE COBRO COACTIVO PROCEOS JUDICIALES  Y DE IUIT</t>
    </r>
  </si>
  <si>
    <r>
      <t xml:space="preserve">La Superintendencia de Puertos y Transporte  suscribo el  Contrato  Interadministrativo No. 411  de 2015, que busca optimizar el control y la trazabilidad de los IUITS desde el ingreso a la entidad hasta su repuesta oportuna. Dentro de las obligaciones especificas de este contrato estan: * Recibir los IUIT que llegan de los diferentes organismos de tránsito y policía.
*  Recibir los IUIT en el sistema de información, se le asignará un consecutivo y se digitalizará, lo que permite llevar la trazabilidad del proceso para enfocar las acciones de control.
 * Entregar el IUIT físico al funcionario asignado del Grupo de Control para que se analice el caso.
para que se analice el caso.
* Realizar el registro de apertura y traslado al funcionario para que revise la resolución, apruebe y firme.
* Notificar al infractor que se ha realizado la apertura de un caso y que es posible presentar descargos.
* Programar las audiencias y registrar el fallo resultante de la gestión del proceso contravencional.
*Avanzar los procesos contravencionales, imprimir los actos administrativos que apliquen según las normas entregar a los funcionarios responsables para su firma.
* Recibir, notificar y registrar los recursos y dar traslado al funcionario pertinente para que genere el fallo.
* Notificar el registro del fallo a la SPT y al infractor.
</t>
    </r>
    <r>
      <rPr>
        <sz val="10"/>
        <color rgb="FFFF0000"/>
        <rFont val="Calibri"/>
        <family val="2"/>
        <scheme val="minor"/>
      </rPr>
      <t xml:space="preserve">NOV 17 de 2015 - PENDIENTE INFORME SOBRE LA  ACTUALIZACIÓN  DE INVENTARIO, MATRICES Y TERCERIZACIÓN PROCESO IUIT. EL ÚLTIMO REPORTE  ES DEL 24 DE JULIO DE 2015
</t>
    </r>
  </si>
  <si>
    <r>
      <t xml:space="preserve">El área responsable de reportar la informacion de la Superintendencia de Puertos y Transporte, que garantiza la consistencia de la misma, es la Oficina Asesora de Planeación, definido dentro de las funciones de la dependencia y el alcance del proceso de direccionamiento estrategico
</t>
    </r>
    <r>
      <rPr>
        <sz val="10"/>
        <color rgb="FFFF0000"/>
        <rFont val="Calibri"/>
        <family val="2"/>
        <scheme val="minor"/>
      </rPr>
      <t>NOV 17 de 2015 - PENDIENTE  INFORME DE SEGUIMIENTO  SOBRE LA GESTIÓN INSTITUCIONAL EN FORMA TRIMESTRAL  CON CORTE A OCTUBRE  DE 2015 (SEGÚN PROCEDIMIENTO DIRECCIONAMIENTO Y PLANIFICACIÓN INSTITUCIONAL)</t>
    </r>
  </si>
  <si>
    <r>
      <t xml:space="preserve">El área responsable de reportar la informacion de la Superintendencia de Puertos y Transporte, que garantiza la consistencia de la misma, es la Oficina Asesora de Planeación, definido dentro de las funciones de la dependencia y el alcance del proceso de direccionamiento estrategico.
</t>
    </r>
    <r>
      <rPr>
        <sz val="10"/>
        <color rgb="FFFF0000"/>
        <rFont val="Calibri"/>
        <family val="2"/>
        <scheme val="minor"/>
      </rPr>
      <t xml:space="preserve">NOV 17 de 2015 - SI PERO QUE???  ENTONCES CUAL ES EL RESULTADO QUE USTEDES TIENEN AL RESPECTO? </t>
    </r>
    <r>
      <rPr>
        <b/>
        <sz val="10"/>
        <color rgb="FFFF0000"/>
        <rFont val="Calibri"/>
        <family val="2"/>
        <scheme val="minor"/>
      </rPr>
      <t xml:space="preserve">INFORME DE GESTIÓN INSTITUCIONAL SEMESTRAL, </t>
    </r>
    <r>
      <rPr>
        <sz val="10"/>
        <color rgb="FFFF0000"/>
        <rFont val="Calibri"/>
        <family val="2"/>
        <scheme val="minor"/>
      </rPr>
      <t>DONDE SE OBSERVE  LA CONSOLIDACIÓN DE LA INFORMACIÓN DEL PLAN GENERAL DE SUPERVISIÓN</t>
    </r>
  </si>
  <si>
    <r>
      <t xml:space="preserve">Para el cierre contable correspondiente al tercer trimestre de 2015 se continúo con la verificación de NIT (Terceros) en el sistema SIIF respecto de los incorporados en  las bases de datos de registro de información de cartera,  así mismo se discrimino la información por Delegada.
Se cruzó la información de terceros registrados en las bases de datos de Excel con la que se reporta en el certificado de existencia y representación legal de la Cámara de Comercio y/o registro único empresarial y social de las cámaras de comercio (RUES) para Complementar los datos requeridos para la creación de nuevos terceros en el sistema SIIF.
De lo anterior se puede colegir que las actividades de creación de terceros en el Sistema Integrado de Información financiera, relacionados en la cuenta deudores de las vigencias anteriores están en etapa de finalización, por cuanto a la fecha el Grupo de financiera está creando en el SIIF los nuevos terceros no registrados que no tenían obligaciones asociadas en la cuenta deudores de vigencias anteriores.
Reporte de la Coordinación Financiera al tercer trimestre sobre creación de terceros: 
Concesiones: 0
Puertos: 11
Tránsito 34
Tasa de vigilancia 219
</t>
    </r>
    <r>
      <rPr>
        <sz val="10"/>
        <color rgb="FFFF0000"/>
        <rFont val="Calibri"/>
        <family val="2"/>
        <scheme val="minor"/>
      </rPr>
      <t>NOV 17 DE 2015 -  la información reportada a octubre por Secretaria General no es coherente con la reportada  por la Coordinación Financiera a 30/06/2014 (Vía Correo electrónico) sobre creación de terceros genéricos en la cuenta deudores:
TOTAL: 1901
Concesiones: 67
Puertos: 612
Tránsito 122.  sugerimos se revise y se haga entrega de soporte.</t>
    </r>
    <r>
      <rPr>
        <sz val="10"/>
        <color rgb="FF9933FF"/>
        <rFont val="Calibri"/>
        <family val="2"/>
        <scheme val="minor"/>
      </rPr>
      <t xml:space="preserve">
</t>
    </r>
  </si>
  <si>
    <t>SEGUIMIENTO  A NUEVOS APORTES OAP - OCTUBRE 31 DE 2015</t>
  </si>
  <si>
    <t>SEGUIMIENTO  A NUEVOS APORTES SECRETARIA GENERAL
OCTUBRE 31 DE 2015</t>
  </si>
  <si>
    <r>
      <t xml:space="preserve">Base de datos adelantada por el grupo IUIT donde se relacionan 12293 registros de las vigencias 2008 a 2013, especificando resoluciones de apertura, descargos y Fallo.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Tasa de Vigilancia,  Monitoreo Quejas y Peticiones y Seguimiento a Sanciones
Se suscribió el convenio 411 de 2015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Fueron remitidas las matrices de control de entrega de procesos de IUITs a los abogados. (Tabla control semanal de reporte de reparto)
Informe de Estado actual de IUIT con corte a Julio 24 de 2015:
- Total de IUIT entre 2007 y 2015: 200.822
- Total Aperturas: 46.422
- Total fallos: 15.509
- Total recursos: 2.371
</t>
    </r>
    <r>
      <rPr>
        <b/>
        <sz val="10"/>
        <color rgb="FFFF0000"/>
        <rFont val="Arial"/>
        <family val="2"/>
      </rPr>
      <t>RECOMENDACIÓN: ACTUALIZAR EL INFORME  DE INVENTARIO, MATRICES Y TERCERIZACIÓN PROCESO IUIT. EL ÚLTIMO REPORTE  ES DEL 24 DE JULIO DE 2015
RECOMENDACIÓN: PRESENTAR INFORME DE AVANCE DEL PROYECTO DE ARQUITECTURA EMPRESARIAL DESARROLLADO POR LA FIRMA XM (SISTEMA INTELIGENTE SUPERTRANSPORTE)</t>
    </r>
  </si>
  <si>
    <r>
      <t xml:space="preserve">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A la fecha de remisión de este avance el Grupo de Financiera se encuentra en revisión y depuración de sus bases de movimiento de cartera realizando la verificación de NIT (Terceros) que se encuentran en las bases de datos de movimiento de cartera discriminada por cada Delegada, que no obstante a estar referenciados en estas bases no son reconocidos por el Sistema SIIF al momento de realizar los registros contables.
Se ha verificado algunas imprecisiones en los números de Nit y la razón social del vigilado (tercero) razón por la cual se ha procedido a revisar el acto administrativo de imposición de la sanción para determinar el número de identificación tributaria o de la cedula de ciudadanía así como los datos básicos del tercero.
Lo anterior como insumo principal para la posterior  creación de estos terceros identificados en las bases de datos como no registrados en el sistema SIIF, para el efecto se encuentra adelantando las tareas de consolidación de información en concordancia con la que se reporta en el Certificado de Existencia y Representación Legal de las Cámaras de Comercio y/o la información que se verifica en el Registro Único Empresarial y Social de las Cámaras de Comercio (RUES) para complementar los datos requeridos para la creación de nuevos terceros en el sistema SIIF.
</t>
    </r>
    <r>
      <rPr>
        <b/>
        <sz val="10"/>
        <color rgb="FFFF0000"/>
        <rFont val="Arial"/>
        <family val="2"/>
      </rPr>
      <t>ACTUALIZAR EL REPORTE SOBRE</t>
    </r>
    <r>
      <rPr>
        <sz val="10"/>
        <rFont val="Arial"/>
        <family val="2"/>
      </rPr>
      <t xml:space="preserve"> </t>
    </r>
    <r>
      <rPr>
        <b/>
        <sz val="10"/>
        <color rgb="FFFF0000"/>
        <rFont val="Arial"/>
        <family val="2"/>
      </rPr>
      <t>IDENTIFICACION DE TERCEROSEN EL SIIF</t>
    </r>
  </si>
  <si>
    <r>
      <t xml:space="preserve">Se realizó verificación de NIT (Terceros) contra SIIF lo que arrojo los terceros que no se encuentran en las bases de datos de registro de información de cartera así mismo se discrimino la información por Delegada.
Se cruzó la información de terceros registrados en las bases de datos de Excel con la que se reporta en el certificado de existencia y representación legal de la Cámara de Comercio y/o registro único empresarial y social de las cámaras de comercio (RUES) para Complementar los datos requeridos para la creación de nuevos terceros en el sistema SIIF.
Actualización de la Base de datos de registro de información de cartera completa con NIT (Terceros) de manera mensual con el fin que sean incorporados los nuevos terceros en estas bases.
 Para el cierre contable correspondiente al 31 de diciembre de 2014, se realizó durante los meses de enero y febrero de 2015, la creación de terceros identificados en las bases de movimiento de cartera, estos terceros fueron creados en la plataforma del SIIF.
 Recursos dispuestos para la ejecución de actividades -  Para desarrollar de manera oportuna y eficiente las acciones necesarias encaminadas a subsanar el hallazgo N° 12 (2013) de la Contraloría General de la República, en concordancia con las tareas identificadas como parte del plan, desde el pasado 25 de mayo de 2015 se cuenta con dos contratistas del nivel técnico para apoyar de manera prioritaria las acciones relacionadas con los temas de ejecución de las actividades asociadas a la verificación de NIT (Terceros), actualización de la Base de datos de registro de información de cartera, consolidación de información de vigilados y creación de los terceros dentro del sistema SIIF.
 Actividades en ejecución - A la fecha el Grupo de financiera continúa con la revisión, depuración y análisis de la información de sus bases de datos para la creación de nuevos terceros identificados en dichas bases  y que no se encuentran registrados en el sistema SIIF así mismo, está creando en SIIF los terceros no registrados.
</t>
    </r>
    <r>
      <rPr>
        <sz val="10"/>
        <color theme="1"/>
        <rFont val="Arial"/>
        <family val="2"/>
      </rPr>
      <t xml:space="preserve">
Reporte de la Coordinación Financiera del 30/06/2014 (Vía Correo electrónico) sobre creación de terceros genéricos en la cuenta deudores:
TOTAL: 1901
Concesiones: 67
Puertos: 612
Tránsito 122
</t>
    </r>
    <r>
      <rPr>
        <b/>
        <sz val="10"/>
        <color rgb="FFFF0000"/>
        <rFont val="Arial"/>
        <family val="2"/>
      </rPr>
      <t xml:space="preserve">
ACTUALIZAR EL REPORTE SOBRE IDENTIFICACION DE TERCEROSEN EL SIIF</t>
    </r>
  </si>
  <si>
    <t xml:space="preserve">Martha Montañez
Jefe Oficina de Planeación </t>
  </si>
  <si>
    <t xml:space="preserve">Lina María Huari
Jefe Oficina Jurídica </t>
  </si>
  <si>
    <t xml:space="preserve">Silvia Ramírez
Secretaria General </t>
  </si>
  <si>
    <t>Jorge Andrés escobar
Superintendente Delegado de Tránsito
Martha Montañez
Jefe Oficina de Planeación 
Lina María Margarita Huari
Jefe Oficina de Jurídica</t>
  </si>
  <si>
    <t>Silvia Rámirez
Secretaria General 
Lina María Margarita Huari
Jefe Oficina de Jurídica</t>
  </si>
  <si>
    <r>
      <t xml:space="preserve">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Formato Modelo Integrado de Planeación y Gestión (DE-REG 23 - versión 1 del 02/06/2015) . Incluye:
- Objetivos , estrategias y programas del Plan Nacional de Desarrollo
- Objetivos estratégicos del Sector
- Estrategias y metas cuatrienales de la Entidad
El Hallazgo está relacionados con la armonización de los planes de la entidad, es importante señalar que desde la construcción del plan estratégico de la entidad, la armonización es total con el Plan Nacional de Desarrollo, el plan estratégico sectorial y el plan estratégico institucional.
La documentación en mención hace referencia a los documentos metodológicos que soportan la construcción del plan estratégico tanto sectorial como el plan estratégico institucional.
Como se podrá observar en los documentos metodológicos, tanto los objetivos estratégicos como las áreas estratégicas parten de los lineamientos del Plan Nacional de Desarrollo.
El proceso metodológico incluye la revisión desde la misión de la entidad, valores, hasta el seguimiento de los planes tal como se presenta en la siguiente figura
Como anexos soporte de esta respuesta se entrega la siguiente documentación:
- Documento metodológico -Planteamiento estratégico
- Instructivo Objetivos Estratégicos metodológico
- Metodología construcción de indicadores
 - Reunión de apertura proyecto MT Plan Estratégico
- Taller definición de áreas estratégicas Metodología
Publicación en Página WEb de informes de gestión institucional 2014:  Avance Plan de Acción Segundo Trimestre 2014; Avance Plan de Acción Tercer Trimestre 2014; Avance Final del Plan de Acción 2014;  Informe de Gestión Superintendencia de Puertos y Transporte Enero - Junio 2014; Informe de Gestión Superintendencia de Puertos y Transporte Julio - Septiembre 2014; Informe de Rendición de Cuentas 2014; Informe de Gestión 2010-2014.
Publicación en Página WEb de informes de gestión institucional 2015: Primer Trimestre Informes de Gestión 2015
Informe de gestión institucional vigencia 2015
Informe del MODELO INTEGRADO DE PLANEACION Y GESTION INSTITUCIONAL 2015 - Tablero de control (indicadores y metas)
Informe ejecución presupuestal proyectos de inversión diciembre de 2015
</t>
    </r>
    <r>
      <rPr>
        <b/>
        <sz val="10"/>
        <color rgb="FFFF0000"/>
        <rFont val="Arial"/>
        <family val="2"/>
      </rPr>
      <t>OK VERIFICADO  Y CUMPLIDO -  FEB 28 2016</t>
    </r>
  </si>
  <si>
    <r>
      <t>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En el marco del Plan Estratégico Institucional 2014 - 2018 fueron definidos 14 Objetivos Estratégicos y 24 Indicadores Estratégicos.
Construcción de 24 fichas técnicas de los indicadores de los objetivos dle plan estratégico 2014 - 2018
Informe de gestión institucional vigencia 2015
Informe del MODELO INTEGRADO DE PLANEACION Y GESTION INSTITUCIONAL 2015 - Tablero de control (indicadores y metas)
Informe ejecución presupuestal proyectos de inversión diciembre de 2015</t>
    </r>
    <r>
      <rPr>
        <b/>
        <sz val="10"/>
        <color rgb="FFFF0000"/>
        <rFont val="Arial"/>
        <family val="2"/>
      </rPr>
      <t xml:space="preserve">
OK VERIFICADO  Y CUMPLIDO -  FEB 28 2016</t>
    </r>
  </si>
  <si>
    <r>
      <t xml:space="preserve">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Informe de gestión institucional vigencia 2015
Informe del MODELO INTEGRADO DE PLANEACION Y GESTION INSTITUCIONAL 2015 - Tablero de control (indicadores y metas)
Informe ejecución presupuestal proyectos de inversión diciembre de 2015</t>
    </r>
    <r>
      <rPr>
        <sz val="10"/>
        <color rgb="FFFF0000"/>
        <rFont val="Arial"/>
        <family val="2"/>
      </rPr>
      <t xml:space="preserve">
</t>
    </r>
    <r>
      <rPr>
        <b/>
        <sz val="10"/>
        <color rgb="FFC00000"/>
        <rFont val="Arial"/>
        <family val="2"/>
      </rPr>
      <t>OK VERIFICADO  Y CUMPLIDO -  FEB 28 2016</t>
    </r>
  </si>
  <si>
    <r>
      <t xml:space="preserve">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14 objetivos estratégicos y 24 Indicadores estratégicos para su seguimiento.
4. 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t>
    </r>
    <r>
      <rPr>
        <sz val="10"/>
        <color rgb="FFFF0000"/>
        <rFont val="Arial"/>
        <family val="2"/>
      </rPr>
      <t xml:space="preserve">
</t>
    </r>
    <r>
      <rPr>
        <sz val="10"/>
        <rFont val="Arial"/>
        <family val="2"/>
      </rPr>
      <t>Informe de gestión institucional vigencia 2015
Informe del MODELO INTEGRADO DE PLANEACION Y GESTION INSTITUCIONAL 2015 - Tablero de control (indicadores y metas)
Informe ejecución presupuestal proyectos de inversión diciembre de 2015</t>
    </r>
    <r>
      <rPr>
        <sz val="10"/>
        <color rgb="FFFF0000"/>
        <rFont val="Arial"/>
        <family val="2"/>
      </rPr>
      <t xml:space="preserve">
</t>
    </r>
    <r>
      <rPr>
        <b/>
        <sz val="10"/>
        <color rgb="FFFF0000"/>
        <rFont val="Arial"/>
        <family val="2"/>
      </rPr>
      <t>OK VERIFICADO  Y CUMPLIDO -  FEB 28 2016</t>
    </r>
  </si>
  <si>
    <r>
      <t>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Formato Modelo Integrado de Planeación y Gestión (DE-REG 23 - versión 1 del 02/06/2015) . Incluye:
- Objetivos , estrategias y programas del Plan Nacional de Desarrollo
- Objetivos estratégicos del Sector
- Estrategias y metas cuatrienales de la Entidad
El Hallazgo está relacionados con la armonización de los planes de la entidad, es importante señalar que desde la construcción del plan estratégico de la entidad, la armonización es total con el Plan Nacional de Desarrollo, el plan estratégico sectorial y el plan estratégico institucional.
La documentación en mención hace referencia a los documentos metodológicos que soportan la construcción del plan estratégico tanto sectorial como el plan estratégico institucional.
Como se podrá observar en los documentos metodológicos, tanto los objetivos estratégicos como las áreas estratégicas parten de los lineamientos del Plan Nacional de Desarrollo.
El proceso metodológico incluye la revisión desde la misión de la entidad, valores, hasta el seguimiento de los planes tal como se presenta en la siguiente figura
Como anexos soporte de esta respuesta se entrega la siguiente documentación:
- Documento Metodológico - Planteamiento Estratégico
- Instructivo - Objetivos estratégicos Metodológico
- Metodología Construcción Indicadores
- Reunión de apertura proyecto MT Plan Estratégico
- Taller definicón áreas estratégicas - Metodologías
Informe de gestión institucional vigencia 2015
Informe del MODELO INTEGRADO DE PLANEACION Y GESTION INSTITUCIONAL 2015 - Tablero de control (indicadores y metas)
Informe ejecución presupuestal proyectos de inversión diciembre de 2015
La OAP construyó con cada una de las dependencias el plan operativo vigencia 2016, con el fin de garantizar la definicion de la carta de navegacion que nos permita alcanzar la metas esperadas de manera articulada.</t>
    </r>
    <r>
      <rPr>
        <b/>
        <sz val="10"/>
        <color rgb="FFFF0000"/>
        <rFont val="Arial"/>
        <family val="2"/>
      </rPr>
      <t xml:space="preserve">
OK VERIFICADO  Y CUMPLIDO -  FEB 28 2016</t>
    </r>
  </si>
  <si>
    <t>VIGENCIA</t>
  </si>
  <si>
    <t>CLASIFICACIÓN DE HALLAZGOS</t>
  </si>
  <si>
    <t>EJECUTADO</t>
  </si>
  <si>
    <t>EN TÉRMINOS</t>
  </si>
  <si>
    <t>VENCIDOS</t>
  </si>
  <si>
    <t>TOTAL</t>
  </si>
  <si>
    <t>AÑO 2012</t>
  </si>
  <si>
    <t>AÑO 2013</t>
  </si>
  <si>
    <r>
      <t xml:space="preserve">Mediante comunicación 20138400013821 de enero 24 de 2013, se oficio al Ministerio de Transporte solicitando la definición de parámetros de evaluación de la gestión financiera, técnica y administrativa y la calidad del servicio de los prestatarios del servicio público de transporte.
Adiconalmente, mediante Resolución 09013 de 27/05/2015, se fija los parámetros de presentación de información de caracter subjetivo que la entidades sujetas a supervisión deben presentar con corte a 31/12/2014.
</t>
    </r>
    <r>
      <rPr>
        <b/>
        <sz val="10"/>
        <color rgb="FFFF0000"/>
        <rFont val="Arial"/>
        <family val="2"/>
      </rPr>
      <t xml:space="preserve">OK VERIFICADO  Y CUMPLIDO - DIC 15 DE 2015
</t>
    </r>
    <r>
      <rPr>
        <b/>
        <sz val="10"/>
        <color theme="9" tint="-0.249977111117893"/>
        <rFont val="Arial"/>
        <family val="2"/>
      </rPr>
      <t xml:space="preserve">NO OBSTANTE SE RECOMIENDA VERIFICAR EL ESTADO ACTUAL DE LA RECEPICÓN, CONSOLIDACIÓN Y ANÁLISIS DE LA INFORMACIÓN FINANCIERA REPORTADA POR LOS VIGILADOS </t>
    </r>
  </si>
  <si>
    <r>
      <t xml:space="preserve">Estudio  de iniciativa normativa que pueda reunir los requisitos encaminados al fortalecimiento institucional, en las materias que desarrolla la SPT.   El proceso adelantado ante el Congreso de la República “Régimen Sancionatorio” es el siguiente: Gaceta 513/2014 Primer Debate. Gaceta 874/2014 aprobado Plenaria Cámara. Gaceta 787/20 Segundo Debate. Gaceta tercer Debate 312/2015 Comisión sexta del Senado. 
Ley 1753 de 2015 Plan Nacional de Desarrollo 2014 - 2018: Artículo 36 Contribución Especial para la Superintendencia de Puertos y Transporte. Parágrafo Quinto. Dótese a la Superintendencia de Puertos y Transporte de Personería Jurídica, la cual para todos sus efectos tendrá el régimen presupuestal y financiero de los establecimientos públicos.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ara la ejecución e integración de procesos con el objetivo del fortalecimiento institucional y operativo de la entidad. 
El proceso adelantado ante el Congreso de la República “Régimen Sancionatorio del Transporte, Su Infraestrcutura y susu Servicios Conexos y Complementarios” es el siguiente: Gaceta 513/2014 Primer Debate. Gaceta 874/2014 aprobado Plenaria Cámara. Gaceta 787/20 Segundo Debate. Gaceta tercer Debate 312/2015 Comisión sexta del Senado. 
La Plenaria del Senado de la República aprobara el Régimen Sancionatorio del Transporte, su Infraestructura y sus Servicios Conexos y Complementarios, el texto de este articulado entrará a conciliación en la Cámara de Representantes y el Senado, para luego pasar a sanción Presidencial y convertirse así en Ley de la República. </t>
    </r>
    <r>
      <rPr>
        <b/>
        <sz val="10"/>
        <color rgb="FFFF0000"/>
        <rFont val="Arial"/>
        <family val="2"/>
      </rPr>
      <t xml:space="preserve">
</t>
    </r>
  </si>
  <si>
    <r>
      <t xml:space="preserve">Se suscribió contrato  367 de 2015  para contratar los servicios de ACTUALIZACIÓN DEL DESARROLLO E IMPLEMENTACIÓN DEL SISTEMA NACIONAL DE SUPERVISIÓN AL TRANSPORTE -VIGIA, DE LA SUPERINTENDENCIA DE PUERTOS Y TRANSPORTE, INCLUIDO EL MANTENIMIENTO, SOPORTE Y GARANTÍA.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 Cobro y recaudo incluido tasa de vigilancia 
- Monitoreo Quejas y Peticiones 
- Seguimiento a Sanciones.
Actualización de Módulos:
- Módulo de Informes Únicos de Infracciones al Transporte.
- Módulo de Procesos de Investigación.
- Módulo de conexión con fuentes externas. La Superintendencia tiene la necesidad de realizar las actualizaciones necesarias para contratar la interoperabilidad de los sistemas de información con los que cuenta el Ministerio de Transporte, RUNT, la dirección de Policía y Tránsito de la Policía Nacional, Cámara de
Comercio, Dian, Cormagdalena, Gobierno en Línea y las demás entidad que requieran obtener información de manera permanente
Actualización del Pocedimiento
Módulo de Procesos de Investigación. Se requiere la actualización y capacitación para que el módulo permita la corrección de las resoluciones proyectadas que presentan errores y los reportes automáticos vía correo de: a). Ingreso de una solicitud inicial para revisión. b). Asignación de una solicitud inicial para reparto. c). Revisión de asignación de una solicitud o proceso para trabajar. d). Devolución de una resolución que generó (Apertura, Fallo de primera y segunda instancia). e). Alerta al Coordinador de las resoluciones pendientes por revisión y aprobación y firma. f). Controles adicionales para mejorar los procedimientos.
Con memo 20153000050603 la Of Jurídicsolicita  la reconsstrucción de la accion de mejora en la siguiente frase: "Las actividades descritas en el Plan de Mejoramiento NO son eficaces para corregir de fondo la causa del hallazgo, esto por cuanto las razones de fondo de los hallazgos es la falta de un sistema que integre la información de los procesos sancionatorios de la entidda y su consecuente gestión de cobro, un mecanismo que permita la gestión en tiempo real, las alertas necesarias para determinar la posible caducidad de las acciones,  deterctar la emisibilidad, prescripción, los deudores que entran en liquidación o han sido liquidados, la ubicación del deudor (entre otros).
En el desarrollo del Sistema Inteligente de la Supertransporte (SIS) se describe la necesidad que la entidad requiere generar la trazabilidad automatica entre la culminación de la sanción y el cobro de las sanciones pecuniarias que estas se derivan. Se requiere integrar los Módulos construidos  del sistema VIGIA con las funcionalidades  mediante la las que se realice el cobro y recaudo de las mismas. En consecuencia con la celebración del contrato se cumple con las acciones de mejora establecidas es decir: Integrar en un sistema las bases de datos del universo de IUIT y sus respectivas actuaciones; Impulsar actuaciones administrativas;  Optimizar los niveles de coordinación entre la DTT, el Grupo de cobro coactivo, Notificaciones y Financiera y clasificar la cartera de acuerdo con los conceptos que la originan.
</t>
    </r>
    <r>
      <rPr>
        <b/>
        <sz val="10"/>
        <color rgb="FFFF0000"/>
        <rFont val="Arial"/>
        <family val="2"/>
      </rPr>
      <t xml:space="preserve">RECOMENDACIÓIN: ACTUALIZAR EL INFORME  DE INVENTARIO, MATRICES Y TERCERIZACIÓN PROCESO IUIT. EL ÚLTIMO REPORTE  ES DEL 24 DE JULIO DE 2015
</t>
    </r>
  </si>
  <si>
    <t>AÑO</t>
  </si>
  <si>
    <t>DESCRIPCIÓN</t>
  </si>
  <si>
    <t>TIPO</t>
  </si>
  <si>
    <t>RESPONSABLE</t>
  </si>
  <si>
    <t>REVISADO DR. LOPEZ CGR
ESTUDIOS PREVIOS DEL CONTRATO DE PRESTACIÓN DE SERVICIOS. ACTUALIZACIÓN DEL DESARROLLO E IMPLEMENTACIÓN DEL SISTEMA NACIONAL DE SUPERVISION AL TRANSPORTE -VIGIA, DE LA SUPERINTENDENCIA DE PUERTOS Y TRANSPORTE, INCLUIDO EL MANTENIMIENTO, SOPORTE Y GARANTÍA. MAYO DE 2015
Se suscribió contrato  367 de 2015 se obliga con la SUPERINTENDENCIA DE PUERTOS Y TRANSPORTE, a prestar los servicios de ACTUALIZACIÓN DEL DESARROLLO E IMPLEMENTACIÓN DEL SISTEMA NACIONAL DE SUPERVISION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presente contrato,</t>
  </si>
  <si>
    <r>
      <t>Se anexa soporte   generado por la Coordinación de Talento Humano Sobre el control y seguimiento e identificación de la disponibilidad  de saldos para para la realización de CDP y RP. Memorando 20155000018563 de 25/03/2015</t>
    </r>
    <r>
      <rPr>
        <b/>
        <sz val="10"/>
        <color rgb="FFFF0000"/>
        <rFont val="Arial"/>
        <family val="2"/>
      </rPr>
      <t xml:space="preserve"> REVISAR  REGISTRO DE CONTROL EN T.H.</t>
    </r>
    <r>
      <rPr>
        <sz val="10"/>
        <rFont val="Arial"/>
        <family val="2"/>
      </rPr>
      <t xml:space="preserve">
El proceso disciplinario abierto a efecto de sancionar el No tramite oportuno del registro presupuestal del hallazgo evidenciado, se encuentra fallado  en segunda instancia y ejecutoriado.(SOPORTE SE ENCUENTRA EN CID)
</t>
    </r>
    <r>
      <rPr>
        <b/>
        <sz val="10"/>
        <color rgb="FFFF0000"/>
        <rFont val="Arial"/>
        <family val="2"/>
      </rPr>
      <t>OK VERIFICADO  Y CUMPLIDO - DIC 15 DE 2015</t>
    </r>
  </si>
  <si>
    <t xml:space="preserve">Hallazgo 10(2010) Bienes en Bodega. A Diciembre 31 de 2010, existen elementos de consumo que vienen desde noviembre de 2009, por un valor de $3.6 millones   los cuales a la fecha no se han dado al servicio.
</t>
  </si>
  <si>
    <t xml:space="preserve">Hallazgo 30(2010) Decreto 2741 de 2001. La Superintendencia para la vigencia 2010 no le dio cumplimiento a lo establecido en el numeral 6º del artículo 6º del Decreto 2741 de 2001, que la obliga a evaluar la gestión financiera, técnica y administrativa y la calidad del servicio de las empresas de servicio de transporte y concesionarios </t>
  </si>
  <si>
    <t>Hallazgo 65(2010) Cronograma del Proyecto.  Siendo el cronograma una herramienta fundamental en la ejecución y control de cualquier proyecto, se observa falta de claridad por parte de la Entidad en cuanto al cronograma oficial para la implementación del sistema de información Vigía</t>
  </si>
  <si>
    <t xml:space="preserve">Estudios técnicos de elementos de consumo acordes con las necesidades de la Entidad  </t>
  </si>
  <si>
    <r>
      <t xml:space="preserve">Revisado por el  Dr. López auditor de la CGR dentro del proceso de auditoría pr´scticada a la vigencia 2013. Hallazgo cerrado en su momento pero por equivocación del ente de control quedo abierto.
No obstante lo anterior, la SPT  buscando el mejoramiento  en los sistemas de información  tenía la necesidad de construir un proyecto a largo plazo, cuya implementación se ha venido realizando en los ultimos años por etapas y que tenía como objeto dotar de herramientas técnicas a la Entidad y conseguir la automatización de los proceso
de supervisión, con la finalidad que las competencias de la entidad fuesen ejercidas de forma oportuna.
De ahí que la Supertransporte realizó un proceso de licitación pública, que culminó con la celebraciónEstudios previos del contrato de prestación de servicios. Actualización del desarrollo e implementaión del Sistema Nacional de Supervisión al Transporte - VIGIA - de la SPT, incluido el mantenimiento, soporte y garantía. Mayo 2015.
Se suscribió contrato  367 de 2015 en el que la firma QUIPUX SAS se obliga con la SPT, a prestar los servicios de actualización del desarrollo e implementaión del Sistema Nacionsl de Supervisión  al Transporte VIGIA en la SPT incluido el mantenimiento, soporte y garantía  que para el presente contrato se denominará  EL SERVICIO. Por su parte la SPT, adquiere el SERVICIO, con las especificaciones técnicas estipuladas en la solicitud de oferta, y la oferta, que hacen parte integral del presente contrato.
</t>
    </r>
    <r>
      <rPr>
        <b/>
        <sz val="10"/>
        <color rgb="FFFF0000"/>
        <rFont val="Arial"/>
        <family val="2"/>
      </rPr>
      <t>OK VERIFICADO  Y CUMPLIDO - DIC 15 DE 2015</t>
    </r>
  </si>
  <si>
    <t>Contrato  367 de 2015 en el que la firma QUIPUX SAS se obliga con la SPT (módulos Recaudo y Cartera y NIIF)</t>
  </si>
  <si>
    <t>OFICINA DE PLANEACIÓN - GRUPO INFORMÁTICA</t>
  </si>
  <si>
    <t>En la auditoría regular correspondiente a la vigencia 2013, la CGR revisó las acciones de mejora para el hallazgo, determinando su cierre (Acta de Seguimiento al Plan de Mejoramiento entre Agosto 6 y Noviembre 14 de 2014): No obstante, en el informe de auditoría no quedó expresamente recomendado su cierre.
Sin embargo, no se evidencia informe o estudio sobre la posibilidad de realizar la interoperabilidad entre SIGEP (Talento Humano) y SIIF (Sistema Financiero)</t>
  </si>
  <si>
    <t>Generar de manera oportuna el Plan General de Adquisiciones  de bienes y servicios</t>
  </si>
  <si>
    <t>Incluir actas del Comité de Adquisiciones donde se aprueba el plan anual de adquisiciones de las vigencias 2015 y 2016 y sus modificaciones.</t>
  </si>
  <si>
    <t>Lista de chequeo para cesión de contratos</t>
  </si>
  <si>
    <r>
      <t xml:space="preserve">Secretaria General, informa mediante memorando 20155000018563 de 25/03/2015 (hoja 3) "Durante la vigencia 2015 no se ha presentado un caso relacionado con la CESIÓN CONTRACTUAL, sin embargo es claro que se dará cumplimiento a lo dispuesto en la normatividad en materia de porcentajes mínimos en la constitución de garantías.
A Octubre de 2015 en la entidad se han presentado 3 CESIONES contractuales de los Contratos No. 73, 147, 447 de 2015 (APORTE ENTREGADO POR SECRETARIA GENERAL)
Nov 17 de 2015 - No presenta ningún avance sobre lo ya consignado por la OCI. Esta accion correctiva quedo a cargo de Secretaria General, en el informe enviado en este misma fecha aporta lo siguiente: 
Manual de contratación:  
http://www.supertransporte.gov.co/index.php/taux.html
Aquí se encuentran las directrices para el desarrollo del proceso de Gestión Contractual que adelante la Superintendencia de Puertos y Transporte, en el marco de la normatividad vigente. Las disposiciones señaladas tienen por objeto dar cumplimiento los principios reguladores de la administración pública y la actividad contractual de la Entidades sometidas al Estatuto de Contratación Pública, así como a los lineamientos emitidos por la Agencia Nacional de Contratación Pública - Colombia Compra Eficiente.
</t>
    </r>
    <r>
      <rPr>
        <b/>
        <sz val="10"/>
        <color rgb="FFFF0000"/>
        <rFont val="Arial"/>
        <family val="2"/>
      </rPr>
      <t>OK VERIFICADO  Y CUMPLIDO - DIC 15 DE 2015</t>
    </r>
  </si>
  <si>
    <t>Verificar cesión de procesos contractuales en 2015 y 2016</t>
  </si>
  <si>
    <t>Manual de contratación:  http://www.supertransporte.gov.co/index.php/taux.html
Aquí se encuentran las directrices para el desarrollo del proceso de Gestión Contractual que adelante la Superintendencia de Puertos y Transporte, en el marco de la normatividad vigente. Las disposiciones señaladas tienen por objeto dar cumplimiento los principios reguladores de la administración pública y la actividad contractual de la Entidades sometidas al Estatuto de Contratación Pública, así como a los lineamientos emitidos por la Agencia Nacional de Contratación Pública - Colombia Compra Eficiente.
A 10-2015 en la entidad se han presentado 3 CESIONES contractuales de los Contratos No. 73, 147, 447 de 2015.</t>
  </si>
  <si>
    <t>Realizar los ajustes necesarios al cronograma de trabajo, a fin de dar cumplimiento al objeto contractual.
Elaborar el informe de interventoría del  contrato.</t>
  </si>
  <si>
    <t>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Informe de actualización del funcionamiento de los módulos de VIGÍA (documento soporte se encuentra en la carpeta de Planeación, elaborado por Jelkin Carrillo del Grupo Informática y Estadísticas.)</t>
  </si>
  <si>
    <t>Verificar los expedientes documentales mencionados en el avance.</t>
  </si>
  <si>
    <t>Formalizar las modificaciones al cronograma de trabajo, a facilitar el seguimiento al  cumplimiento al objeto contractual.
Informe final de actividades de los proyectos de inversión.</t>
  </si>
  <si>
    <t>Como parte fundamental del contrato 367 de 2015, se cuenta con el cronograma de actividades para la Actualización y Desarrollos Módulos VIGIA el cual se encuentra actualmente en ejecución y el seguimiento es realizado por los supervisores del mismo.</t>
  </si>
  <si>
    <t xml:space="preserve"> Resolución  03495 de 26/04/ 2010,  por la cual se fija el manual para el manejo administrativo de los bienes de propiedad de la SPT  y uno de los objetivos es el de "definir conceptos, clasificación responsabilidad y parámetros de manejo  y control de los inventarios de la entidad". 
Manual de Contratación (Resolución 11448 de 2014), define los parámetros a tener en cuenta par ala construcción de estudios previos para adquisición de elementos. </t>
  </si>
  <si>
    <t>Relacionar procesos contractuales de adquisición de bienes en la vigencia 2014 y 2015 (Se recomienda los de mayor cuantía y revisar los estudios previos).</t>
  </si>
  <si>
    <t>Realizar un estudio de cada uno de los aplicativos mencionados.
Desarrollar e implementar la interoperabilidad entre los sistemas de información.</t>
  </si>
  <si>
    <t>Informes sobre los resultados de la evaluación de la gestión financiera, técnica y administrativa y la calidad del servicio</t>
  </si>
  <si>
    <t>Mediante comunicación 20138400013821 de enero 24 de 2013, se ofició al Ministerio de Transporte solicitando la definición de parámetros de evaluación de la gestión financiera, técnica y administrativa y la calidad del servicio de los prestatarios del servicio público de transporte.
Resoluciones de envío de información financiera para el cargue directo en VIGIA Resol 3698 de 2014,  5336de 2014 y 7269 de 2014.
Se cuenta con estadísticas consolidadas para las tres Delegadas, de la Vigencia 2014, para las siguientes variables:
Habilitadas Ministerio de Transporte.  
Registradas en VIGIA      
Sin Registrar en Vigía         
Compartidas 
No Reportaron Información a
En Causal de Cancelación de la Habilitación 
En Casual de Disolución por Pérdidas 
Estado de Liquidez, Endeudamiento y baja rentabilidad</t>
  </si>
  <si>
    <t xml:space="preserve">Con Memorando 20155000018563 de 25/03/2015, se reporta el avance  relacionado con la Planeación contractual de la vigencia 2015.
A octubre 31 de 2015, se cuenta con un Plan de adquisiciones inicial y tres modificaciones que obedecen en gran parte al cumplimiento del proyecto  arquitectónico empresarial y sistematización de la SPT, modificaciones que fueron evaluadas y aprobadas en el Comité de Adquisiciones.
</t>
  </si>
  <si>
    <t>Adicionar informes de seguimiento del contrato 367 de 2015 donde se evidencia el seguimiento al cronograma definido inicialmente.</t>
  </si>
  <si>
    <t>Levantar inventarios conforme a la normatividad de gestión documental.
Elaborar matrices para establecer control y seguimiento de las actuaciones administrativas originadas en los IUIT en las vigencias 2012 a 2014.  
Proponer tercerización para sustanciar y  proyectar actos administrativos generados en IUIT</t>
  </si>
  <si>
    <t xml:space="preserve">Hallazgo 1(2011)  Planeación Estratégica No se está dando acatamiento al  Procedimiento Planeación Estratégica de Tics </t>
  </si>
  <si>
    <t>Hallazgo 2 (2011) Cronograma de Mantenimiento Correctivo. No existe un documento soporte que evidencie la elaboración de un cronograma de mantenimiento correctivo.</t>
  </si>
  <si>
    <t>Hallazgo 7(2011)   Pago Incentivo. La entidad no ha realizado el pago del incentivo por $2.000.000, a los cuatro funcionarios ganadores como mejor equipo de trabajo,  por la presentación del Plan Institucional  de Gestión Ambiental – PGA- , durante la vigencia 2011.</t>
  </si>
  <si>
    <t>Hallazgo  24(2011)  Deficiencias en la gestión de los Informes Únicos de Infracciones de Transporte – IUIT. La Comisión evidenció una gestión deficiente de la Entidad, respecto de los Informes Únicos de Infracciones de Transporte, en razón al bajo número de actuaciones adelantadas para ejercer efectiva y eficientemente la supervisión integral (vigilancia, inspección y control) .</t>
  </si>
  <si>
    <t>Hallazgo 28(2011) Baja efectividad en el cumplimiento de objetivos y metas definidas en el Plan de Mejoramiento. En el informe del Plan de Mejoramiento entregado por la entidad a 31 de diciembre de 2010, se observó bajo cumplimiento en la ejecución de los objetivos y metas de las observaciones al proyecto de Apoyo Fortalecimiento Supervisión Vigilados por Supertransporte presentadas por el equipo de auditoría en la vigencia 2010.</t>
  </si>
  <si>
    <t>Hallazgo 52(2011) (F) (D) Prescripción-  Expediente 031-06-01-11-078, Empresa AEROENVIOS S.A. Se evidenció inactividad procesal dentro de las Actuaciones Administrativas que concluyeron con la prescripción del expediente 031-06-01-11-078, contra la empresa AEROENVIOS S.A, referente al IUIT N° 220586.</t>
  </si>
  <si>
    <t>Hallazgo 54(2011)  (A) Caducidad IUIT. A 31 de Diciembre de 2011, se revisaron, aprobaron y firmaron 2301 proyectos de resolución, declarando la caducidad de la facultad sancionatoria sobre igual número de Informes Únicos de Infracciones de Transporte, debido a que no registraban actuación administrativa alguna desde la ocurrencia de los hechos, acaecidos más de tres años atrás. Con fundamento en el Decreto Ley 267 de 2000, la Contraloría General de la República advierte a la Superintendencia que de no mediar una solución definitiva a los problemas que motivan la deficiente gestión de la Entidad respecto de los Informes Únicos de Infracciones de Transporte, o de no tomarse decisiones que permitan agilizar las acciones correspondientes para la recuperación de los recursos ya causados, se puede incurrir en un detrimento patrimonial</t>
  </si>
  <si>
    <t xml:space="preserve">Procedimiento soporte y Mantenimiento de TICs GT-PCT-3 V3 de julio 10/2014
Plan de Mantenimiento Informático vigencia 2015. Calendario de mantenimiento preventivo por dependencias. Seguimiento a través del aplicativo KAWAK  Módulo Equipos  Cronograma de mantenimiento . </t>
  </si>
  <si>
    <t>Plan de Mantenimiento Informático vigencia 2015. Calendario de mantenimiento preventivo por dependencias. Seguimiento a través del aplicativo KAWAK  Módulo Equipos  Cronograma de mantenimiento .</t>
  </si>
  <si>
    <t>Se anexa soporte generado por la Coordinación de Talento Humano Sobre el control y seguimiento e identificación de la disponibilidad  de saldos para para la realización de CDP y RP. Memorando 20155000018563 de 25/03/2015 
El proceso disciplinario abierto a efecto de sancionar el No tramite oportuno del registro presupuestal del hallazgo evidenciado, se encuentra fallado  en segunda instancia y ejecutoriado.</t>
  </si>
  <si>
    <t>Base de datos adelantada por el grupo IUIT donde se relacionan 12293 registros de las vigencias 2008 a 2013, especificando resoluciones de apertura, descargos y Fallo.
Matrices de control de entrega de procesos de IUITs a los abogados. Informe de Estado actual de IUIT con corte a Julio 24 de 2015: - Total de IUIT entre 2007 y 2015: 200.822 - Total Aperturas: 46.422 - Total fallos: 15.509 - Total recursos: 2.371
Convenio 411 de 2015 con la empresa XM Compañía.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t>
  </si>
  <si>
    <t>Controles trimestrales a efectos de verificar  la ejecución de los proyectos de la entidad
Reportes de ejecución del SIIF de los proyectos de la entidad.</t>
  </si>
  <si>
    <t>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de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t>
  </si>
  <si>
    <r>
      <t xml:space="preserve">En la Auditoría de la vigencia 2016 se determinó:
</t>
    </r>
    <r>
      <rPr>
        <b/>
        <sz val="9"/>
        <color theme="1"/>
        <rFont val="Arial"/>
        <family val="2"/>
      </rPr>
      <t xml:space="preserve">Delegada de Tránsito: </t>
    </r>
    <r>
      <rPr>
        <sz val="9"/>
        <color theme="1"/>
        <rFont val="Arial"/>
        <family val="2"/>
      </rPr>
      <t>Durante la vigencia fiscal 2015</t>
    </r>
    <r>
      <rPr>
        <sz val="9"/>
        <color rgb="FFFF0000"/>
        <rFont val="Arial"/>
        <family val="2"/>
      </rPr>
      <t xml:space="preserve"> no se realizó vigilancia subjetiva a los reportes financieros</t>
    </r>
    <r>
      <rPr>
        <sz val="9"/>
        <color theme="1"/>
        <rFont val="Arial"/>
        <family val="2"/>
      </rPr>
      <t xml:space="preserve"> con corte a diciembre 31 de 2014 de los vigilados. 
</t>
    </r>
    <r>
      <rPr>
        <b/>
        <sz val="9"/>
        <color theme="1"/>
        <rFont val="Arial"/>
        <family val="2"/>
      </rPr>
      <t>Delegada de Puertos:</t>
    </r>
    <r>
      <rPr>
        <sz val="9"/>
        <color theme="1"/>
        <rFont val="Arial"/>
        <family val="2"/>
      </rPr>
      <t xml:space="preserve"> A 31 de diciembre de 2015, fue procesada la información contable para el cálculo y aplicación de indicadores financieros definidos para determinar las alertas de acuerdo a los rangos establecidos de los 383 vigilados (100%). 
</t>
    </r>
    <r>
      <rPr>
        <b/>
        <sz val="9"/>
        <color theme="1"/>
        <rFont val="Arial"/>
        <family val="2"/>
      </rPr>
      <t xml:space="preserve">Delegada de Concesiones: </t>
    </r>
    <r>
      <rPr>
        <sz val="9"/>
        <color theme="1"/>
        <rFont val="Arial"/>
        <family val="2"/>
      </rPr>
      <t xml:space="preserve">Con corte a 31 de diciembre de 2015, de los 220 vigilados registrados como activos en la base de datos de la VIGIA, 107 equivalentes al 48.63% finalizaron el cargue de la información financiera y contable dentro del plazo establecido; 43 equivalentes al 19.54% la reportaron por fuera del plazo establecido en la resolución N°9013 del 27 de mayo de 2015; 56 vigilados que corresponden al 25.45% no cumplieron con la transmisión de la información. Los índices de razonabilidad financiera fueron calculados a los  220 vigilados.
</t>
    </r>
    <r>
      <rPr>
        <b/>
        <sz val="9"/>
        <color theme="1"/>
        <rFont val="Arial"/>
        <family val="2"/>
      </rPr>
      <t>La Coordinación de Control Interno Disciplinario</t>
    </r>
    <r>
      <rPr>
        <sz val="9"/>
        <color theme="1"/>
        <rFont val="Arial"/>
        <family val="2"/>
      </rPr>
      <t xml:space="preserve"> debe presentar un reporte sobre las actuaciones disciplinarias adelantadas.</t>
    </r>
  </si>
  <si>
    <t>En la Nueva Cadena de Valor no se ha documentado el procedimiento relacionado con los mantenimientos correctivos. Kawak ya no está disponible para consulta.</t>
  </si>
  <si>
    <t>Presentar plan de mantenimiento correctivo de la vigencia 2016</t>
  </si>
  <si>
    <t>En la Nueva Cadena de Valor no se ha documentado el procedimiento relacionado con la administración de base de datos. Kawak ya no está disponible para consulta.</t>
  </si>
  <si>
    <t>La Coordinación de Control Interno Disciplinario debe presentar un reporte sobre las actuaciones disciplinarias adelantadas.</t>
  </si>
  <si>
    <t>Verificar si en la Nueva Cadena de Valor se ha documentado el procedimiento relacionado con el seguimiento a los proyectos de inversión. Kawak ya no está disponible para consulta.</t>
  </si>
  <si>
    <t>Incluir reporte actualizado de base de datos de IUIT
Actualizar el reporte de control de IUIT, para identificar el estado de los trámites adelantados.
Presentar informe de ejecución y resultados del Convenio 411 de 2015 suscrito con XM , sobre gestión de IUIT
Incluir Resoluciones mediante las cuales se declara la caducidad de IUIT. Revisar si existe estudio jurídico sobre estos actos administrativos</t>
  </si>
  <si>
    <t>H 1(2012) Tasa de Vigilancia - Delegada de Concesiones- 95 vigilados de la Delegada de Concesiones no muestran los ingresos autoliquidación.
Mediante resoluciones 8372 del 29/11/2012 y 9090 del 19/12/2012, se modificaron los plazos para el pago de la tasa (...) debido a la falta de precisión en los procedimientos y en las normas, se afecta el recaudo de la tasa de vigilancia.</t>
  </si>
  <si>
    <t>Revisar las autoliquidaciones de la Tasa de Vigilancia con los ingresos brutos de los estados financieros para el cálculo de la revisión de la tasa de vigilancia y expedir los actos administrativos correspondientes.
Aprobar y formalizar los procedimientos en nuestro sistema de calidad.</t>
  </si>
  <si>
    <t xml:space="preserve">La revisión se realizó con corte a 30/12/2013 la acción de mejora se dio durante la vigencia 2014, cumplido extemporáneamente. (Documento soporte se encuentra en medio fisico carpeta  soportes Delegada de Concesiones).
Fue formulado, aprobado y publicado en el aplicativo Kawak la versión 1 del procedimiento Recaudo, Código GF-PCT-5 del 31 de marzo de 2015.
Contrato 367 de 2015 incluye módulo de cobro y recaudo incluida la Tasa de Vigilancia.
Organización del Call Center para asistencia técnica a vigilados en la liquidación de la Tasa
</t>
  </si>
  <si>
    <t>Actualizar reporte de autoliquidaciones de Tasa de Vogolancia vigencia 2015 en las Delegadas. Evidenciar acciones administrativas para mitigar la evasión o liquidaciones incorrectas.
El procedimiento no es claro en la cadena de Valor. Está relacionado con el procedimiento Gestionar Recuado y Cartera del proceso gestión finamciera(Architec). No se observa expresamente actividades de recaudo de Contribución Especial (antes Tasa de Vigilancia)
Anexar informe de call center sobre asistencia a los vigilados en la liquidación de tasa.</t>
  </si>
  <si>
    <t xml:space="preserve">H2(2012) Base de datos en Excel, para recaudo de la tasa de vigilancia . </t>
  </si>
  <si>
    <t>Contrato 367 de 2015 incluye módulo de cobro y recaudo incluida la Tasa de Vigilancia
Organización del Call Center para asistencia técnica a vigilados en la liquidación de la Tasa</t>
  </si>
  <si>
    <t>Reporte de entrega del módulo Tasa de Vigilancia del Vigía (Contrato 367 de 2015)
Anexar informe de call center sobre asistencia a los vigilados en la liquidación de tasa.</t>
  </si>
  <si>
    <t xml:space="preserve">H3(2012) Debilidades en el desarrollo del Sistema Vigia   en el desarrollo de las actividades de supervisión - Para la evaluación  subjetiva y objetiva se realiza en las bases de datos en Excel.
El sistema Vigía pese a que desde Agosto de 2011 está en producción y (...) debería estar en funcionamiento el 100% de los módulos, sin embargo los análisis de las razones financieras, alertas e indicadores, aún no están habilitadas para realizarse dentro del mismo aplicativo. </t>
  </si>
  <si>
    <t xml:space="preserve">La Delegada de Puertos realizará revisión y evaluación de cada uno de los módulos y opciones del Sistema VIGIA. 
Sensibilización de uso del aplicativo por parte de los funcionarios
Articulación de procedimientos(SIGI) Vs usos del sistema
Implementar acciones para el conocimiento, aplicación y uso del sistema VIGIA.
Complementar el sistema VIGIA con el calculo de indicadores en aspectos objetivos y objetivos.
Capacitar a los usuarios del software. 
Realizar las pruebas necesarias  de los módulos en producción.
Estado y funcionalidad del software.(módulos en funcionamiento y parametrización)
Estado y funcionalidad de Hardware
</t>
  </si>
  <si>
    <t xml:space="preserve">Con radicado 20146100003963 del 20/01/2014 la Superintendencia Delegada de Puertos solicitó a la Oficina Asesora de Planeación la solución a las inconsistencias VIGIA. Con radicado SUPERTRANSPORTE No. 20146100093163 del 14/10/2014 la Superintendencia Delegada de Puertos solicitó a la Oficina Asesora de Planeación la corrección a las inconsistencias al sistema VIGIA- vigilancia financiera.
Memorandos de respuesta a Diagnóstico presentado por las Delegadas, según análisis del grupo Informática. Memorando 20154000065773 del 03/05/2015 respuesta a Diagnóstico de la Delegda de Concesiones; Memorando 20154000065763 del 03/05/2015 respuesta a Diagnóstico de la Delegda de Puertos; Memorando 20154000065783 del 03/05/2015 respuesta a Diagnóstico de la Delegda de Tránsito.
Informe de actualización del funcionamiento de cada uno de los módulos de VIGÍA (documento soporte se encuentra en la carpeta de Planeación, elaborado con Jelkin Carrillo del Grupo Informática y Estadísticas). 
Con memorando 20146100093163 de octubre 24 de 2014, se remitió solicitud de corrección sobre inconsistencias de la operatividad del sistema VIGíA en el módulo de vigilancia financiera. A efecto de corregir  éstas inconsistencias la firma QUIPUX programó y desarrolló al interior de las Delegadas capacitaciones a cada uno de los módulo de: Alertas de vigilancia, módulo subjetivo, administrativo, financiero y programación y ejecución de visitas. Así mismo se cuenta con dos Actas  suscritas por las partes en el que se evidencia el acompañamiento para el manejo de los módulo entregados. Cada una de las capacitaciones, se encuentran soportadas igualmente por certificaciones  entregadas a los usuarios  del sistema en cada Delegada.
Con radicado No. 20144000035753 del 30/04/2014 la Oficina Asesora de Planeación informa a la Superintendencia Delegada de Puertos que se actualizó  el procedimientos del SIGI en el aplicativo  KAWAK. El documento del procedimiento VI-PCT-1 versión 3 "Recepción, análisis y procesamiento de la información para la vigilancia" documento  radicado 20144000035753 del 30/04/2014.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Indicadores de Vigilancia en el VIGÍA: - Causal de Disolución - Cantidad de Investigaciones -  Cumplimiento de Entrega de Información
- Evaluación de Quiebra - Infracciones a la Norma - Investigaciones sancionadas sobre aperturadas
Reportes de Monitoreo de Alertas: - Vigencia pólizas contractuales - Cumplimiento promedio edad parque automotor - Capacidad transportadora propia </t>
  </si>
  <si>
    <t xml:space="preserve"> 
Se recomienda presentar informe de desarrollo e implementación módulos de Vigía (nuevos y actualizados).</t>
  </si>
  <si>
    <t>Aplicar concepto previo al levantamiento de reserva sobre el tema de Patrimonio autónomo o encargo fiduciario sobre los ingresos de cada proyecto de concesión</t>
  </si>
  <si>
    <t xml:space="preserve">
Concepto de la Oficina Asesora Jurídica sobre Interpretación del Régimen Tributario aplicable a Empresas de Transporte. Memorando 20153000074113 del 24/08/2015.
(DOCUMENTO SOPORTE SE ENCUENTRA EN FORMA VIRTUAL CARPETA SOPORTES CGR Y EN MEDIO FISICO CARPETA SOPORTES PLAN DE MEJORAMIENTO )</t>
  </si>
  <si>
    <t>Anexar estudio econométrico sobre cálculo de la Contribución Especial, a partir de lo establecido en la Ley 1753 d e2015 (Artículo 36) y que sirve de sustento a la Resolución 22543 de 2015 por la cual se fija la tarifa de la Tasa de Vigilancia.</t>
  </si>
  <si>
    <t>Diagnosticar la metodología y criterios de supervisión utilizados con el objetivo de modificar, actualizar  y unificar los criterios que permitan mejorar e incrementar la cobertura de supervisión integral en las áreas misionales. (Revisar y analizar el proceso de vigilancia e inspección establecido en el mapa de procesos de la entidad). (Determinar criterios unificados de supervisión integral para cada tipo de vigilado)
Definir un marco institucional para los criterios de vigilancia e inspección con sus respectivos indicadores de cobertura.
La delegada de Concesiones e infraestructura mantendrá las acciones pertinentes para cumplir este hallazgo. (Establecer procedimientos detallados de cada actividad de vigilancia e inspección)</t>
  </si>
  <si>
    <t>Avances del PGS con corte a Junio 30 de 2016
Informe de ejecución de los contratos 367 y 411 de 2015
Verificar en la Cadena de Valor, proceso Vigilancia y proceso Inspección, si se incluyeron: criterios de vigilancia, recepcíón y análisis de información y directirces para la inspección documental.</t>
  </si>
  <si>
    <t>Verificar si se han continuado jornadas internas de capacitación sobre evaluación de la información financiera de los vigilados e investigaciones admonistrativas. (Anexar soportes).</t>
  </si>
  <si>
    <t>Implementar un formato único de seguimiento de PQR que haga parte de un sistema de información o un aplicativo web que permita el control y seguimiento.  
 Verificar  y diagnosticar de herramientas tecnológicas en la Administración Pública. 
 Convenio con entidad pública con aplicativo de seguimiento y control de PQR, alarmas y reportes de informes en línea y en tiempo real.
Directrices a nivel de Resolución con el procedimiento del trámite de PQR. 
 Revisar las Resoluciones que crean el Grupo de Servicio Ciudadano a efecto de dimensionar su filosofía en el engranaje y unificación de PQR en la Super. 
Optimizar con la nueva versión del sistema ORFEO.
Capacitación y sensibilización en servicio ciudadano y trámite de PQR</t>
  </si>
  <si>
    <t>Contrato  367 de 2015  para la Actualización del desarrollo e implementación del sistema nacional de supervisión Al transporte -VIGIA, de la Superintendencia de Puertos y Transporte, incluido el Mantenimiento, soporte y garantía. Módulo Monitoreo, Peticiones y Quejas.
DOCUMENTO ALCANCE GENERAL DEL MÓDULO DE PQR - PROYECTO DESARROLLO VIGÍA: 
- Diagnóstico del proceso
- Fallas en el proceso de recepción y trámite de una PQR En La Entidad
- Propuesta de funcionalidad del proceso integrado al sistema VIGÍA
- Funcionalidades que debe tener el sistema VIGÍA para adelantar el trámite de las PQR en las dependencia
-  Capacitación a los funcionarios de la superintendencia, incluyendo las mejoras realizadas generando la eficacia de las mismas y que brinde soporte y acompañamiento para la migración de la información necesaria, que permita que poner en operación cada una de los módulos del sistema.
Se formalizó la creación del Formato para la consolidación de las PQR en la Entidad. Código AC-REG-7 Versión 1 del 21 de agosto de 2015.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Etapa 1. Este convenio incluye dentro de su alcance el Apoyo a la gestión de procesos institucionales a través de las tecnologías de la información y las comunicaciones donde se enmarca la Gestión de Peticiones, Quejas y Reclamos (PQR). En este componente del Convenio se adelantarán las siguientes tareas:
- Recibir las PQRs mediante los canales definidos por la institución.
- Tipificar las PQRs presentadas por los ciudadanos o vigilados, en relación a las actividades realizadas por la prestación del servicio de transporte.
- Registrar y asignar las PQR recibidas al área correspondiente de gestión.
- Gestionar los tiempos de respuesta de las PQRs.
- Recibir y registrar las PQRs.
- Notificar las respuestas por los medios definidos por la entidad.
- Analizar las estadísticas entregadas por el sistema de Atención de Quejas y Reclamos, determinar peticiones de mayor ocurrencia, y proponer e implementar mecanismos correctivos que conduzcan a la minimización o eliminación de los problemas que ocasionan tales peticiones.
- Generar informes periódicos, incluyendo las alertas por el no cumplimiento de los tiempos legales de respuesta a los solicitantes
Resolución No. 28748 del 18 de diciembre de 2015:  Por medio de la cual se reglamenta el tramite interno del Derecho de Petición, quejas, reclamos, sugerencias, denuncias y felicitaciones ante la Superintendencia de Puertos y Transporte. 
Reorganización del Centro Integral de Atención al Ciudadano (CIAC) que realiza la recepción, registro, asignación, seguimiento y respuesta oportuna de PQR, a través de las siguiente funciones: * Recibir las PQRs mediante los canales recibidos por la institución* Tipificar las PQRs presentadas por los ciudadanos o vigilados, en relación a las actividades realizadas por la prestación del servicio de transporte.* Registrar y asignar las PQRs recibidas al área correspondiente de gestión.* Gestionar los tiempos de respuesta de las PQRs.* Recibir y registrar las PQRs.* Notificar las respuestas por los medios definidos por la entidad.* Analizar las estadísticas entgregadas por el sistemas de Atención de Quejas y Reclamos, .* Generar informes periódicos, incluyendo las alertas por el no cumplimiento de los tiempos legales de respuesta a los solicitantes</t>
  </si>
  <si>
    <t>Hallazgo 9(2012)  Evaluados los Planes de Acción de las diferentes áreas se determinaron las siguientes debilidades
 - Los planes de acción incluyen dos ítems: presupuesto asignado y fuente de financiación (funcionamiento o inversión); sin embargo, la Superintendencia se limita a incluir en estos ítems la leyenda “condicionado a lo establecido por la Oficina de Planeación, Despacho, Secretaria General y Financiera”, sin cuantificar esta información en las celdas del formato establecido, incumpliendo lo establecido en el Literal l, artículo tercero de la Ley 152 de 1994. 
- El manual de procedimientos vigente para el año 2012, para elaboración del Plan de Acción “Direccionamiento y Planificación Institucional”, no documenta el procedimiento a seguir para el establecimiento de las metas para el seguimiento al cumplimiento del plan de acción.
Se establece el reporte de los avances en periodos trimestrales, sin embargo evaluados los reportes (correos electrónicos), se evidenció que este procedimiento solo se cumplió para el tercer y cuarto trimestre.
- Las actividades incluidas no apuntan al cumplimiento de las funciones y/o procesos de importancia del área, como es el caso del Grupo  Financiera, del cual hacen parte Gestión Presupuestal, Contabilidad y Tesorería, Oficina de  Control Interno Disciplinario, grupo administrativa.</t>
  </si>
  <si>
    <t>Orientar a las delegadas y demás dependencias  en el sentido de la necesidad de diligenciar apropiadamente todos y cada uno de los ítems del Plan de Acción.
 "Realizar seguimiento trimestral Registro DE-REG-07, evaluados por cada área), Planeación se asegurará del cumplimiento del procedimiento registrado en el SIGI.
Tener diálogos permanentes con los delegados y responsables de los procesos a fin de hacer un seguimiento riguroso al cumplimiento de las actividades y por ende de las acciones a llevar a cabo.
Documentar políticas de aseguramiento relacionadas con los controles descritos en el proceso de planeación. (Esto en razón que deben documentarse las evidencias de cumplimiento)</t>
  </si>
  <si>
    <r>
      <t xml:space="preserve">Procedimiento del proceso Vigilancia e Inspección actualizados: Procedimiento Establecer criterios de vigilancia en inspección, actualizado el 30 de abril de 2014, Versión 2, establece los criterios de vigilancia objetiva y subjetiva (Actividad 6. identificar situaciones críticas): Criterios para la recepción de la información; Criterios para el procesamiento y análisis de la información; Criterios para operativos de presencia institucional; Criterios para Inspección In Situ.
Procedimiento Recepción, análisis y procesamiento de la información para la vigilancia, actualizado el 30 de abril de 2014, Versión 3, Procedimiento Inspección Documental y/o In Situ fue actualizado, según se evidencia en Kawak, Versión 3 el 30 de abril de 2014
</t>
    </r>
    <r>
      <rPr>
        <b/>
        <sz val="9"/>
        <rFont val="Arial"/>
        <family val="2"/>
      </rPr>
      <t xml:space="preserve">PGI 2014: </t>
    </r>
    <r>
      <rPr>
        <sz val="9"/>
        <rFont val="Arial"/>
        <family val="2"/>
      </rPr>
      <t xml:space="preserve">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 No es claro el nivel de cumplimiemnto frente a a la meta de la vigencia 2014
</t>
    </r>
    <r>
      <rPr>
        <b/>
        <sz val="9"/>
        <rFont val="Arial"/>
        <family val="2"/>
      </rPr>
      <t>PGS 2015-2018:</t>
    </r>
    <r>
      <rPr>
        <sz val="9"/>
        <rFont val="Arial"/>
        <family val="2"/>
      </rPr>
      <t xml:space="preserve"> dentro de la composición del Plan Estratégico 2015-2018, en uno de sus objetivos el siguiente:
Promover la formalidad en la prestación del servicio desarrollando acciones preventivas y correctivas. Estrategia - Socializar e Objetivo Estratégico - impulsar la política de supervisión para la formalización del Sector. Meta del Cuatrienio - Cobertura del 100% de supervisados  - numero de socializados / universo anual de supervisados.
</t>
    </r>
    <r>
      <rPr>
        <b/>
        <sz val="9"/>
        <rFont val="Arial"/>
        <family val="2"/>
      </rPr>
      <t xml:space="preserve">Cumplimiento PGS 2015 : </t>
    </r>
    <r>
      <rPr>
        <sz val="9"/>
        <rFont val="Arial"/>
        <family val="2"/>
      </rPr>
      <t>del informe de gestión institucional para la vigencia 2015 se deriva: 
- Visitas de Inspección Delegada de Puertos: 461 (104% de la meta)
- Visitas de Inspección Delegada de Concesiones: 291 (85% de la meta)
- Visitas de Inspección Delegada de Tránsito: 2990 (114% de la meta)
- Consolidado: 3742 visitas de inspección realizadas (110% de la meta)
Contratos 367 y  411 de 2015, cuyo objeto son la  Actualización del desarrollo e implementación del sistema nacional de supervisión al transporte –VIGIA y Estructuración, diseño, implementación y operación de una solución que le permita ser más eficiente en su gestión mediante métodos organizacionales y procesos tecnológicos basados en TICS, respectivamente.</t>
    </r>
  </si>
  <si>
    <r>
      <t xml:space="preserve">Se levanto Acta en el Grupo de Vigilancia e Inspección de la Delegada de Tránsito, en el que se socializó el proceso de vigilancia tanto objetiva como subjetiva y el trámite que se debe adelantar en caso de  adelantar un proceso de investigación administrativa. Adicionalmente, en la presente vigencia se viene diligenciando el Registro Id 429 que se encuentra en el kawak y que está relacionado con la Inducción en el Puesto de Trabajo a cada funcionario y contratista que se vincule con la Entidad.
</t>
    </r>
    <r>
      <rPr>
        <sz val="9"/>
        <color rgb="FFFF0000"/>
        <rFont val="Arial"/>
        <family val="2"/>
      </rPr>
      <t xml:space="preserve">
</t>
    </r>
    <r>
      <rPr>
        <sz val="9"/>
        <rFont val="Arial"/>
        <family val="2"/>
      </rPr>
      <t>Se actualizó e implemento Procedimiento Recepción, Análisis y Procesamiento de la Información VI-PCT-1 V3 el pasado 30 de abril de 2014, Actividad 5,  fija el procedimiento a seguir relacionado con NO reporte de Información.
Gestión Vigencia 2015:
Delegada de Puertos cuenta con la siguiente información:  APERTURAS 282, TRASLADO PARA ALEGATOS / PRACTICA DE PRUEBAS 54, FALLOS / IMPONE SANCION / ARCHIVA / DECIDE INVESTIGACION ADMINISTRATIVA 43, RECURSOS 16 y REVOCATORIAS 123.
Delegada de Concesiones e Infraestructura cuenta con la siguinete información: APERTURAS  118, TRASLADO PARA PRESENTAR DESCARGOS 118, MODIFICA / ADICIONA / ACLARA 1, FALLOS / IMPONE SANCION / ARCHIVA / DECIDE INVESTIGACION ADMINISTRATIVA 71, RECURSOS 7 y REVOCATORIAS 2.
Delegada de Tránsito y Transporte cuenta con la siguinete información: APERTURAS 1667, DECRETA PRUEBAS 222, RECURSOS 324, REVOCATORIA  71, ACLARATORIA 203 Y FALLOS 666 Y SANCIONATORIO (MULTA) 387.</t>
    </r>
  </si>
  <si>
    <t>Base de datos adelantada por el grupo IUIT donde se relacionan 12293 registros de las vigencias 2008 a 2013, especificando resoluciones de apertura, descargos y Fallo.
Matrices de control de entrega de procesos de IUITs a los abogados. Informe de Estado actual de IUIT con corte a Julio 24 de 2015: - Total de IUIT entre 2007 y 2015: 200.822 - Total Aperturas: 46.422 - Total fallos: 15.509 - Total recursos: 2.371
Convenio 411 de 2015 con la empresa XM Compañía.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t>
  </si>
  <si>
    <t>Incluir reporte actualizado de base de datos de IUIT
Actualizar el reporte de control de IUIT, para identificar el estado de los trámites adelantados.
Presentar informe de ejecución y resultados del Convenio 411 de 2015 suscrito con XM , sobre gestión de IUIT
Revisar si existe estudio jurídico sobre los actos administrativos que declaron caducidad masiva de IUIT.</t>
  </si>
  <si>
    <t>Base de datos adelantada por el grupo IUIT donde se relacionan 12293 registros de las vigencias 2008 a 2013, especificando resoluciones de apertura, descargos y Fallo.
Matrices de control de entrega de procesos de IUITs a los abogados. Informe de Estado actual de IUIT con corte a Julio 24 de 2015: - Total de IUIT entre 2007 y 2015: 200.822 - Total Aperturas: 46.422 - Total fallos: 15.509 - Total recursos: 2.371
Convenio 411 de 2015 con la empresa XM Compañía.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
Resolución No 20341 30/09/2015, por medio de la cual sea sí si declara la caducidad de setenta y ocho mil novecientos dos (78.902) Informes Únicos de Infracción al transporte que fueron expedidos Entre Los Años 2.000 y 2.005
Resolución 5758 de 09/02/2016, porla cual se ordena el archivo de 105 Informes Únicos de Infracción al transporte que fueron expedidos en la vigencia 2013.
Resolución 5555de 08/02/2016, porla cual se ordena el archivo de 42 Informes Únicos de Infracción al transporte que fueron expedidos en la vigencia 2013.</t>
  </si>
  <si>
    <t>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Nuvea Cadena de Valor: Proceso Gestión de la Estrategia SPT.
Formato Modelo Integrado de Planeación y Gestión (DE-REG 23 - versión 1 del 02/06/2015) . Incluye:
- Objetivos , estrategias y programas del Plan Nacional de Desarrollo
- Objetivos estratégicos del Sector
- Estrategias y metas cuatrienales de la Entidad
El proceso metodológico incluye la revisión desde la misión de la entidad, valores, hasta el seguimiento de los planes Anexos soporte de esta respuesta: 
- Documento metodológico -Planteamiento estratégico
- Instructivo Objetivos Estratégicos metodológico
- Metodología construcción de indicadores
 - Reunión de apertura proyecto MT Plan Estratégico
- Taller definición de áreas estratégicas Metodología
Publicación en Página WEb de informes de gestión institucional 2014:  Avance Plan de Acción Segundo Trimestre 2014; Avance Plan de Acción Tercer Trimestre 2014; Avance Final del Plan de Acción 2014;  Informe de Gestión Superintendencia de Puertos y Transporte Enero - Junio 2014; Informe de Gestión Superintendencia de Puertos y Transporte Julio - Septiembre 2014; Informe de Rendición de Cuentas 2014; Informe de Gestión 2010-2014.
Publicación en Página WEb de informes de gestión institucional 2015: Primer Trimestre Informes de Gestión 2015, Informe de gestión institucional vigencia 2015, Informe del MODELO INTEGRADO DE PLANEACION Y GESTION INSTITUCIONAL 2015 - Tablero de control (indicadores y metas). Informe ejecución presupuestal proyectos de inversión diciembre de 2015.</t>
  </si>
  <si>
    <t xml:space="preserve">Estudio Movimiento de Carga en los Puertos Marítimos Colombianos, Informes consolidados de enero a diciembre de 2014 y de enero a abril de 2015.  Los informes citados se encuentra publicados en la página web de entidad y adicionalmente  en CD  entregado mediante memorando 20154000047743 de 23 de junio de 2015. </t>
  </si>
  <si>
    <t>Verificar si se han adelantado otros estudios sobre el sector transporte.</t>
  </si>
  <si>
    <t>Verificar normatividad que crea el CIAC
Informe de getsión del CIAC Primer semestre de 2016</t>
  </si>
  <si>
    <t xml:space="preserve">Mediante comunicación 20144000552351 de 20/11/2014 se remitió a Mintransporte  comunicación  sobre los lineamientos del centro inteligente. 
En reunión de la Oficina de Planeación con la Oficina de Sistemas Inteligentes de Infraestructura, Transito y Transporte del Ministerio de Transporte, se entregó la siguiente información (correo electrónico del 11/06/2015):
1. El Ministerio de Transporte proyecta la construcción del Centro Inteligente de Control de Tránsito y Transporte (CICOTT) desde el cual pueda ejercer control sobre las actividades relacionadas con el tránsito, transporte, e infraestructura, con el fin de mejorar la operación y la seguridad del transporte en el territorio nacional. Para esto, el Ministerio contempla la implementación de diferentes Sistemas Inteligentes de Transporte (SIT), mediante el uso de soluciones tecnológicas en el área de las telecomunicaciones y la informática (telemática).
2.  Mediante Convenio especial de Cooperación No 181 de 2011, el cual se desprende del convenio Marco 431-2011, celebrado entre Colciencias, MinTransporte  y el Fondo Nacional de Financiamiento para la Ciencia, la Tecnología y la Innovación Francisco José de Caldas, con el siguiente Objeto: “Diseño y Dimensionamiento del Centro Inteligente de Control de Transito y Transporte para contribuir a la seguridad vial y al control en cumplimiento de las normas de transito y transporte.”  Duración doce meses desde el  primer desembolso (De acuerdo con el certificado de aprobación de Garantía de Cumplimiento, es desde el 14/11/2014. Según Informe de Seguimiento a proyectos de Investigación de Colciencias del 13/05/2015, la fecha de inicio es 15 de diciembre de 2014):
3. Avances:
a. Definición de las funcionalidades susceptibles de gestionar en el CICOTT enmarcadas en la norma ISO 14813 de 2007, marco de referencia General de arquitectura de ITS. La definición de estas funcionalidades es uno de los insumos principales que soportan el diseño conceptual y el Mapa de Ruta del CICOTT, los cuales se desarrollarán en a tercera fase del proyecto. 
b. Diagnóstico de actores, en el cual fue posible identificar y analizar el nivel de madurez de los procesos y sistemas de información de El Ministerio de Transporte, sus entidades adscritas (Instituto Nacional de Vías - INVIAS, Agencia Nacional de Infraestructura - ANI y Superintendencia de Puertos y Transporte) y de la Dirección de Tránsito de la Policía Nacional – DITRA, relacionados con las funcionalidades del CICOTT definidas. 
c. Identificación de elementos a tener en cuenta, en la fase de diseño conceptual del CICOTT, tales como estudios previos realizados en el país, normas, leyes, decretos, y lineamientos asociados al tema, los cuales serán revisados en detalle y validados, con el fin de determinar su pertinencia y aplicabilidad en el diseño conceptual. 
Teniendo en cuenta el desarrollo del CICOTT, que será operado por la Dirección de Tránsito y Transporte de la Policía Nacional en coordinación permanente y continua con la Superintendencia de Puertos y Transporte (Artículo 85 de la Ley 1450 de 2011), la responsabilidad de la Supertransporte no se ha configurado por cuanto el Centro no ha entrado en funcionamiento.
CEMAT: Durante la vigencia 2015 se diseñó y entró en operación del Centro de Monitoreo de Actividades de Transporte (CEMAT) que bajo el concepto de inteligencia de negocios, permite realizar análisis estadísticos y contar con tableros de control para realizar una supervisión predictiva y preventiva.
</t>
  </si>
  <si>
    <r>
      <t>Informe de actividades del CEMAT
Solicitar nuevamente al Ministerio de Transporte inofrmaicón sobre el avance del entro Inteligente de Control de Tránsito y Transporte (CICOTT) y verificar si han sido asignada sfuncioens o responsabildades a la Supertrasnporte.</t>
    </r>
    <r>
      <rPr>
        <sz val="9"/>
        <color rgb="FFFF0000"/>
        <rFont val="Arial"/>
        <family val="2"/>
      </rPr>
      <t xml:space="preserve">
</t>
    </r>
  </si>
  <si>
    <t>SECRETARÍA GENERAL - OFICINA JURÍDICA</t>
  </si>
  <si>
    <r>
      <t xml:space="preserve">Incluir reporte actualizado de base de datos de IUIT
Actualizar el reporte de control de IUIT, para identificar el estado de los trámites adelantados.
Presentar informe de ejecución y resultados del Convenio 411 de 2015 suscrito con XM , sobre gestión de IUIT
Incluir Resoluciones mediante las cuales se declara la caducidad de IUIT. Revisar si existe estudio jurídico sobre estos actos administrativos.
</t>
    </r>
    <r>
      <rPr>
        <b/>
        <sz val="9"/>
        <color theme="1"/>
        <rFont val="Arial"/>
        <family val="2"/>
      </rPr>
      <t>La Coordinación de Control Interno Disciplinario</t>
    </r>
    <r>
      <rPr>
        <sz val="9"/>
        <color theme="1"/>
        <rFont val="Arial"/>
        <family val="2"/>
      </rPr>
      <t xml:space="preserve"> debe presentar un reporte sobre las actuaciones disciplinarias adelantadas.</t>
    </r>
  </si>
  <si>
    <t>DELEGADAS - SECRETARÍA GENERAL</t>
  </si>
  <si>
    <t>DELEGADA DE TRÁNSITO - SECRETARÍA GENERAL</t>
  </si>
  <si>
    <t>OFICINA DE PLANEACIÓN - SECRETARÍA GENERAL</t>
  </si>
  <si>
    <r>
      <t>Estudio  de iniciativa normativa que pueda reunir los requisitos encaminados al fortalecimiento institucional, en las materias que desarrolla la SPT.   El proceso adelantado ante el Congreso de la República “Régimen Sancionatorio” es el siguiente: Gaceta 513/2014 Primer Debate. Gaceta 874/2014 aprobado Plenaria Cámara. Gaceta 787/20 Segundo Debate. Gaceta tercer Debate 312/2015 Comisión sexta del Senado. 
Ley 1753 de 2015 Plan Nacional de Desarrollo 2014 - 2018: Artículo 36 Contribución Especial para la Superintendencia de Puertos y Transporte. Parágrafo Quinto. Dótese a la Superintendencia de Puertos y Transporte de Personería Jurídica, la cual para todos sus efectos tendrá el régimen presupuestal y financiero de los establecimientos públicos.
Convenio 411 de 2015 suscrito con la empresa XM Compañía de Expertos en Mercados, para la estructuración, diseño, implementación y operación de una solución una solución a la medida de la Superintendencia de Puertos y Transporte mediante nuevos métodos organizacionales y de procesos tecnológicos basados en TIC’S, para la ejecución e integración de procesos con el objetivo del fortalecimiento institucional y operativo de la entidad. 
El proceso adelantado ante el Congreso de la República “Régimen Sancionatorio del Transporte, Su Infraestrcutura y susu Servicios Conexos y Complementarios” es el siguiente: Gaceta 513/2014 Primer Debate. Gaceta 874/2014 aprobado Plenaria Cámara. Gaceta 787/20 Segundo Debate. Gaceta tercer Debate 312/2015 Comisión sexta del Senado. La Plenaria del Senado de la República aprobara el Régimen Sancionatorio del Transporte, su Infraestructura y sus Servicios Conexos y Complementarios, el texto de este articulado entrará a conciliación en la Cámara de Representantes y el Senado, para luego pasar a sanción Presidencial y convertirse así en Ley de la República. 
Convenio Interadministrativo 253 de 2016 suscrito con la Universidad Nacional de Colombia para Elaborar el estudio técnico para lograr el rediseño organizacional de manera que sea coherente con las directrices vigentes dads por el Gobierno Nacional y alineada con la Arquitectura Empresarial de la SPT de acuerdo con las directrices del DAFP. Informe de avance Abril de 2016 (Diagnóstico, Maco legal, Análsiis de factores internos y externos). Informe de Avance Mayo de 2016 (Análisis financieros de escenarios, cargas Laborales, Estructura Organizacional)</t>
    </r>
    <r>
      <rPr>
        <b/>
        <sz val="9"/>
        <color rgb="FFFF0000"/>
        <rFont val="Arial"/>
        <family val="2"/>
      </rPr>
      <t xml:space="preserve">
</t>
    </r>
  </si>
  <si>
    <t xml:space="preserve">La justificación descrita (hoja 8, memorando 2015500018563) se comenta sobre el concepto ante la sala de consulta y servicio civil del Consejo de Estado a efecto de  determinar las competencias en materia de determinación de la T.V.. Este concepto se encuentra en reserva. 
Identificar los vigilados obligados al pago de vigilancia y revisión del procedimiento para la ejecución y liquidación de dicho cobro. Mesas de trabajo financiera – jurídica. Se anexa  copia del Art. 36 del PND relacionado con la Contribución especial de vigilancia para la SPT: Parágrafo Primero. Para efectos del presente artículo se entenderá por Ingresos Brutos derivados de la actividad de transporte, todos aquellos que recibe el supervisado por las actividades relacionadas con el tránsito, transporte, su infraestructura o sus servicios conexos y complementarios, durante el periodo anual anterior, sin restarle las contribuciones, gastos, costos, tributos, descuentos y deducciones. Parágrafo Segundo – La tarifa de la contribución podrá ser diferencial dependiendo de sí la supervisión es integral, objetiva o subjetiva.
Contrato de Prestación de Servicios. ACTUALIZACIÓN DEL DESARROLLO E IMPLEMENTACIÓN DEL SISTEMA NACIONAL DE SUPERVISIÓN AL TRANSPORTE -VIGIA, de la SPT  Incluido el Mantenimiento, Soporte y Garantía - Contrato  367 de 2015. Para dar cumplimiento a lo anterior, se incluye dentro del objeto del contrato la construcción del módulo de cobro y recaudo incluida la Tasa de Vigilancia. Como soporte de lo anterior, se anexa archivo radicado 201540000047743 de junio 23 de 2015, en el que se describe el alcance relacionado con la construcción de los tres Módulos:  Cobro y recaudo incluido T.V. Monitoreo Quejas y Peticiones y Seguimiento a Sanciones.
Resolución No 22543 de 2015, por la cual se fija tarifa por concepto de Tasa de Vigilancia a la superintendencia de puertos y transportes  la totalidad de los sujetos de vigilancia, inspección y control para la vigencia fiscal del año 2015 y se adoptan otras disposiciones. </t>
  </si>
  <si>
    <t>Hallazgo 17(2012) Armonización Planes de la Entidad - Analizados el Plan de Acción (PA), Plan Estratégico (PE) y Plan Nacional de Desarrollo (PND), se pudo determinar: -  Las actividades y metas incluidas en el PA, no  permiten  evidenciar el grado de cumplimiento  y/o avance  de los restantes dos planes. El plan estratégico respecto de las metas registradas en el PND, no identifica las áreas involucradas o responsables de la actividad, como tampoco indica el grado de avance o cumplimiento parcial de las actividades. Las metas y actividades de los tres planes no se encuentran armonizadas.</t>
  </si>
  <si>
    <t>Se anexa soporte memorando 20153000025393,DE 21/04/2015 en el que se señala la justificación jurídica para no  expedir los actos administrativos en el que se pudiese decretar la prescripción de algunas obligaciones y por el contrario, se dio instrucción de expedir todos los actos de mandamiento de pago sin importar si las obligaciones pudieran considerarse prescritas, ya que tal como se manifestó, la prescripción puede ser alegada por el interesado en el oficio de excepciones y también puede ser renunciada de forma expresa o tácita. en virtud de la instrucción, se inicio la elaboración de los respectivos mandamientos en cuadro anexo del memorando antes citado.</t>
  </si>
  <si>
    <t>Informe de desarrollo del módulo Tasa de Vigilancia del VIGÏA en cumplimiento del contrato 316 de 2015.
Informe de Recaudo vigencias 2014 y 2015 y programación de recaudo vignecia 2016.</t>
  </si>
  <si>
    <t>Informe de desarrollo del módulo Cobro y Recaudo de Cartera del VIGÏA en cumplimiento del contrato 316 de 2015.
Informe de Recuperación de Cartera vigencias 2014 y 2015.
La Coordinación de Control Interno Disciplinario debe presentar un reporte sobre las actuaciones disciplinarias adelantadas.</t>
  </si>
  <si>
    <t xml:space="preserve">Se está dando cumplimiento al Artículo 77 del Decreto 1510 de 2013 que establece: "No obligatoriedad de Garantías: en la contratación directa la exigencia de garantías no establecidas en el Título III de las disposiciones especiales del presente decreto no s obligatoria y la justificación para exigirlas o no debe estar en los estudios y documentos previos".
Se anexan como ejemplo e lo anterior 2 contratos y dos pólizas en los cuales se han constituido las respectivas pólizas. </t>
  </si>
  <si>
    <t>Incluir en los contratos la cláusula respectiva sí en el estudio previo se estipula. Es importante señalar, que conforme a lo establecido en el Decreto 1510 de 2013, en su artículo 77 , señala la No obligatoriedad de garantías. No obstante lo anterior, cuando la contratación lo amerite la entidad podrá solicitar la constitución de garantías.</t>
  </si>
  <si>
    <t>Grupo de contratos, verificar el cumplimiento de la acción de mejora en contratos de la vigencia 2015 y 2016.
La Coordinación de Control Interno Disciplinario debe presentar un reporte sobre las actuaciones disciplinarias adelantadas.</t>
  </si>
  <si>
    <t>Estudio de Restructuración Institcuional adelantado durante las vigencias 2012 - 2014, el cual no fue aprobado en Presidencia de la República.
Directiva Presidencial 06 de 2014, sobre la austeridad del gasto público no permite restructuración de plantas de personal
Se muestra la reducción del valor de la contratación de servicios personales aprobado para el 2015 ($6.219.720.000) frente $8.198.051.009 del valor de la nómina para la vigencia 2014. Lo estimado en recursos para personal es equivalente la 75% de olos recursos de nómina.
Plan Nacional de Desarrollo 2014 - 2018: Artículo 36 Parágrafo Quinto. Dótese a la Superintendencia de Puertos y Transporte de Personería Jurídica, la cual para todos sus efectos tendrá el régimen presupuestal y financiero de los establecimientos públicos.
Resolución 15039 de 2015 crea el Comité y Equipo de Trabajo para estructurar y desarrollar el rediseño institucional de la Supertransporte.
Convenio Interadministrativo 253 de 2016 suscrito con la Universidad Nacional de Colombia para Elaborar el estudio técnico para lograr el rediseño organizacional de manera que sea coherente con las directrices vigentes dads por el Gobierno Nacional y alineada con la Arquitectura Empresarial de la SPT de acuerdo con las directrices del DAFP. Informe de avance Abril de 2016 (Diagnóstico, Maco legal, Análsiis de factores internos y externos). Informe de Avance Mayo de 2016 (Análisis financieros de escenarios, cargas Laborales, Estructura Organizacional)</t>
  </si>
  <si>
    <t>Anexar soportes del taller de indicadores realizado en la vigencia 2015
Informe de medición de indicadores primer y segundo trimestre de 2016</t>
  </si>
  <si>
    <t xml:space="preserve">Informe Ejecutivo sobre la gestión adelantada sobre el proyecto Régimen Sancionatorio del Transporte, Su Infraestrcutura y susu Servicios Conexos y Complementarios”
Informe Ejecutivo sobre la gestión adelantada sobre el proyecto de Restructuración Administrativa adelantado entre 2012 y 2014
Informe resumen del contrato 411 de 2015 </t>
  </si>
  <si>
    <t>Informe Ejecutivo sobre la gestión adelantada sobre el proyecto de Restructuración Administrativa adelantado entre 2012 y 2014.
Coordinación Financiera revisar gastos de contratación de personal frente a gastos de nómina en las vigencias 2014 y 2015 y proyección 2016.
La Coordinación de Control Interno Disciplinario debe presentar un reporte sobre las actuaciones disciplinarias adelantadas.</t>
  </si>
  <si>
    <r>
      <t xml:space="preserve">En la carpeta 17/24 en que reposa todos los soportes relacionados con el objeto del contrato 063, suscrito entre QUIPUX y la  SPT, se encuentra el oficio con radicado No. |2011-560-0341202 de julio 28 de 2011(folio 3781 al 3788), en el que se hace entrega del objeto del mismo en cumplimiento de las obligaciones adquiridas por el contratista  en cada una de las etapas de análisis de información, diseño, desarrollo, implementación, instalación, pruebas, puesta en marcha, mantenimiento y garantía de un sistema integrado de información  de inspección, vigilancia y control que permita la automatización  del proceso completo de supervisión denominado VIGIA.
De igual forma, en el folio 3834 al 3389 de la misma carpeta, se encuentra el Informe de supervisión - Puesta en Marcha en producción Sistema VIGIA Contrato 063-2010. 
A partir del mes de agosto de 2011 (folio 2922), se encuentra documentada las carpetas 18/24 a la carpeta 24/24 en cumplimiento de la etapa de mantenimiento del sistema de información
Se evidencia </t>
    </r>
    <r>
      <rPr>
        <sz val="9"/>
        <color rgb="FFFF0000"/>
        <rFont val="Arial"/>
        <family val="2"/>
      </rPr>
      <t xml:space="preserve"> </t>
    </r>
    <r>
      <rPr>
        <sz val="9"/>
        <rFont val="Arial"/>
        <family val="2"/>
      </rPr>
      <t>informe de actualización del funcionamiento de los módulos de VIGÍA (documento soporte se encuentra en la carpeta de Planeación, elaborado por Coord. de Informática).</t>
    </r>
  </si>
  <si>
    <t>Informe resumen de construcción o actualización de módulos del Vigía según contrato 367 2015.
Informes de ejecución de proyectos de inversión vigenets.
La Coordinación de Control Interno Disciplinario debe presentar un reporte sobre las actuaciones disciplinarias adelantadas.</t>
  </si>
  <si>
    <t>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De acuerdo con lo anterior, se construyó el Plan estratégico Institucional año 2015,  con sus indicadores. Este taller se presentó a los lideres de cada proceso y sus equipos de trabajado. Soporte  de asistencia se encuentra en la oficina de planeación.
De  igual manera se remite por cada una de las Delegadas mediante correo electrónico  soporte sobre las alertas de indicadores de vigilancia  que se encuentran en el Módulo de Indicadores del Sistema de  Supervisión de Vigilados VIGIA.
En el marco del Plan Estratégico Institucional 2014 - 2018 fueron definidos 14 Objetivos Estratégicos y 24 Indicadores Estratégicos.
Construcción de 24 fichas técnicas de los indicadores de los objetivos dle plan estratégico 2014 - 2018
Informe de gestión institucional vigencia 2015
Informe del MODELO INTEGRADO DE PLANEACION Y GESTION INSTITUCIONAL 2015 - Tablero de control (indicadores y metas)
Informe ejecución presupuestal proyectos de inversión diciembre de 2015
Gestión 2016: Documentación del subproceso Gestión de Indicadores, en la nueva cadena de valor. Instructivo Gestión de Indicadores 19-DII-01 y Formato Ficha Técnica de Indicador de Gestión 19-DIF-04.</t>
  </si>
  <si>
    <t>Hallazgo 28(2012) Deficiencias Indicadores de gestión - No permite identificar información como factor crítico de éxito y  rango del riesgo,  la información colgada en la página no permite identificar la meta a que periodo corresponde, ni los resultados del periodo como sus históricos.
- En el manual de procedimientos “procedimiento Medición y análisis de indicadores” vigente para el año 2012, establecía el reporté trimestral de los seguimientos a los indicadores de gestión, el cual se realizó por el correo institucional, revisada la carpeta de planeación que contiene los correos remitidos por las áreas responsables a la Oficina de Planeación, se determinó el incumplimiento en la periodicidad establecida. Igual situación se presentó con los indicadores de seguimiento al Plan de Acción.
- Los indicadores de Gestión incluidos en el tablero de indicadores solo comprometen las áreas misionales  y los grupos notificaciones y financiera
- La entidad no hace comparativos con los medidores de indicadores anteriores, el tablero de indicadores solo registra la información de cierre de las vigencias 2010 a 2012
Para la vigencia 2012, los indicadores diseñados no contaban con ficha técnica</t>
  </si>
  <si>
    <t xml:space="preserve">Implementar   el procedimiento de Indicadores  de gestión al interior de la entidad.
Rediseñar la página web de la SPT de acuerdo a lo planteado en los componentes de gobierno </t>
  </si>
  <si>
    <t>1. Se documenta el procedimiento Administración y Gestión de Indicadores (DE-PCT 8 Versión 1 del  22/01/2014)
2. Se formulan 113 fichas técnicas de indicadores de procesos, así: 
Atención al Ciudadano y CP: 10
Direccionamiento Estratégico: 6
Vigilancia e Inspección: 39
Control: 25
Gestión TICs: 1
Gestión Financiera: 9
Gestión Documental: 6
Gestión Jurídica: 7
Gestión Talento Humano: 9
Evaluación y Control: 1
3. Para plan Estratégico 2015 - 2018 se establecen 14 objetivos estratégicos y 24 Indicadores estratégicos para su seguimiento.
4. Dentro del proceso de acompañamiento que se tiene con el Sector Transporte para llevar a cabo la estructura del Plan Estratégico en coherencia con el PND, se dicto un taller el pasado 12 de junio de 2015, cuyo objetivo es  el de:  " Refrescar conocimientos respecto al manejo de indicadores de gestión, mediante el recuento de las metodologías de definición de indicadores, de tal forma que nos sirva en la construcción del cuadro de mando del Sector". 
En el marco del Plan Estratégico Institucional 2014 - 2018 fueron definidos 14 Objetivos Estratégicos y 24 Indicadores Estratégicos.
Construcción de 24 fichas técnicas de los indicadores de los objetivos dle plan estratégico 2014 - 2018
Informe de gestión institucional vigencia 2015
Informe del MODELO INTEGRADO DE PLANEACION Y GESTION INSTITUCIONAL 2015 - Tablero de control (indicadores y metas)
Informe ejecución presupuestal proyectos de inversión diciembre de 2015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
Gestión 2016: Documentación del subproceso Gestión de Indicadores, en la nueva cadena de valor. Instructivo Gestión de Indicadores 19-DII-01 y Formato Ficha Técnica de Indicador de Gestión 19-DIF-04.</t>
  </si>
  <si>
    <t>Convenio 411 de 2015 con la empresa XM Compañía. Este convenio incluye dentro de su alcance el Apoyo a la gestión de procesos institucionales a través de las tecnologías de la información y las comunicaciones donde se enmarca la Operación del proceso de registro, notificación y en general apoyo a la gestión del proceso administrativo de los Informes Únicos de Infracciones al Transporte (IUIT), a través de las siguientes acciones:
- Recepción, radicación y entrega de IUIT
- Notificación
- Programación de audiencias
- Procesos contravencionales
- Recibir, notificar y registrar los recursos
- Revisar y evaluar el histórico de los IUIT de 2012, 2013, 2014 y 2015
- Realizar seguimiento y control las etapas del procesamiento de IUIT
-  Entregar los expedientes relacionados con el procesamiento de IUITs al archivo de la SPT.</t>
  </si>
  <si>
    <t>Resultados del Plan de Migración de datos a VIGIA adelantado por la Coordinación de Informática.
Se requiere informe de ejecución del contrato 411 de 2015 y la actualización del estado de IUIT desde la vigencia 2008 en adelante.</t>
  </si>
  <si>
    <t>Hallazgo 3(2013) Gestión Sancionatoria IUIT. durante el periodo 2008 a 2013, la SPT recibió 148.240 IUITs para los cuales aperturó investigaciones en la misma vigencia en que los recibió para 959 casos (0.65%) mientras que 36.707 aperturas de investigación (24.76%) se realizaron sobre IUITs recibidos en vigencias anteriores. dicho de otra manera 110.574 IUITs (74.59%) no fueron objeto de actuación alguna dentro del periodo.
Inconsistencia entre el número de sanciones en firme impuestas y su correspondiente traslado al grupo de coactivo de la Oficina Jurídica.
No se encuentra identificado y clasificado el recaudo por diferentes conceptos y áreas que lo originan
 No se han implementado mecanismos para conocer los resultados de la gestión a cargo de CISA de manera que  se establezca con certeza la culminación de la efectividad y culminación de la actividad sancionatoria a su cargo, que redunde en beneficio de las condiciones de la prestación del servicio de transporte en el país. adicionalmente, se encontró en el proceso sanciones ejecutoriadas sin mandamiento de pago.</t>
  </si>
  <si>
    <t>Integrar en un sistema de información las bases de datos del universo de IUIT y sus respectivas actuaciones.
Impulsar actuaciones administrativas.
Optimizar los niveles de coordinación entre la DTT, grupo de cobro coactivo, notificaciones y financiera
Clasificar la cartera de acuerdo con los conceptos que la originan
Suscribir un nuevo contrato interadministrativo de la venta de cartera en el cual se incorporara la cláusula que contemple la causa del hallazgo.</t>
  </si>
  <si>
    <t>Actualizar Matrices de control de entrega de procesos de IUITs a los abogados.
Se requiere informe de ejecución del contrato 411 de 2015 y la actualización del estado de IUIT desde la vigencia 2008 en adelante.</t>
  </si>
  <si>
    <t>Se presenta avance de inventario de 12293 IUIT de las vigencias 2008 - 2014.
Contrato Interadministrativo No. 411 de 2015, celebrado con la firma XM: Objeto:  Estructuración, diseño, implementación y operación de una solución a la medida de la Superintendencia de Puertos y Transporte que le permita ser más eficiente en su gestión, mediante el uso y la introducción de nuevos métodos organizacionales y de procesos tecnológicos basados en TIC’s,  para la ejecución e integración de procesos con el objetivo del fortalecimiento institucional y operativo de la entidad. Punto 3) Apoyo a la gestión del proceso administrativo de los Informes Únicos de Infracciones al Transporte. I) Procesos Informes Únicos de Infracciones al Transporte. Operación del proceso de registro, notificación y en general apoyo a la gestión del proceso administrativo de los Informes Únicos de Infracciones al Transporte.  
Matrices de control de entrega de procesos de IUITs a los abogados. Informe de Estado actual de IUIT con corte a Julio 24 de 2015: - Total de IUIT entre 2007 y 2015: 200.822 - Total Aperturas: 46.422 - Total fallos: 15.509 - Total recursos: 2.371. Fueron remitidas las matrices de control de entrega de procesos de IUITs a los abogados. (Tabla control semanal de reporte de reparto).
Con memo 20153000050603 la Of Jurídicsolicita  la reconsstrucción de la accion de mejora en la siguiente frase: "Las actividades descritas en el Plan de Mejoramiento NO son eficaces para corregir de fondo la causa del hallazgo, esto por cuanto las razones de fondo de los hallazgos es la falta de un sistema que integre la información de los procesos sancionatorios de la entidda y su consecuente gestión de cobro, un mecanismo que permita la gestión en tiempo real, las alertas necesarias para determinar la posible caducidad de las acciones,  deterctar la emisibilidad, prescripción, los deudores que entran en liquidación o han sido liquidados, la ubicación del deudor (entre otros).
En el desarrollo del Sistema Inteligente de la Supertransporte (SIS) se describe la necesidad que la entidad requiere generar la trazabilidad automatica entre la culminación de la sanción y el cobro de las sanciones pecuniarias que estas se derivan. Se requiere integrar los Módulos construidos  del sistema VIGIA con las funcionalidades  mediante la las que se realice el cobro y recaudo de las mismas. En consecuencia con la celebración del contrato se cumple con las acciones de mejora establecidas es decir: Integrar en un sistema las bases de datos del universo de IUIT y sus respectivas actuaciones; Impulsar actuaciones administrativas;  Optimizar los niveles de coordinación entre la DTT, el Grupo de cobro coactivo, Notificaciones y Financiera y clasificar la cartera de acuerdo con los conceptos que la originan. 
Memorando 20153000050603 del 30/06/2015 la Oficina Jurídica presenta concepto sobre la no procedibilidad para  conocer los resultados de la gestión a cargo de CISA de manera que  se establezca con certeza la culminación de la efectividad y culminación de la actividad sancionatoria a su cargo, teniendo en cuenta que la venta de cartera realizada a CISA se enmarca en un contrato de cesión de derechos litigioso (Decreto 47 de 2014, Titulo III Cesión de Cartera al Colector CISA; Código Civil artículos 1969 y 1970; Sentencia Corte Constitucional C-1045 de 2000).
Resolución No 20341 30/09/2015, por medio de la cual sea sí si declara la caducidad de setenta y ocho mil novecientos dos (78.902) Informes Únicos de Infracción al transporte que fueron expedidos Entre Los Años 2.000 y 2.005. Resolución 5758 de 09/02/2016, porla cual se ordena el archivo de 105 Informes Únicos de Infracción al transporte que fueron expedidos en la vigencia 2013. Resolución 5555de 08/02/2016, porla cual se ordena el archivo de 42 Informes Únicos de Infracción al transporte que fueron expedidos en la vigencia 2013.</t>
  </si>
  <si>
    <t>"Realizar seguimiento trimestral Registro DE-REG-07, evaluados por cada área), Planeación se asegurará del cumplimiento del procedimiento registrado en el SIGI.</t>
  </si>
  <si>
    <t>Actualización del procedimiento Direccionamiento y Planificación Institucional (Código DE-PCT-1 Versión 4 del 02/06/2015). 
Actividad 2: Establecer necesidades del Sector: en materia de vigilancia, inspección y control a partir de la revisión y análisis del Plan Nacional de Desarrollo, Plan Estratégico Sectorial de Transporte, Informes de Gestión de la Entidad.
Actividad 4: Desplegar PND: Retomar los aspectos del Plan Nacional de Desarrollo que requieran ser desarrolladas a través de las competencias delegadas a la Entidad en concordancia con los objetivos sectoriales.
Nuvea Cadena de Valor: Proceso Gestión de la Estrategia SPT.
Formato Modelo Integrado de Planeación y Gestión (DE-REG 23 - versión 1 del 02/06/2015) . Incluye:
- Objetivos , estrategias y programas del Plan Nacional de Desarrollo
- Objetivos estratégicos del Sector
- Estrategias y metas cuatrienales de la Entidad
El proceso metodológico incluye la revisión desde la misión de la entidad, valores, hasta el seguimiento de los planes Anexos soporte de esta respuesta: 
- Documento metodológico -Planteamiento estratégico
- Instructivo Objetivos Estratégicos metodológico
- Metodología construcción de indicadores
 - Reunión de apertura proyecto MT Plan Estratégico
- Taller definición de áreas estratégicas Metodología
Publicación en Página WEB de informes de gestión institucional 2014:  Avance Plan de Acción Segundo Trimestre 2014; Avance Plan de Acción Tercer Trimestre 2014; Avance Final del Plan de Acción 2014;  Informe de Gestión Superintendencia de Puertos y Transporte Enero - Junio 2014; Informe de Gestión Superintendencia de Puertos y Transporte Julio - Septiembre 2014; Informe de Rendición de Cuentas 2014; Informe de Gestión 2015
Publicación en Página WEb de informes de gestión institucional 2015: Primer Trimestre Informes de Gestión 2015, Informe de gestión institucional vigencia 2015, Informe del MODELO INTEGRADO DE PLANEACION Y GESTION INSTITUCIONAL 2015 - Tablero de control (indicadores y metas). Informe ejecución presupuestal proyectos de inversión diciembre de 2015.
Nueva Cadena de Valor: documentación del proceso Gestión de la Estrategia SPT, Instructivo Comité Directivo.</t>
  </si>
  <si>
    <t>Informes de ejecución del Plan Operativo 2016 (Primer y segundo trimestre).</t>
  </si>
  <si>
    <t>Actualizar informe de estado de la estrategia de gobierno en línea en la entidad</t>
  </si>
  <si>
    <t>Secretaria General, informa mediante memorando 20155000018563 de 25/03/2015 (hoja 7) "Ya se encuentra implementado el aplicativo virtual en la página web de la SPT para que el ciudadano pueda presentar PQR. Este aplicativo  ya se había puesto en pruebas en los meses de diciembre 2014 y enero 2015, y estará en producción a partir del 25 de marzo a cargo del Coordinador de Servicio al Ciudadano"
Revisada la Página Web Institucional el día 06 de mayo de 2015, se ubica en el Link Atención al Ciudadano, el formulario para la presentación de PQR y el enlace para Consulta de Trámite en la dirección http://orfeo.supertransporte.gov.co/consultaWeb/. Se verifica con dos ejemplos: derecho de petición 20155600184212 del 06/03/2015 y 20155600322122 del 06/05/2015,  Se anexa de igual manera informe de calificación Portal WB 2014.(carpeta virtual - Soportes CGR).
De acuerdo al seguimiento de la Procuraduría General de la Nación a la Matriz de Autodiagnóstico para el cumplimiento de la Ley 1712 de 2014, realizado el día 02 de marzo de 2015, se establece que la información de indicadores publicada en la página web cumple con los requisitos de la ley.</t>
  </si>
  <si>
    <t>PGI 2014: De acuerdo con lo evidenciado en el Plan de acción  e Informe de Gestión de la Delegada de Puertos con corte a 31/12/2014,  se ejecutaron 313 visitas de inspección a vigilados portuarios. Se cumple la meta anual al 100%. De acuerdo con lo evidenciado en el Plan de acción  e Informe de Gestión de la Delegada de Concesiones, se cumplió con el 97% de las evaluaciones técnico-operativas programas para la vigencia de 2014, pues se adelantaron 262 visitas. Delegada de Tránsito y Transporte  en el informe de gestión se relaciona 740 visitas ejecutadas. No es claro el nivel de cumplimiemnto frente a a la meta de la vigencia 2014
PGS 2015-2018: dentro de la composición del Plan Estratégico 2015-2018, en uno de sus objetivos el siguiente:
Promover la formalidad en la prestación del servicio desarrollando acciones preventivas y correctivas. Estrategia - Socializar e Objetivo Estratégico - impulsar la política de supervisión para la formalización del Sector. Meta del Cuatrienio - Cobertura del 100% de supervisados  - numero de socializados / universo anual de supervisados.
Cumplimiento PGS 2015 : del informe de gestión institucional para la vigencia 2015 se deriva: 
- Visitas de Inspección Delegada de Puertos: 461 (104% de la meta)
- Visitas de Inspección Delegada de Concesiones: 291 (85% de la meta)
- Visitas de Inspección Delegada de Tránsito: 2990 (114% de la meta)
- Consolidado: 3742 visitas de inspección realizadas (110% de la meta)</t>
  </si>
  <si>
    <t>Avances del PGS con corte a Junio 30 de 2016</t>
  </si>
  <si>
    <t>Actualización del procedimiento Direccionamiento y Planificación Institucional (Código DE-PCT-1 Versión 4 del 02/06/2015). En el procedimiento se establece como política de operación: 
- Todo proyecto de inversión aprobado es objeto de seguimiento durante su ejecución, funcionamiento y operación.
- Debe contarse con el aval de la Oficina Asesora de Planeación para la ejecución de gastos correspondientes a proyectos de inversión
El Procedimiento incluye las siguientes actividades relacionadas con la gerencia d proyectos:
- Actividad No 13: Formular y registrar proyectos en el Banco de Proyectos de Inversión 
- Actividad No. 15: Efectuar seguimiento: hacer monitoreo a los avances trimestrales que se deberá capturara a través del módulo de Planeación Estratégica del Módulo de Planeación Estratégica de la solución integral de calidad (aplicativo KAWAK).
- Actividad No. 16. Elaborar informe  de gestión institucional
- Actividad No. 17: Revisar y aprobar el informe
- Actividad No. 18: Divulgar la gestión de la entidad, publicar en la página web.
En cumplimiento de la nueva metodología descrita para los Planes tanto Estratégico y de Acción en la Supertransporte, se  requirió a cada una de las áreas los informes de gestión de primer trimestre de 2015 con el objeto de  implementar y ajustar al nuevo proceso de seguimiento y control  del proceso adelantado. Memorando 20154000034433 del 01/05/215 se solicitó a todas las dependencias el  Informe de gestión del primer trimestre de la vigencia 2015.
Informe de gestión Institucional 2015 publicado en la WEB.</t>
  </si>
  <si>
    <t>Avances del PGS con corte a Junio 30 de 2017</t>
  </si>
  <si>
    <t>Documentar el seguimiento a las acciones tomadas y/o requerimientos.
Dar cumplimiento al procedimiento establecido para la Organización Documental
Verificar el cumplimiento de los parámetros establecidos en el procedimiento Organización y Conservación Documental, establecido en el SIGI</t>
  </si>
  <si>
    <t>Se evidencia 2 Actas en la que se suscriben y realiza el seguimiento a  los compromisos por parte de la Delegada de Concesiones para la adecuada conformación de archivos de gestión (23 de diciembre de 2014 y 19 de marzo de 2015).
Compilación y clasificación de documentos de cada vigilado.
Actualización del Formato Único de Inventario Documental del archivo de gestión
Aplicación del procedimiento de Organización y Conservación Documental. OCI – Se anexan por parte del Grupo de Gestión Documental tres Actas de seguimiento y Verificación del proceso de Archivo en cumplimiento de la normatividad relacionada con el proceso. La delegada de Concesiones  anexa FUID.</t>
  </si>
  <si>
    <t xml:space="preserve">Informes actualizados de TRD, FUID y gestión de archivos, por parte de la Coordinación de Gestión Documental. </t>
  </si>
  <si>
    <t>SECRETARÍA GENERAL - OFICINA DE PLANEACIÓN</t>
  </si>
  <si>
    <t>Por competencia  se remitió el expediente CID-2015-510-002, mediante memorando 20155100156971 de 25/02/2015, a la Procuraduría General de la Nación.
De acuerdo con lo anterior, sí bien el trámite adelantado por la administración podría considerarse correctiva, para  la acción preventiva y propuesta en el Plan de Mejoramiento, no se anexa o menciona avance: " Dar instrucciones claras a las diferentes áreas de la Superintendencia para que se adopte el criterio para selección de contratistas de conformidad con las diferentes modalidades de selección de los mismo". 
Se considera ejecutada en razón de que revisado el  contratos 367 de 2015 se encuentra justificado el proceso de contratacion directa. Se suscribió contrato  367 de 2015 para suministra los servicios de actualización del desarrollo e implementación del sistema nacional de supervisión al transporte -VIGIA, de la SUPERINTENDENCIA DE PUERTOS Y TRANSPORTE, incluido el mantenimiento, soporte y garantía, que para el presente contrato se denominará el servicio.  Por su parte la SUPERINTENDENCIA DE PUERTOS Y TRANSPORTE, adquiere el servicio, con las especificaciones técnicas estipuladas en la solicitud de oferta, y la oferta, que hacen parte integral del contrato.</t>
  </si>
  <si>
    <t>Remitir solicitud de concepto a la Contaduría General de la Nación como  autoridad doctrinaria en materia de interpretación normativa contable.
Realizar el seguimiento al requerimiento y adelantar los ajustes en el sistema SIIF, de acuerdo con el concepto de Contaduría General de la Nación</t>
  </si>
  <si>
    <t>Se recibió soporte con radicado 20152000019591 expedido por la Contaduría General de la Nación en el que concluye de acuerdo con nuestra solicitud:_ "En los términos del pronunciamiento del Consejo de Estado en la Sentencia 11001032700020050006800 los ingresos que percibe la SPT, corresponden a una contribución especial, que a la luz de RCP, corresponde a un ingreso no tributario, caso en el cual la Superintendencia como titular  de los recursos deberá causar el ingreso debitando la subcuenta 140160 Contribuciones de la cuenta 1401 - INGRESOS NO TRIBUTARIOS, acreditando la subcuenta 411061-Contribuciones, de la cuenta 4110-NO TRIBUTARIOS". 
Teniendo en cuenta el concepto, no es necesario realizar ajustes en la clasificación y el  registro de la subcuenta 140160 Contribuciones.</t>
  </si>
  <si>
    <t xml:space="preserve">
Se realizó verificación de NIT (Terceros) contra SIIF lo que arrojo los terceros que no se encuentran en las bases de datos de registro de información de cartera así mismo se discrimino la información por Delegada.
Se cruzó la información de terceros registrados en las bases de datos de Excel con la que se reporta en el certificado de existencia y representación legal de la Cámara de Comercio y/o registro único empresarial y social de las cámaras de comercio (RUES) para Complementar los datos requeridos para la creación de nuevos terceros en el sistema SIIF.
Actualización de la Base de datos de registro de información de cartera completa con NIT (Terceros) de manera mensual con el fin que sean incorporados los nuevos terceros en estas bases.
Para el cierre contable correspondiente al 31 de diciembre de 2014, realizado durante los meses de enero y febrero de 2015, se efectuó una reclasificación de los terceros genéricos que se identificaron en el tercer trimestre de 2014 y la creación de nuevos terceros identificados a esa fecha en las bases de movimiento de cartera, estos terceros fueron creados en la plataforma del SIIF.
Reporte de la Coordinación Financiera del 30/06/2014 (Vía Correo electrónico) sobre creación de terceros genéricos en la cuenta deudores:
TOTAL: 1901
Concesiones: 67
Puertos: 612
Tránsito 122</t>
  </si>
  <si>
    <t>La Coordinación Financiera debe actualziar el reporte de creación de terceros genéricos en la cuenta deudores.
La Coordinación de Control Interno Disciplinario debe presentar un reporte sobre las actuaciones disciplinarias adelantadas.</t>
  </si>
  <si>
    <t>ACCIONES DE MEJORA DEFINIDAS</t>
  </si>
  <si>
    <t>AVANCES 30 DE JUNIO DE 2016</t>
  </si>
  <si>
    <t>OBSERVACIONES - RECOMENDACIONES OCI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</si>
</sst>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6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name val="Arial"/>
      <family val="2"/>
    </font>
    <font>
      <sz val="9"/>
      <name val="Arial"/>
      <family val="2"/>
    </font>
    <font>
      <sz val="10"/>
      <name val="Arial"/>
      <family val="2"/>
    </font>
    <font>
      <b/>
      <sz val="9"/>
      <color indexed="9"/>
      <name val="Arial"/>
      <family val="2"/>
    </font>
    <font>
      <sz val="9"/>
      <name val="Calibri"/>
      <family val="2"/>
      <scheme val="minor"/>
    </font>
    <font>
      <sz val="9"/>
      <color theme="1"/>
      <name val="Calibri"/>
      <family val="2"/>
      <scheme val="minor"/>
    </font>
    <font>
      <sz val="12"/>
      <color theme="1"/>
      <name val="Calibri"/>
      <family val="2"/>
      <scheme val="minor"/>
    </font>
    <font>
      <sz val="9"/>
      <color theme="1"/>
      <name val="Arial"/>
      <family val="2"/>
    </font>
    <font>
      <sz val="9"/>
      <color rgb="FF000000"/>
      <name val="Arial"/>
      <family val="2"/>
    </font>
    <font>
      <sz val="8"/>
      <color indexed="81"/>
      <name val="Tahoma"/>
      <family val="2"/>
    </font>
    <font>
      <sz val="10"/>
      <name val="Arial"/>
      <family val="2"/>
    </font>
    <font>
      <b/>
      <sz val="9"/>
      <color rgb="FF000000"/>
      <name val="Calibri"/>
      <family val="2"/>
    </font>
    <font>
      <b/>
      <sz val="9"/>
      <color rgb="FF000000"/>
      <name val="Arial"/>
      <family val="2"/>
    </font>
    <font>
      <b/>
      <sz val="9"/>
      <name val="Candara"/>
      <family val="2"/>
    </font>
    <font>
      <sz val="9"/>
      <name val="Futura Bk BT"/>
      <family val="2"/>
    </font>
    <font>
      <b/>
      <sz val="9"/>
      <name val="Futura Bk BT"/>
      <family val="2"/>
    </font>
    <font>
      <sz val="11"/>
      <color indexed="8"/>
      <name val="Calibri"/>
      <family val="2"/>
    </font>
    <font>
      <b/>
      <sz val="9"/>
      <color theme="1"/>
      <name val="Arial"/>
      <family val="2"/>
    </font>
    <font>
      <sz val="10"/>
      <color rgb="FFFF0000"/>
      <name val="Arial"/>
      <family val="2"/>
    </font>
    <font>
      <i/>
      <sz val="10"/>
      <name val="Arial"/>
      <family val="2"/>
    </font>
    <font>
      <i/>
      <sz val="10"/>
      <color rgb="FFFF0000"/>
      <name val="Arial"/>
      <family val="2"/>
    </font>
    <font>
      <sz val="10"/>
      <color rgb="FFC00000"/>
      <name val="Arial"/>
      <family val="2"/>
    </font>
    <font>
      <sz val="11"/>
      <name val="Arial"/>
      <family val="2"/>
    </font>
    <font>
      <sz val="12"/>
      <color theme="1"/>
      <name val="Arial"/>
      <family val="2"/>
    </font>
    <font>
      <sz val="12"/>
      <name val="Arial"/>
      <family val="2"/>
    </font>
    <font>
      <b/>
      <sz val="12"/>
      <color theme="1"/>
      <name val="Arial"/>
      <family val="2"/>
    </font>
    <font>
      <b/>
      <sz val="11"/>
      <color indexed="9"/>
      <name val="Arial"/>
      <family val="2"/>
    </font>
    <font>
      <sz val="11"/>
      <color rgb="FFFF0000"/>
      <name val="Arial"/>
      <family val="2"/>
    </font>
    <font>
      <sz val="11"/>
      <color theme="1"/>
      <name val="Arial"/>
      <family val="2"/>
    </font>
    <font>
      <b/>
      <sz val="11"/>
      <name val="Arial"/>
      <family val="2"/>
    </font>
    <font>
      <sz val="10"/>
      <color theme="1"/>
      <name val="Arial"/>
      <family val="2"/>
    </font>
    <font>
      <sz val="9"/>
      <color theme="9" tint="-0.499984740745262"/>
      <name val="Arial"/>
      <family val="2"/>
    </font>
    <font>
      <b/>
      <sz val="10"/>
      <name val="Arial"/>
      <family val="2"/>
    </font>
    <font>
      <b/>
      <sz val="10"/>
      <color indexed="9"/>
      <name val="Arial"/>
      <family val="2"/>
    </font>
    <font>
      <b/>
      <sz val="10"/>
      <color rgb="FFFF0000"/>
      <name val="Arial"/>
      <family val="2"/>
    </font>
    <font>
      <sz val="9"/>
      <color rgb="FFFF0000"/>
      <name val="Arial"/>
      <family val="2"/>
    </font>
    <font>
      <b/>
      <sz val="9"/>
      <color theme="4" tint="-0.499984740745262"/>
      <name val="Arial"/>
      <family val="2"/>
    </font>
    <font>
      <sz val="10"/>
      <name val="Calibri"/>
      <family val="2"/>
      <scheme val="minor"/>
    </font>
    <font>
      <sz val="10"/>
      <color rgb="FFFF0000"/>
      <name val="Calibri"/>
      <family val="2"/>
      <scheme val="minor"/>
    </font>
    <font>
      <sz val="10"/>
      <color rgb="FF002060"/>
      <name val="Calibri"/>
      <family val="2"/>
      <scheme val="minor"/>
    </font>
    <font>
      <b/>
      <sz val="10"/>
      <color theme="3" tint="-0.249977111117893"/>
      <name val="Calibri"/>
      <family val="2"/>
      <scheme val="minor"/>
    </font>
    <font>
      <sz val="10"/>
      <color rgb="FF9933FF"/>
      <name val="Calibri"/>
      <family val="2"/>
      <scheme val="minor"/>
    </font>
    <font>
      <sz val="10"/>
      <color theme="3"/>
      <name val="Calibri"/>
      <family val="2"/>
      <scheme val="minor"/>
    </font>
    <font>
      <sz val="10"/>
      <color theme="3" tint="-0.249977111117893"/>
      <name val="Calibri"/>
      <family val="2"/>
      <scheme val="minor"/>
    </font>
    <font>
      <b/>
      <sz val="10"/>
      <color rgb="FFFF0000"/>
      <name val="Calibri"/>
      <family val="2"/>
      <scheme val="minor"/>
    </font>
    <font>
      <strike/>
      <sz val="10"/>
      <color theme="3" tint="-0.249977111117893"/>
      <name val="Calibri"/>
      <family val="2"/>
      <scheme val="minor"/>
    </font>
    <font>
      <sz val="10"/>
      <color theme="3" tint="0.39997558519241921"/>
      <name val="Calibri"/>
      <family val="2"/>
      <scheme val="minor"/>
    </font>
    <font>
      <i/>
      <sz val="10"/>
      <name val="Calibri"/>
      <family val="2"/>
      <scheme val="minor"/>
    </font>
    <font>
      <i/>
      <sz val="10"/>
      <color rgb="FFFF0000"/>
      <name val="Calibri"/>
      <family val="2"/>
      <scheme val="minor"/>
    </font>
    <font>
      <b/>
      <sz val="10"/>
      <color rgb="FFC00000"/>
      <name val="Arial"/>
      <family val="2"/>
    </font>
    <font>
      <b/>
      <sz val="20"/>
      <color rgb="FFFFFFFF"/>
      <name val="Calibri"/>
      <family val="2"/>
    </font>
    <font>
      <b/>
      <sz val="14"/>
      <color rgb="FF000000"/>
      <name val="Calibri"/>
      <family val="2"/>
    </font>
    <font>
      <b/>
      <sz val="16"/>
      <color rgb="FF000000"/>
      <name val="Calibri"/>
      <family val="2"/>
    </font>
    <font>
      <b/>
      <sz val="16"/>
      <color rgb="FFFFFFFF"/>
      <name val="Calibri"/>
      <family val="2"/>
    </font>
    <font>
      <sz val="16"/>
      <color rgb="FF000000"/>
      <name val="Calibri"/>
      <family val="2"/>
    </font>
    <font>
      <sz val="14"/>
      <color rgb="FF000000"/>
      <name val="Calibri"/>
      <family val="2"/>
    </font>
    <font>
      <b/>
      <sz val="10"/>
      <color theme="9" tint="-0.249977111117893"/>
      <name val="Arial"/>
      <family val="2"/>
    </font>
    <font>
      <b/>
      <sz val="9"/>
      <color rgb="FFFF0000"/>
      <name val="Arial"/>
      <family val="2"/>
    </font>
  </fonts>
  <fills count="2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54"/>
        <bgColor indexed="64"/>
      </patternFill>
    </fill>
    <fill>
      <patternFill patternType="solid">
        <fgColor rgb="FF99CC00"/>
        <bgColor indexed="64"/>
      </patternFill>
    </fill>
    <fill>
      <patternFill patternType="solid">
        <fgColor theme="0"/>
        <bgColor indexed="64"/>
      </patternFill>
    </fill>
    <fill>
      <patternFill patternType="solid">
        <fgColor rgb="FFE9EDF4"/>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FFCC99"/>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99FF99"/>
        <bgColor indexed="64"/>
      </patternFill>
    </fill>
    <fill>
      <patternFill patternType="solid">
        <fgColor rgb="FFC9FFC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4F81BD"/>
        <bgColor indexed="64"/>
      </patternFill>
    </fill>
    <fill>
      <patternFill patternType="solid">
        <fgColor rgb="FFD0D8E8"/>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7" tint="0.399975585192419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diagonal/>
    </border>
    <border>
      <left style="medium">
        <color rgb="FFFFFFFF"/>
      </left>
      <right/>
      <top/>
      <bottom style="thick">
        <color rgb="FFFFFFFF"/>
      </bottom>
      <diagonal/>
    </border>
  </borders>
  <cellStyleXfs count="36">
    <xf numFmtId="0" fontId="0" fillId="0" borderId="0"/>
    <xf numFmtId="9" fontId="10" fillId="0" borderId="0" applyFont="0" applyFill="0" applyBorder="0" applyAlignment="0" applyProtection="0"/>
    <xf numFmtId="0" fontId="7" fillId="0" borderId="0"/>
    <xf numFmtId="0" fontId="10" fillId="0" borderId="0"/>
    <xf numFmtId="9" fontId="6" fillId="0" borderId="0" applyFont="0" applyFill="0" applyBorder="0" applyAlignment="0" applyProtection="0"/>
    <xf numFmtId="0" fontId="10" fillId="0" borderId="0"/>
    <xf numFmtId="0" fontId="14" fillId="0" borderId="0"/>
    <xf numFmtId="0" fontId="5" fillId="0" borderId="0"/>
    <xf numFmtId="0" fontId="18" fillId="0" borderId="0"/>
    <xf numFmtId="9" fontId="5"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9" fontId="4" fillId="0" borderId="0" applyFont="0" applyFill="0" applyBorder="0" applyAlignment="0" applyProtection="0"/>
    <xf numFmtId="0" fontId="4" fillId="0" borderId="0"/>
    <xf numFmtId="0" fontId="10"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10" fillId="0" borderId="0"/>
    <xf numFmtId="0" fontId="3" fillId="0" borderId="0"/>
    <xf numFmtId="0" fontId="10" fillId="0" borderId="0"/>
    <xf numFmtId="0" fontId="10" fillId="0" borderId="0"/>
    <xf numFmtId="9" fontId="10" fillId="0" borderId="0" applyFont="0" applyFill="0" applyBorder="0" applyAlignment="0" applyProtection="0"/>
    <xf numFmtId="0" fontId="2" fillId="0" borderId="0"/>
    <xf numFmtId="9" fontId="2" fillId="0" borderId="0" applyFont="0" applyFill="0" applyBorder="0" applyAlignment="0" applyProtection="0"/>
    <xf numFmtId="0" fontId="2" fillId="0" borderId="0">
      <alignment vertical="top"/>
    </xf>
    <xf numFmtId="0" fontId="2" fillId="0" borderId="0">
      <alignment vertical="top"/>
    </xf>
    <xf numFmtId="0" fontId="24" fillId="0" borderId="0">
      <alignment vertical="top"/>
    </xf>
    <xf numFmtId="0" fontId="2" fillId="0" borderId="0"/>
    <xf numFmtId="0" fontId="10" fillId="0" borderId="0"/>
    <xf numFmtId="0" fontId="10" fillId="0" borderId="0"/>
  </cellStyleXfs>
  <cellXfs count="320">
    <xf numFmtId="0" fontId="0" fillId="0" borderId="0" xfId="0"/>
    <xf numFmtId="0" fontId="12" fillId="0" borderId="1" xfId="3" applyFont="1" applyFill="1" applyBorder="1" applyAlignment="1" applyProtection="1">
      <alignment horizontal="center" vertical="center" wrapText="1"/>
      <protection locked="0"/>
    </xf>
    <xf numFmtId="0" fontId="11" fillId="4" borderId="1" xfId="12"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8" fillId="0" borderId="0" xfId="0" applyFont="1" applyAlignment="1">
      <alignment horizontal="center" vertical="center" wrapText="1"/>
    </xf>
    <xf numFmtId="164" fontId="15" fillId="6" borderId="1" xfId="0" applyNumberFormat="1" applyFont="1" applyFill="1" applyBorder="1" applyAlignment="1" applyProtection="1">
      <alignment horizontal="center" vertical="center" wrapText="1"/>
      <protection locked="0"/>
    </xf>
    <xf numFmtId="1" fontId="8" fillId="6" borderId="1" xfId="0" applyNumberFormat="1" applyFont="1" applyFill="1" applyBorder="1" applyAlignment="1" applyProtection="1">
      <alignment horizontal="center" vertical="center" wrapText="1"/>
      <protection locked="0"/>
    </xf>
    <xf numFmtId="9" fontId="9" fillId="5" borderId="1" xfId="13"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protection locked="0"/>
    </xf>
    <xf numFmtId="0" fontId="9" fillId="10" borderId="1" xfId="14" applyFont="1" applyFill="1" applyBorder="1" applyAlignment="1" applyProtection="1">
      <alignment horizontal="center" vertical="center" wrapText="1"/>
    </xf>
    <xf numFmtId="0" fontId="9" fillId="0" borderId="0" xfId="0" applyFont="1" applyAlignment="1">
      <alignment horizontal="left" vertical="center" wrapText="1"/>
    </xf>
    <xf numFmtId="0" fontId="13" fillId="6" borderId="1" xfId="15" applyFont="1" applyFill="1" applyBorder="1" applyAlignment="1">
      <alignment horizontal="justify" vertical="center" wrapText="1"/>
    </xf>
    <xf numFmtId="0" fontId="13" fillId="6" borderId="1" xfId="15" applyFont="1" applyFill="1" applyBorder="1" applyAlignment="1">
      <alignment horizontal="center" vertical="center" wrapText="1"/>
    </xf>
    <xf numFmtId="0" fontId="13" fillId="6" borderId="1" xfId="0" applyFont="1" applyFill="1" applyBorder="1" applyAlignment="1">
      <alignment horizontal="justify" vertical="center" wrapText="1"/>
    </xf>
    <xf numFmtId="0" fontId="15" fillId="6" borderId="1" xfId="0" applyFont="1" applyFill="1" applyBorder="1" applyAlignment="1">
      <alignment horizontal="justify" vertical="center" wrapText="1"/>
    </xf>
    <xf numFmtId="0" fontId="13" fillId="6" borderId="1" xfId="0" applyFont="1" applyFill="1" applyBorder="1" applyAlignment="1">
      <alignment horizontal="center" vertical="center" wrapText="1"/>
    </xf>
    <xf numFmtId="0" fontId="9" fillId="0" borderId="1" xfId="14" applyFont="1" applyFill="1" applyBorder="1" applyAlignment="1" applyProtection="1">
      <alignment horizontal="center" vertical="center" wrapText="1"/>
    </xf>
    <xf numFmtId="0" fontId="9" fillId="3" borderId="1" xfId="12" applyFont="1" applyFill="1" applyBorder="1" applyAlignment="1" applyProtection="1">
      <alignment horizontal="justify" vertical="center" wrapText="1"/>
    </xf>
    <xf numFmtId="0" fontId="15" fillId="6" borderId="1" xfId="15" applyFont="1" applyFill="1" applyBorder="1" applyAlignment="1">
      <alignment horizontal="justify" vertical="center" wrapText="1"/>
    </xf>
    <xf numFmtId="0" fontId="15" fillId="6" borderId="1" xfId="0" applyNumberFormat="1" applyFont="1" applyFill="1" applyBorder="1" applyAlignment="1">
      <alignment horizontal="justify" vertical="center" wrapText="1"/>
    </xf>
    <xf numFmtId="0" fontId="15" fillId="6" borderId="1" xfId="0" applyNumberFormat="1" applyFont="1" applyFill="1" applyBorder="1" applyAlignment="1">
      <alignment horizontal="center" vertical="center" wrapText="1"/>
    </xf>
    <xf numFmtId="0" fontId="15" fillId="6" borderId="1" xfId="15" applyFont="1" applyFill="1" applyBorder="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center" vertical="center" wrapText="1"/>
    </xf>
    <xf numFmtId="0" fontId="19" fillId="7" borderId="1" xfId="12" applyFont="1" applyFill="1" applyBorder="1" applyAlignment="1">
      <alignment horizontal="center" vertical="center" wrapText="1"/>
    </xf>
    <xf numFmtId="0" fontId="19" fillId="6" borderId="0" xfId="12"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6" borderId="0" xfId="0" applyFont="1" applyFill="1" applyBorder="1" applyAlignment="1">
      <alignment horizontal="left" vertical="center" wrapText="1"/>
    </xf>
    <xf numFmtId="0" fontId="9" fillId="6" borderId="0" xfId="0" applyFont="1" applyFill="1" applyBorder="1" applyAlignment="1">
      <alignment horizontal="center" vertical="center" wrapText="1"/>
    </xf>
    <xf numFmtId="0" fontId="20" fillId="7" borderId="1" xfId="12" applyFont="1" applyFill="1" applyBorder="1" applyAlignment="1">
      <alignment horizontal="justify" vertical="center" wrapText="1"/>
    </xf>
    <xf numFmtId="0" fontId="20" fillId="7" borderId="1" xfId="12" applyFont="1" applyFill="1" applyBorder="1" applyAlignment="1">
      <alignment horizontal="center" vertical="center" wrapText="1"/>
    </xf>
    <xf numFmtId="0" fontId="20" fillId="6" borderId="0" xfId="12" applyFont="1" applyFill="1" applyBorder="1" applyAlignment="1">
      <alignment horizontal="center" vertical="center" wrapText="1"/>
    </xf>
    <xf numFmtId="9" fontId="20" fillId="7" borderId="1" xfId="1" applyNumberFormat="1" applyFont="1" applyFill="1" applyBorder="1" applyAlignment="1">
      <alignment horizontal="center" vertical="center" wrapText="1"/>
    </xf>
    <xf numFmtId="0" fontId="20" fillId="6" borderId="0" xfId="12" applyFont="1" applyFill="1" applyBorder="1" applyAlignment="1">
      <alignment horizontal="left" vertical="center" wrapText="1"/>
    </xf>
    <xf numFmtId="9" fontId="20" fillId="6" borderId="0" xfId="1"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19" fillId="6" borderId="0" xfId="12" applyFont="1" applyFill="1" applyBorder="1" applyAlignment="1">
      <alignment horizontal="left" vertical="center" wrapText="1"/>
    </xf>
    <xf numFmtId="9" fontId="19" fillId="6" borderId="0" xfId="1" applyNumberFormat="1" applyFont="1" applyFill="1" applyBorder="1" applyAlignment="1">
      <alignment horizontal="center" vertical="center" wrapText="1"/>
    </xf>
    <xf numFmtId="0" fontId="21" fillId="9" borderId="1" xfId="3" applyFont="1" applyFill="1" applyBorder="1" applyAlignment="1">
      <alignment horizontal="center" vertical="center" wrapText="1"/>
    </xf>
    <xf numFmtId="0" fontId="21" fillId="9" borderId="1" xfId="3" applyFont="1" applyFill="1" applyBorder="1" applyAlignment="1">
      <alignment horizontal="justify" vertical="center" wrapText="1"/>
    </xf>
    <xf numFmtId="0" fontId="22" fillId="8" borderId="1" xfId="3" applyFont="1" applyFill="1" applyBorder="1" applyAlignment="1">
      <alignment horizontal="center" vertical="center" wrapText="1"/>
    </xf>
    <xf numFmtId="0" fontId="22" fillId="8" borderId="1" xfId="14" applyFont="1" applyFill="1" applyBorder="1" applyAlignment="1" applyProtection="1">
      <alignment horizontal="justify" vertical="center" wrapText="1"/>
    </xf>
    <xf numFmtId="0" fontId="22" fillId="8" borderId="1" xfId="14" applyFont="1" applyFill="1" applyBorder="1" applyAlignment="1" applyProtection="1">
      <alignment horizontal="center" vertical="center" wrapText="1"/>
    </xf>
    <xf numFmtId="0" fontId="9" fillId="0" borderId="0" xfId="3" applyFont="1" applyAlignment="1">
      <alignment vertical="center" wrapText="1"/>
    </xf>
    <xf numFmtId="0" fontId="22" fillId="0" borderId="0" xfId="14" applyFont="1" applyAlignment="1" applyProtection="1">
      <alignment horizontal="justify" vertical="center" wrapText="1"/>
    </xf>
    <xf numFmtId="0" fontId="8" fillId="2" borderId="0" xfId="7" applyFont="1" applyFill="1" applyBorder="1" applyAlignment="1" applyProtection="1">
      <alignment vertical="center" wrapText="1"/>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16" fillId="11" borderId="1" xfId="14" applyFont="1" applyFill="1" applyBorder="1" applyAlignment="1" applyProtection="1">
      <alignment horizontal="center" vertical="center" wrapText="1"/>
    </xf>
    <xf numFmtId="0" fontId="21" fillId="9" borderId="1" xfId="3" applyFont="1" applyFill="1" applyBorder="1" applyAlignment="1">
      <alignment horizontal="center" vertical="center" wrapText="1"/>
    </xf>
    <xf numFmtId="0" fontId="23" fillId="12" borderId="1" xfId="14" applyFont="1" applyFill="1" applyBorder="1" applyAlignment="1" applyProtection="1">
      <alignment horizontal="center" vertical="center" wrapText="1"/>
    </xf>
    <xf numFmtId="0" fontId="8" fillId="2" borderId="0" xfId="7" applyFont="1" applyFill="1" applyBorder="1" applyAlignment="1" applyProtection="1">
      <alignment horizontal="center" vertical="center" wrapText="1"/>
    </xf>
    <xf numFmtId="0" fontId="11" fillId="13" borderId="1" xfId="12" applyFont="1" applyFill="1" applyBorder="1" applyAlignment="1" applyProtection="1">
      <alignment horizontal="center" vertical="center" wrapText="1"/>
    </xf>
    <xf numFmtId="0" fontId="23" fillId="13" borderId="1" xfId="14" applyFont="1" applyFill="1" applyBorder="1" applyAlignment="1" applyProtection="1">
      <alignment horizontal="center" vertical="center" wrapText="1"/>
    </xf>
    <xf numFmtId="0" fontId="21" fillId="9" borderId="1" xfId="3" applyFont="1" applyFill="1" applyBorder="1" applyAlignment="1">
      <alignment horizontal="center" vertical="center" wrapText="1"/>
    </xf>
    <xf numFmtId="0" fontId="9" fillId="0" borderId="1" xfId="0" applyFont="1" applyBorder="1" applyAlignment="1">
      <alignment horizontal="justify" vertical="center" wrapText="1"/>
    </xf>
    <xf numFmtId="0" fontId="8" fillId="0" borderId="1" xfId="0" applyFont="1" applyBorder="1" applyAlignment="1">
      <alignment horizontal="center" vertical="center" wrapText="1"/>
    </xf>
    <xf numFmtId="10" fontId="8"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NumberFormat="1" applyFont="1" applyBorder="1" applyAlignment="1">
      <alignment horizontal="justify" vertical="center" wrapText="1"/>
    </xf>
    <xf numFmtId="0" fontId="0" fillId="6" borderId="1" xfId="3" applyFont="1" applyFill="1" applyBorder="1" applyAlignment="1" applyProtection="1">
      <alignment horizontal="justify" vertical="center" wrapText="1"/>
      <protection locked="0"/>
    </xf>
    <xf numFmtId="0" fontId="0" fillId="6" borderId="1" xfId="0" applyFont="1" applyFill="1" applyBorder="1" applyAlignment="1" applyProtection="1">
      <alignment horizontal="justify" vertical="center" wrapText="1"/>
      <protection locked="0"/>
    </xf>
    <xf numFmtId="0" fontId="26" fillId="6" borderId="1" xfId="3" applyFont="1" applyFill="1" applyBorder="1" applyAlignment="1" applyProtection="1">
      <alignment horizontal="justify" vertical="center" wrapText="1"/>
      <protection locked="0"/>
    </xf>
    <xf numFmtId="0" fontId="0" fillId="0" borderId="4" xfId="0" applyFont="1" applyBorder="1" applyAlignment="1">
      <alignment vertical="center" wrapText="1"/>
    </xf>
    <xf numFmtId="0" fontId="0" fillId="6" borderId="1" xfId="12" applyFont="1" applyFill="1" applyBorder="1" applyAlignment="1" applyProtection="1">
      <alignment horizontal="justify" vertical="center" wrapText="1"/>
    </xf>
    <xf numFmtId="0" fontId="15" fillId="6" borderId="1" xfId="0" applyFont="1" applyFill="1" applyBorder="1" applyAlignment="1" applyProtection="1">
      <alignment horizontal="justify" vertical="center" wrapText="1"/>
      <protection locked="0"/>
    </xf>
    <xf numFmtId="0" fontId="25" fillId="6" borderId="1" xfId="0" applyFont="1" applyFill="1" applyBorder="1" applyAlignment="1">
      <alignment horizontal="center" vertical="center" wrapText="1"/>
    </xf>
    <xf numFmtId="0" fontId="25" fillId="6" borderId="1" xfId="0" applyFont="1" applyFill="1" applyBorder="1" applyAlignment="1" applyProtection="1">
      <alignment horizontal="center" vertical="center" wrapText="1"/>
      <protection locked="0"/>
    </xf>
    <xf numFmtId="0" fontId="0" fillId="0" borderId="3" xfId="0" applyBorder="1" applyAlignment="1">
      <alignment vertical="center" wrapText="1"/>
    </xf>
    <xf numFmtId="0" fontId="0" fillId="0" borderId="1" xfId="0" applyBorder="1" applyAlignment="1">
      <alignment horizontal="justify" vertical="center" wrapText="1"/>
    </xf>
    <xf numFmtId="0" fontId="0" fillId="6" borderId="1" xfId="12" applyFont="1" applyFill="1" applyBorder="1" applyAlignment="1" applyProtection="1">
      <alignment vertical="center" wrapText="1"/>
    </xf>
    <xf numFmtId="0" fontId="0" fillId="6" borderId="1" xfId="12" applyNumberFormat="1" applyFont="1" applyFill="1" applyBorder="1" applyAlignment="1" applyProtection="1">
      <alignment horizontal="justify" vertical="top" wrapText="1"/>
    </xf>
    <xf numFmtId="0" fontId="9" fillId="6" borderId="1" xfId="14" applyFont="1" applyFill="1" applyBorder="1" applyAlignment="1" applyProtection="1">
      <alignment horizontal="center" vertical="center" wrapText="1"/>
    </xf>
    <xf numFmtId="0" fontId="8" fillId="6" borderId="1" xfId="14" applyFont="1" applyFill="1" applyBorder="1" applyAlignment="1" applyProtection="1">
      <alignment horizontal="center" vertical="center" wrapText="1"/>
    </xf>
    <xf numFmtId="0" fontId="26" fillId="0" borderId="1" xfId="0" applyFont="1" applyBorder="1" applyAlignment="1">
      <alignment horizontal="justify" vertical="center" wrapText="1"/>
    </xf>
    <xf numFmtId="0" fontId="26" fillId="0" borderId="3" xfId="0" applyFont="1" applyBorder="1" applyAlignment="1">
      <alignment vertical="center" wrapText="1"/>
    </xf>
    <xf numFmtId="0" fontId="15" fillId="6" borderId="1" xfId="0" applyFont="1" applyFill="1" applyBorder="1" applyAlignment="1" applyProtection="1">
      <alignment horizontal="center" vertical="center" wrapText="1"/>
      <protection locked="0"/>
    </xf>
    <xf numFmtId="0" fontId="0" fillId="0" borderId="1" xfId="0" applyFont="1" applyBorder="1" applyAlignment="1">
      <alignment horizontal="justify" vertical="center" wrapText="1"/>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31" fillId="6" borderId="1" xfId="0" applyFont="1" applyFill="1" applyBorder="1" applyAlignment="1" applyProtection="1">
      <alignment horizontal="justify" vertical="center" wrapText="1"/>
      <protection locked="0"/>
    </xf>
    <xf numFmtId="0" fontId="31" fillId="6" borderId="1" xfId="0" applyFont="1" applyFill="1" applyBorder="1" applyAlignment="1" applyProtection="1">
      <alignment horizontal="justify" vertical="center" wrapText="1"/>
      <protection locked="0"/>
    </xf>
    <xf numFmtId="0" fontId="31" fillId="6" borderId="1" xfId="0" applyFont="1" applyFill="1" applyBorder="1" applyAlignment="1">
      <alignment horizontal="justify" vertical="center" wrapText="1"/>
    </xf>
    <xf numFmtId="0" fontId="34" fillId="4" borderId="1" xfId="12" applyFont="1" applyFill="1" applyBorder="1" applyAlignment="1" applyProtection="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0" xfId="0" applyFont="1" applyAlignment="1">
      <alignment horizontal="left" vertical="center" wrapText="1"/>
    </xf>
    <xf numFmtId="9" fontId="0" fillId="0" borderId="0" xfId="0" applyNumberFormat="1"/>
    <xf numFmtId="0" fontId="30"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2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0" fillId="0" borderId="1" xfId="0" applyFont="1" applyBorder="1" applyAlignment="1">
      <alignment horizontal="justify" vertical="center" wrapText="1"/>
    </xf>
    <xf numFmtId="0" fontId="30" fillId="0" borderId="1" xfId="0" applyFont="1" applyBorder="1" applyAlignment="1">
      <alignment horizontal="center" vertical="center" wrapText="1"/>
    </xf>
    <xf numFmtId="0" fontId="0" fillId="0" borderId="1" xfId="0" applyBorder="1" applyAlignment="1">
      <alignment horizontal="justify" vertical="center" wrapText="1"/>
    </xf>
    <xf numFmtId="0" fontId="30" fillId="3" borderId="1" xfId="0" applyFont="1" applyFill="1" applyBorder="1" applyAlignment="1">
      <alignment horizontal="center" vertical="center" wrapText="1"/>
    </xf>
    <xf numFmtId="0" fontId="31" fillId="3" borderId="1" xfId="0" applyFont="1" applyFill="1" applyBorder="1" applyAlignment="1" applyProtection="1">
      <alignment horizontal="justify" vertical="center" wrapText="1"/>
      <protection locked="0"/>
    </xf>
    <xf numFmtId="9" fontId="9" fillId="3" borderId="1" xfId="13" applyFont="1" applyFill="1" applyBorder="1" applyAlignment="1" applyProtection="1">
      <alignment horizontal="center" vertical="center" wrapText="1"/>
    </xf>
    <xf numFmtId="0" fontId="15" fillId="3" borderId="1" xfId="0" applyFont="1" applyFill="1" applyBorder="1" applyAlignment="1" applyProtection="1">
      <alignment horizontal="justify" vertical="center" wrapText="1"/>
      <protection locked="0"/>
    </xf>
    <xf numFmtId="0" fontId="26" fillId="3" borderId="1" xfId="0" applyFont="1" applyFill="1" applyBorder="1" applyAlignment="1">
      <alignment horizontal="justify" vertical="center" wrapText="1"/>
    </xf>
    <xf numFmtId="0" fontId="26" fillId="0" borderId="1" xfId="0" applyNumberFormat="1" applyFont="1" applyBorder="1" applyAlignment="1">
      <alignment horizontal="justify" vertical="center" wrapText="1"/>
    </xf>
    <xf numFmtId="0" fontId="36" fillId="6" borderId="1" xfId="0" applyFont="1" applyFill="1" applyBorder="1" applyAlignment="1" applyProtection="1">
      <alignment horizontal="justify" vertical="center" wrapText="1"/>
      <protection locked="0"/>
    </xf>
    <xf numFmtId="0" fontId="1" fillId="6" borderId="1" xfId="0" applyFont="1" applyFill="1" applyBorder="1" applyAlignment="1">
      <alignment horizontal="justify" vertical="center" wrapText="1"/>
    </xf>
    <xf numFmtId="0" fontId="1" fillId="6" borderId="1" xfId="15" applyFont="1" applyFill="1" applyBorder="1" applyAlignment="1">
      <alignment horizontal="justify" vertical="center" wrapText="1"/>
    </xf>
    <xf numFmtId="0" fontId="36" fillId="6" borderId="1" xfId="0" applyFont="1" applyFill="1" applyBorder="1" applyAlignment="1">
      <alignment horizontal="justify" vertical="center" wrapText="1"/>
    </xf>
    <xf numFmtId="0" fontId="36" fillId="6" borderId="1" xfId="0" applyNumberFormat="1" applyFont="1" applyFill="1" applyBorder="1" applyAlignment="1">
      <alignment horizontal="justify" vertical="center" wrapText="1"/>
    </xf>
    <xf numFmtId="0" fontId="36" fillId="6" borderId="1" xfId="15" applyFont="1" applyFill="1" applyBorder="1" applyAlignment="1">
      <alignment horizontal="justify" vertical="center" wrapText="1"/>
    </xf>
    <xf numFmtId="0" fontId="0" fillId="0" borderId="1" xfId="0" applyBorder="1" applyAlignment="1">
      <alignment horizontal="justify" vertical="top" wrapText="1"/>
    </xf>
    <xf numFmtId="0" fontId="25" fillId="6" borderId="1" xfId="0" applyFont="1" applyFill="1" applyBorder="1" applyAlignment="1">
      <alignment horizontal="center" vertical="center" wrapText="1"/>
    </xf>
    <xf numFmtId="0" fontId="9" fillId="11" borderId="1" xfId="14" applyFont="1" applyFill="1" applyBorder="1" applyAlignment="1" applyProtection="1">
      <alignment horizontal="center" vertical="center" wrapText="1"/>
    </xf>
    <xf numFmtId="0" fontId="9" fillId="0" borderId="1" xfId="14" applyFont="1" applyBorder="1" applyAlignment="1" applyProtection="1">
      <alignment horizontal="center" vertical="center" wrapText="1"/>
    </xf>
    <xf numFmtId="0" fontId="25" fillId="6" borderId="1" xfId="0" applyFont="1" applyFill="1" applyBorder="1" applyAlignment="1" applyProtection="1">
      <alignment horizontal="center" vertical="center" wrapText="1"/>
      <protection locked="0"/>
    </xf>
    <xf numFmtId="0" fontId="0" fillId="0" borderId="1" xfId="0" applyNumberFormat="1" applyBorder="1" applyAlignment="1">
      <alignment horizontal="justify" vertical="center" wrapText="1"/>
    </xf>
    <xf numFmtId="9" fontId="9" fillId="0" borderId="0" xfId="1" applyFont="1" applyAlignment="1">
      <alignment horizontal="left" vertical="center" wrapText="1"/>
    </xf>
    <xf numFmtId="0" fontId="37" fillId="0" borderId="1" xfId="0" applyFont="1" applyBorder="1" applyAlignment="1">
      <alignment horizontal="center" vertical="center" wrapText="1"/>
    </xf>
    <xf numFmtId="0" fontId="37" fillId="2" borderId="0" xfId="7" applyFont="1" applyFill="1" applyBorder="1" applyAlignment="1" applyProtection="1">
      <alignment vertical="center" wrapText="1"/>
    </xf>
    <xf numFmtId="0" fontId="30" fillId="0" borderId="0" xfId="0" applyFont="1" applyAlignment="1">
      <alignment horizontal="justify" vertical="center" wrapText="1"/>
    </xf>
    <xf numFmtId="0" fontId="9"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lignment horizontal="center" vertical="center" wrapText="1"/>
    </xf>
    <xf numFmtId="0" fontId="10" fillId="6" borderId="1" xfId="12" applyFont="1" applyFill="1" applyBorder="1" applyAlignment="1" applyProtection="1">
      <alignment horizontal="justify" vertical="center" wrapText="1"/>
    </xf>
    <xf numFmtId="0" fontId="34" fillId="13" borderId="1" xfId="12" applyFont="1" applyFill="1" applyBorder="1" applyAlignment="1" applyProtection="1">
      <alignment horizontal="center" vertical="center" wrapText="1"/>
    </xf>
    <xf numFmtId="0" fontId="8" fillId="4" borderId="1" xfId="12"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9" fillId="15" borderId="1" xfId="14" applyFont="1" applyFill="1" applyBorder="1" applyAlignment="1" applyProtection="1">
      <alignment horizontal="center" vertical="center" wrapText="1"/>
    </xf>
    <xf numFmtId="0" fontId="40" fillId="2" borderId="0" xfId="7" applyFont="1" applyFill="1" applyBorder="1" applyAlignment="1" applyProtection="1">
      <alignment vertical="center" wrapText="1"/>
    </xf>
    <xf numFmtId="0" fontId="41" fillId="13" borderId="1" xfId="12" applyFont="1" applyFill="1" applyBorder="1" applyAlignment="1" applyProtection="1">
      <alignment horizontal="center" vertical="center" wrapText="1"/>
    </xf>
    <xf numFmtId="0" fontId="10" fillId="0" borderId="1" xfId="0" applyNumberFormat="1" applyFont="1" applyBorder="1" applyAlignment="1">
      <alignment horizontal="justify" vertical="center" wrapText="1"/>
    </xf>
    <xf numFmtId="0" fontId="10" fillId="0" borderId="0" xfId="0" applyFont="1" applyAlignment="1">
      <alignment horizontal="left" vertical="center" wrapText="1"/>
    </xf>
    <xf numFmtId="0" fontId="10" fillId="0" borderId="0" xfId="0" applyFont="1" applyAlignment="1">
      <alignment horizontal="justify" vertical="center" wrapText="1"/>
    </xf>
    <xf numFmtId="0" fontId="10" fillId="0" borderId="1" xfId="0" applyFont="1" applyBorder="1" applyAlignment="1">
      <alignment horizontal="justify" vertical="center" wrapText="1"/>
    </xf>
    <xf numFmtId="0" fontId="9" fillId="11" borderId="1" xfId="14"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top" wrapText="1"/>
      <protection locked="0"/>
    </xf>
    <xf numFmtId="0" fontId="15" fillId="6" borderId="1" xfId="0" applyFont="1" applyFill="1" applyBorder="1" applyAlignment="1" applyProtection="1">
      <alignment horizontal="justify" vertical="center" wrapText="1"/>
      <protection locked="0"/>
    </xf>
    <xf numFmtId="14" fontId="15" fillId="6" borderId="1" xfId="0" applyNumberFormat="1"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25" fillId="6" borderId="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9" fontId="43" fillId="5" borderId="1" xfId="13" applyFont="1" applyFill="1" applyBorder="1" applyAlignment="1" applyProtection="1">
      <alignment horizontal="center" vertical="center" wrapText="1"/>
    </xf>
    <xf numFmtId="0" fontId="15" fillId="6" borderId="1" xfId="0" applyFont="1" applyFill="1" applyBorder="1" applyAlignment="1" applyProtection="1">
      <alignment horizontal="justify" vertical="center" wrapText="1"/>
      <protection locked="0"/>
    </xf>
    <xf numFmtId="0" fontId="9" fillId="0" borderId="1"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9" fontId="9" fillId="0" borderId="0" xfId="1" applyFont="1" applyAlignment="1">
      <alignment horizontal="center" vertical="center" wrapText="1"/>
    </xf>
    <xf numFmtId="0" fontId="44" fillId="3" borderId="1" xfId="12" applyFont="1" applyFill="1" applyBorder="1" applyAlignment="1" applyProtection="1">
      <alignment horizontal="center" vertical="center" wrapText="1"/>
    </xf>
    <xf numFmtId="0" fontId="15" fillId="6" borderId="1" xfId="0" applyFont="1" applyFill="1" applyBorder="1" applyAlignment="1" applyProtection="1">
      <alignment horizontal="justify" vertical="center" wrapText="1"/>
      <protection locked="0"/>
    </xf>
    <xf numFmtId="0" fontId="9" fillId="0" borderId="1" xfId="0" applyFont="1" applyBorder="1" applyAlignment="1">
      <alignment horizontal="center" vertical="center" wrapText="1"/>
    </xf>
    <xf numFmtId="0" fontId="45" fillId="6" borderId="1" xfId="0" applyFont="1" applyFill="1" applyBorder="1" applyAlignment="1">
      <alignment horizontal="justify" vertical="center" wrapText="1"/>
    </xf>
    <xf numFmtId="0" fontId="45" fillId="6" borderId="1" xfId="3" applyFont="1" applyFill="1" applyBorder="1" applyAlignment="1" applyProtection="1">
      <alignment horizontal="justify" vertical="center" wrapText="1"/>
      <protection locked="0"/>
    </xf>
    <xf numFmtId="0" fontId="45" fillId="6" borderId="1" xfId="12" applyFont="1" applyFill="1" applyBorder="1" applyAlignment="1" applyProtection="1">
      <alignment horizontal="justify" vertical="center" wrapText="1"/>
    </xf>
    <xf numFmtId="0" fontId="45" fillId="0" borderId="1" xfId="0" applyFont="1" applyBorder="1" applyAlignment="1">
      <alignment horizontal="justify" vertical="center" wrapText="1"/>
    </xf>
    <xf numFmtId="0" fontId="45" fillId="6" borderId="1" xfId="12" applyNumberFormat="1" applyFont="1" applyFill="1" applyBorder="1" applyAlignment="1" applyProtection="1">
      <alignment horizontal="justify" vertical="top" wrapText="1"/>
    </xf>
    <xf numFmtId="0" fontId="46" fillId="0" borderId="1" xfId="0" applyFont="1" applyBorder="1" applyAlignment="1">
      <alignment horizontal="justify" vertical="center" wrapText="1"/>
    </xf>
    <xf numFmtId="0" fontId="51" fillId="0" borderId="1" xfId="0" applyFont="1" applyBorder="1" applyAlignment="1">
      <alignment horizontal="justify" vertical="center" wrapText="1"/>
    </xf>
    <xf numFmtId="0" fontId="51" fillId="0" borderId="1" xfId="0" applyNumberFormat="1" applyFont="1" applyBorder="1" applyAlignment="1">
      <alignment horizontal="justify" vertical="center" wrapText="1"/>
    </xf>
    <xf numFmtId="0" fontId="52" fillId="6" borderId="1" xfId="3" applyFont="1" applyFill="1" applyBorder="1" applyAlignment="1" applyProtection="1">
      <alignment horizontal="justify" vertical="center" wrapText="1"/>
      <protection locked="0"/>
    </xf>
    <xf numFmtId="0" fontId="51" fillId="6" borderId="1" xfId="3" applyFont="1" applyFill="1" applyBorder="1" applyAlignment="1" applyProtection="1">
      <alignment horizontal="justify" vertical="center" wrapText="1"/>
      <protection locked="0"/>
    </xf>
    <xf numFmtId="0" fontId="51" fillId="6" borderId="1" xfId="0" applyFont="1" applyFill="1" applyBorder="1" applyAlignment="1">
      <alignment horizontal="justify" vertical="center" wrapText="1"/>
    </xf>
    <xf numFmtId="0" fontId="50" fillId="0" borderId="1" xfId="0" applyFont="1" applyBorder="1" applyAlignment="1">
      <alignment horizontal="justify" vertical="center" wrapText="1"/>
    </xf>
    <xf numFmtId="0" fontId="49" fillId="0" borderId="1" xfId="0" applyFont="1" applyBorder="1" applyAlignment="1">
      <alignment horizontal="justify" vertical="center" wrapText="1"/>
    </xf>
    <xf numFmtId="0" fontId="49" fillId="0" borderId="1" xfId="0" applyFont="1" applyFill="1" applyBorder="1" applyAlignment="1">
      <alignment horizontal="justify" vertical="center" wrapText="1"/>
    </xf>
    <xf numFmtId="0" fontId="51" fillId="0" borderId="1" xfId="0" applyFont="1" applyBorder="1" applyAlignment="1">
      <alignment horizontal="justify" vertical="top" wrapText="1"/>
    </xf>
    <xf numFmtId="0" fontId="45" fillId="6" borderId="1" xfId="0" applyFont="1" applyFill="1" applyBorder="1" applyAlignment="1">
      <alignment horizontal="justify" vertical="top" wrapText="1"/>
    </xf>
    <xf numFmtId="0" fontId="45" fillId="6" borderId="1" xfId="12" applyFont="1" applyFill="1" applyBorder="1" applyAlignment="1" applyProtection="1">
      <alignment horizontal="justify" vertical="top" wrapText="1"/>
    </xf>
    <xf numFmtId="0" fontId="42" fillId="18" borderId="1" xfId="12" applyFont="1" applyFill="1" applyBorder="1" applyAlignment="1" applyProtection="1">
      <alignment horizontal="center" vertical="center" wrapText="1"/>
    </xf>
    <xf numFmtId="0" fontId="45" fillId="0" borderId="0" xfId="0" applyFont="1" applyBorder="1" applyAlignment="1">
      <alignment horizontal="justify" vertical="center" wrapText="1"/>
    </xf>
    <xf numFmtId="0" fontId="46" fillId="0" borderId="0" xfId="0" applyFont="1" applyBorder="1" applyAlignment="1">
      <alignment horizontal="justify" vertical="center" wrapText="1"/>
    </xf>
    <xf numFmtId="0" fontId="49" fillId="17" borderId="1" xfId="0" applyFont="1" applyFill="1" applyBorder="1" applyAlignment="1">
      <alignment horizontal="justify" vertical="top"/>
    </xf>
    <xf numFmtId="0" fontId="49" fillId="17" borderId="0" xfId="0" applyFont="1" applyFill="1" applyBorder="1" applyAlignment="1">
      <alignment horizontal="justify" vertical="top"/>
    </xf>
    <xf numFmtId="0" fontId="59" fillId="20" borderId="8" xfId="0" applyFont="1" applyFill="1" applyBorder="1" applyAlignment="1">
      <alignment horizontal="center" vertical="center" wrapText="1" readingOrder="1"/>
    </xf>
    <xf numFmtId="0" fontId="59" fillId="20" borderId="9" xfId="0" applyFont="1" applyFill="1" applyBorder="1" applyAlignment="1">
      <alignment horizontal="center" vertical="center" wrapText="1" readingOrder="1"/>
    </xf>
    <xf numFmtId="0" fontId="60" fillId="20" borderId="9" xfId="0" applyFont="1" applyFill="1" applyBorder="1" applyAlignment="1">
      <alignment horizontal="center" vertical="center" wrapText="1" readingOrder="1"/>
    </xf>
    <xf numFmtId="0" fontId="61" fillId="19" borderId="9" xfId="0" applyFont="1" applyFill="1" applyBorder="1" applyAlignment="1">
      <alignment horizontal="center" vertical="center" wrapText="1" readingOrder="1"/>
    </xf>
    <xf numFmtId="0" fontId="62" fillId="7" borderId="10" xfId="0" applyFont="1" applyFill="1" applyBorder="1" applyAlignment="1">
      <alignment horizontal="center" vertical="center" wrapText="1" readingOrder="1"/>
    </xf>
    <xf numFmtId="0" fontId="63" fillId="7" borderId="10" xfId="0" applyFont="1" applyFill="1" applyBorder="1" applyAlignment="1">
      <alignment horizontal="center" vertical="center" wrapText="1" readingOrder="1"/>
    </xf>
    <xf numFmtId="0" fontId="61" fillId="19" borderId="10" xfId="0" applyFont="1" applyFill="1" applyBorder="1" applyAlignment="1">
      <alignment horizontal="center" vertical="center" wrapText="1" readingOrder="1"/>
    </xf>
    <xf numFmtId="0" fontId="62" fillId="20" borderId="10" xfId="0" applyFont="1" applyFill="1" applyBorder="1" applyAlignment="1">
      <alignment horizontal="center" vertical="center" wrapText="1" readingOrder="1"/>
    </xf>
    <xf numFmtId="0" fontId="63" fillId="20" borderId="10" xfId="0" applyFont="1" applyFill="1" applyBorder="1" applyAlignment="1">
      <alignment horizontal="center" vertical="center" wrapText="1" readingOrder="1"/>
    </xf>
    <xf numFmtId="0" fontId="60" fillId="7" borderId="10" xfId="0" applyFont="1" applyFill="1" applyBorder="1" applyAlignment="1">
      <alignment horizontal="center" vertical="center" wrapText="1" readingOrder="1"/>
    </xf>
    <xf numFmtId="0" fontId="59" fillId="7" borderId="10" xfId="0" applyFont="1" applyFill="1" applyBorder="1" applyAlignment="1">
      <alignment horizontal="center" vertical="center" wrapText="1" readingOrder="1"/>
    </xf>
    <xf numFmtId="0" fontId="0" fillId="6" borderId="1" xfId="0" applyFill="1" applyBorder="1" applyAlignment="1">
      <alignment horizontal="justify" vertical="center" wrapText="1"/>
    </xf>
    <xf numFmtId="0" fontId="0" fillId="6" borderId="1" xfId="0" applyFill="1" applyBorder="1" applyAlignment="1">
      <alignment vertical="center" wrapText="1"/>
    </xf>
    <xf numFmtId="0" fontId="0" fillId="6" borderId="1" xfId="0" applyNumberFormat="1" applyFill="1" applyBorder="1" applyAlignment="1">
      <alignment horizontal="justify" vertical="center" wrapText="1"/>
    </xf>
    <xf numFmtId="0" fontId="0" fillId="6" borderId="1" xfId="0" applyFill="1" applyBorder="1" applyAlignment="1">
      <alignment horizontal="left" vertical="top" wrapText="1"/>
    </xf>
    <xf numFmtId="0" fontId="0" fillId="3" borderId="1" xfId="0" applyNumberFormat="1" applyFill="1" applyBorder="1" applyAlignment="1">
      <alignment horizontal="left" vertical="top" wrapText="1"/>
    </xf>
    <xf numFmtId="0" fontId="0" fillId="3" borderId="1" xfId="0" applyNumberFormat="1" applyFill="1" applyBorder="1" applyAlignment="1">
      <alignment horizontal="justify" vertical="center" wrapText="1"/>
    </xf>
    <xf numFmtId="0" fontId="0" fillId="3" borderId="1" xfId="0" applyFill="1" applyBorder="1" applyAlignment="1">
      <alignment horizontal="justify" vertical="center" wrapText="1"/>
    </xf>
    <xf numFmtId="0" fontId="0" fillId="3" borderId="1" xfId="0" applyFont="1" applyFill="1" applyBorder="1" applyAlignment="1">
      <alignment horizontal="justify" vertical="center" wrapText="1"/>
    </xf>
    <xf numFmtId="0" fontId="10" fillId="3" borderId="1" xfId="0" applyNumberFormat="1" applyFont="1" applyFill="1" applyBorder="1" applyAlignment="1">
      <alignment horizontal="justify" vertical="center" wrapText="1"/>
    </xf>
    <xf numFmtId="0" fontId="0" fillId="6" borderId="1" xfId="0" applyFill="1" applyBorder="1" applyAlignment="1" applyProtection="1">
      <alignment horizontal="justify" vertical="center" wrapText="1"/>
      <protection locked="0"/>
    </xf>
    <xf numFmtId="0" fontId="0" fillId="3" borderId="1" xfId="0" applyFill="1" applyBorder="1" applyAlignment="1">
      <alignment horizontal="justify" vertical="top" wrapText="1"/>
    </xf>
    <xf numFmtId="0" fontId="0" fillId="6" borderId="1" xfId="0" applyFill="1" applyBorder="1" applyAlignment="1">
      <alignment horizontal="justify" vertical="top" wrapText="1" readingOrder="1"/>
    </xf>
    <xf numFmtId="0" fontId="0" fillId="3" borderId="1" xfId="3" applyFont="1" applyFill="1" applyBorder="1" applyAlignment="1" applyProtection="1">
      <alignment horizontal="justify" vertical="center" wrapText="1"/>
      <protection locked="0"/>
    </xf>
    <xf numFmtId="0" fontId="0" fillId="3" borderId="1" xfId="12" applyFont="1" applyFill="1" applyBorder="1" applyAlignment="1" applyProtection="1">
      <alignment horizontal="justify" vertical="center" wrapText="1"/>
    </xf>
    <xf numFmtId="0" fontId="0" fillId="3" borderId="1" xfId="12" applyNumberFormat="1" applyFont="1" applyFill="1" applyBorder="1" applyAlignment="1" applyProtection="1">
      <alignment horizontal="justify" vertical="top" wrapText="1"/>
    </xf>
    <xf numFmtId="0" fontId="0" fillId="3" borderId="1" xfId="12" applyFont="1" applyFill="1" applyBorder="1" applyAlignment="1" applyProtection="1">
      <alignment vertical="top" wrapText="1"/>
    </xf>
    <xf numFmtId="0" fontId="15" fillId="6" borderId="1" xfId="0" applyFont="1" applyFill="1" applyBorder="1" applyAlignment="1" applyProtection="1">
      <alignment horizontal="justify" vertical="center" wrapText="1"/>
      <protection locked="0"/>
    </xf>
    <xf numFmtId="0" fontId="15" fillId="6" borderId="1" xfId="0" applyFont="1" applyFill="1" applyBorder="1" applyAlignment="1" applyProtection="1">
      <alignment horizontal="justify" vertical="center" wrapText="1"/>
      <protection locked="0"/>
    </xf>
    <xf numFmtId="0" fontId="40" fillId="0" borderId="1" xfId="0" applyFont="1" applyBorder="1" applyAlignment="1">
      <alignment horizontal="center" vertical="center" wrapText="1"/>
    </xf>
    <xf numFmtId="0" fontId="40"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0" fontId="15" fillId="6" borderId="4" xfId="0" applyFont="1" applyFill="1" applyBorder="1" applyAlignment="1" applyProtection="1">
      <alignment horizontal="justify" vertical="center" wrapText="1"/>
      <protection locked="0"/>
    </xf>
    <xf numFmtId="0" fontId="40" fillId="21" borderId="1" xfId="0" applyFont="1" applyFill="1" applyBorder="1" applyAlignment="1">
      <alignment horizontal="center" vertical="center" wrapText="1"/>
    </xf>
    <xf numFmtId="0" fontId="40" fillId="22" borderId="1" xfId="0" applyFont="1" applyFill="1" applyBorder="1" applyAlignment="1">
      <alignment horizontal="center" vertical="center" wrapText="1"/>
    </xf>
    <xf numFmtId="0" fontId="40" fillId="23" borderId="1"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9" fillId="6" borderId="1" xfId="0" applyFont="1" applyFill="1" applyBorder="1" applyAlignment="1">
      <alignment horizontal="justify"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15" fillId="6" borderId="1" xfId="0" applyFont="1" applyFill="1" applyBorder="1" applyAlignment="1" applyProtection="1">
      <alignment horizontal="justify" vertical="center" wrapText="1"/>
      <protection locked="0"/>
    </xf>
    <xf numFmtId="0" fontId="9" fillId="6" borderId="1" xfId="0" applyFont="1" applyFill="1" applyBorder="1" applyAlignment="1">
      <alignment horizontal="justify" vertical="center" wrapText="1"/>
    </xf>
    <xf numFmtId="0" fontId="9" fillId="6" borderId="1" xfId="0" applyFont="1" applyFill="1" applyBorder="1" applyAlignment="1" applyProtection="1">
      <alignment horizontal="justify" vertical="center" wrapText="1"/>
      <protection locked="0"/>
    </xf>
    <xf numFmtId="0" fontId="9" fillId="6" borderId="1" xfId="3" applyFont="1" applyFill="1" applyBorder="1" applyAlignment="1" applyProtection="1">
      <alignment horizontal="justify" vertical="center" wrapText="1"/>
      <protection locked="0"/>
    </xf>
    <xf numFmtId="0" fontId="9" fillId="6" borderId="1" xfId="0" applyFont="1" applyFill="1" applyBorder="1" applyAlignment="1">
      <alignment vertical="center" wrapText="1"/>
    </xf>
    <xf numFmtId="0" fontId="9" fillId="6" borderId="1" xfId="0" applyFont="1" applyFill="1" applyBorder="1" applyAlignment="1">
      <alignment vertical="top" wrapText="1"/>
    </xf>
    <xf numFmtId="0" fontId="9" fillId="0" borderId="4" xfId="0" applyFont="1" applyBorder="1" applyAlignment="1">
      <alignment horizontal="justify" vertical="center" wrapText="1"/>
    </xf>
    <xf numFmtId="0" fontId="9" fillId="0" borderId="1" xfId="0" applyFont="1" applyBorder="1" applyAlignment="1">
      <alignment horizontal="justify" vertical="top" wrapText="1"/>
    </xf>
    <xf numFmtId="0" fontId="0" fillId="0" borderId="1" xfId="0" applyFont="1" applyBorder="1" applyAlignment="1">
      <alignment horizontal="center" vertical="center" wrapText="1"/>
    </xf>
    <xf numFmtId="0" fontId="38" fillId="6" borderId="1" xfId="0" applyFont="1" applyFill="1" applyBorder="1" applyAlignment="1" applyProtection="1">
      <alignment horizontal="center" vertical="center" wrapText="1"/>
      <protection locked="0"/>
    </xf>
    <xf numFmtId="0" fontId="38" fillId="6" borderId="4" xfId="0" applyFont="1" applyFill="1" applyBorder="1" applyAlignment="1" applyProtection="1">
      <alignment horizontal="center" vertical="center" wrapText="1"/>
      <protection locked="0"/>
    </xf>
    <xf numFmtId="0" fontId="40" fillId="0" borderId="4" xfId="0" applyFont="1" applyBorder="1" applyAlignment="1">
      <alignment horizontal="center" vertical="center" wrapText="1"/>
    </xf>
    <xf numFmtId="0" fontId="38" fillId="6" borderId="1" xfId="0" applyFont="1" applyFill="1" applyBorder="1" applyAlignment="1">
      <alignment horizontal="center" vertical="center" wrapText="1"/>
    </xf>
    <xf numFmtId="0" fontId="38" fillId="6" borderId="1" xfId="0" applyFont="1" applyFill="1" applyBorder="1" applyAlignment="1" applyProtection="1">
      <alignment horizontal="center" vertical="center" wrapText="1"/>
      <protection locked="0"/>
    </xf>
    <xf numFmtId="0" fontId="40" fillId="24" borderId="1" xfId="0" applyFont="1" applyFill="1" applyBorder="1" applyAlignment="1">
      <alignment horizontal="center" vertical="center" wrapText="1"/>
    </xf>
    <xf numFmtId="0" fontId="9" fillId="6" borderId="1" xfId="12" applyFont="1" applyFill="1" applyBorder="1" applyAlignment="1" applyProtection="1">
      <alignment horizontal="justify" vertical="center" wrapText="1"/>
    </xf>
    <xf numFmtId="0" fontId="15" fillId="6" borderId="3" xfId="0" applyFont="1" applyFill="1" applyBorder="1" applyAlignment="1" applyProtection="1">
      <alignment horizontal="justify" vertical="center" wrapText="1"/>
      <protection locked="0"/>
    </xf>
    <xf numFmtId="0" fontId="38" fillId="6" borderId="1" xfId="0" applyFont="1" applyFill="1" applyBorder="1" applyAlignment="1" applyProtection="1">
      <alignment vertical="center" wrapText="1"/>
      <protection locked="0"/>
    </xf>
    <xf numFmtId="0" fontId="37" fillId="0" borderId="1" xfId="0" applyFont="1" applyBorder="1" applyAlignment="1">
      <alignment vertical="center" wrapText="1"/>
    </xf>
    <xf numFmtId="0" fontId="38" fillId="6" borderId="3" xfId="0" applyFont="1" applyFill="1" applyBorder="1" applyAlignment="1" applyProtection="1">
      <alignment horizontal="center" vertical="center" wrapText="1"/>
      <protection locked="0"/>
    </xf>
    <xf numFmtId="0" fontId="15" fillId="6" borderId="3" xfId="15" applyFont="1" applyFill="1" applyBorder="1" applyAlignment="1">
      <alignment horizontal="justify" vertical="center" wrapText="1"/>
    </xf>
    <xf numFmtId="0" fontId="9" fillId="0" borderId="1" xfId="0" applyFont="1" applyBorder="1" applyAlignment="1">
      <alignment vertical="center" wrapText="1"/>
    </xf>
    <xf numFmtId="0" fontId="38" fillId="6"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5" fillId="6" borderId="1" xfId="0" applyFont="1" applyFill="1" applyBorder="1" applyAlignment="1" applyProtection="1">
      <alignment horizontal="center" vertical="center" wrapText="1"/>
      <protection locked="0"/>
    </xf>
    <xf numFmtId="0" fontId="0" fillId="6" borderId="1" xfId="0" applyFill="1" applyBorder="1" applyAlignment="1">
      <alignment horizontal="justify" vertical="top" wrapText="1"/>
    </xf>
    <xf numFmtId="0" fontId="10" fillId="6" borderId="1" xfId="0" applyFont="1" applyFill="1" applyBorder="1" applyAlignment="1">
      <alignment horizontal="justify" vertical="top" wrapText="1"/>
    </xf>
    <xf numFmtId="0" fontId="0" fillId="6" borderId="1" xfId="0" applyFill="1" applyBorder="1" applyAlignment="1">
      <alignment horizontal="justify" vertical="center" wrapText="1"/>
    </xf>
    <xf numFmtId="0" fontId="10" fillId="6" borderId="1" xfId="0" applyFont="1" applyFill="1" applyBorder="1" applyAlignment="1">
      <alignment horizontal="justify" vertical="center" wrapText="1"/>
    </xf>
    <xf numFmtId="0" fontId="25" fillId="6" borderId="1" xfId="0" applyFont="1" applyFill="1" applyBorder="1" applyAlignment="1">
      <alignment horizontal="center" vertical="center" wrapText="1"/>
    </xf>
    <xf numFmtId="0" fontId="9" fillId="6" borderId="1" xfId="14" applyFont="1" applyFill="1" applyBorder="1" applyAlignment="1" applyProtection="1">
      <alignment horizontal="center" vertical="center" wrapText="1"/>
    </xf>
    <xf numFmtId="0" fontId="9" fillId="11" borderId="1" xfId="14"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15" fillId="6" borderId="1" xfId="0" applyFont="1" applyFill="1" applyBorder="1" applyAlignment="1" applyProtection="1">
      <alignment horizontal="center" vertical="center" wrapText="1"/>
      <protection locked="0"/>
    </xf>
    <xf numFmtId="0" fontId="9" fillId="0" borderId="1" xfId="14" applyFont="1" applyBorder="1" applyAlignment="1" applyProtection="1">
      <alignment horizontal="center" vertical="center" wrapText="1"/>
    </xf>
    <xf numFmtId="0" fontId="15" fillId="6" borderId="1" xfId="0" applyFont="1" applyFill="1" applyBorder="1" applyAlignment="1" applyProtection="1">
      <alignment horizontal="justify" vertical="center" wrapText="1"/>
      <protection locked="0"/>
    </xf>
    <xf numFmtId="0" fontId="9" fillId="6" borderId="1" xfId="0" applyFont="1" applyFill="1" applyBorder="1" applyAlignment="1">
      <alignment horizontal="justify" vertical="center" wrapText="1"/>
    </xf>
    <xf numFmtId="0" fontId="8" fillId="2" borderId="1" xfId="7" applyFont="1" applyFill="1" applyBorder="1" applyAlignment="1" applyProtection="1">
      <alignment horizontal="center" vertical="center" wrapText="1"/>
    </xf>
    <xf numFmtId="0" fontId="9" fillId="0" borderId="4" xfId="0" applyFont="1" applyBorder="1" applyAlignment="1">
      <alignment horizontal="center" vertical="center" wrapText="1"/>
    </xf>
    <xf numFmtId="0" fontId="21" fillId="9" borderId="1" xfId="3" applyFont="1" applyFill="1" applyBorder="1" applyAlignment="1">
      <alignment horizontal="center" vertical="center" wrapText="1"/>
    </xf>
    <xf numFmtId="0" fontId="21" fillId="13" borderId="1" xfId="3" applyFont="1" applyFill="1" applyBorder="1" applyAlignment="1">
      <alignment horizontal="center" vertical="center" wrapText="1"/>
    </xf>
    <xf numFmtId="0" fontId="8" fillId="6" borderId="4" xfId="14" applyFont="1" applyFill="1" applyBorder="1" applyAlignment="1" applyProtection="1">
      <alignment horizontal="center" vertical="center" wrapText="1"/>
    </xf>
    <xf numFmtId="0" fontId="8" fillId="6" borderId="3" xfId="14" applyFont="1" applyFill="1" applyBorder="1" applyAlignment="1" applyProtection="1">
      <alignment horizontal="center" vertical="center" wrapText="1"/>
    </xf>
    <xf numFmtId="0" fontId="8" fillId="7" borderId="1" xfId="12" applyFont="1" applyFill="1" applyBorder="1" applyAlignment="1">
      <alignment horizontal="center" vertical="center" wrapText="1"/>
    </xf>
    <xf numFmtId="0" fontId="19" fillId="7" borderId="4" xfId="12" applyFont="1" applyFill="1" applyBorder="1" applyAlignment="1">
      <alignment horizontal="center" vertical="center" wrapText="1"/>
    </xf>
    <xf numFmtId="0" fontId="19" fillId="7" borderId="3" xfId="12" applyFont="1" applyFill="1" applyBorder="1" applyAlignment="1">
      <alignment horizontal="center" vertical="center" wrapText="1"/>
    </xf>
    <xf numFmtId="0" fontId="19" fillId="7" borderId="1" xfId="12" applyFont="1" applyFill="1" applyBorder="1" applyAlignment="1">
      <alignment horizontal="justify" vertical="center" wrapText="1"/>
    </xf>
    <xf numFmtId="0" fontId="19" fillId="6" borderId="0" xfId="12" applyFont="1" applyFill="1" applyBorder="1" applyAlignment="1">
      <alignment horizontal="center" vertical="center" wrapText="1"/>
    </xf>
    <xf numFmtId="0" fontId="8" fillId="6" borderId="0" xfId="12" applyFont="1" applyFill="1" applyBorder="1" applyAlignment="1">
      <alignment horizontal="center" vertical="center" wrapText="1"/>
    </xf>
    <xf numFmtId="0" fontId="15" fillId="6" borderId="1" xfId="0" applyFont="1" applyFill="1" applyBorder="1" applyAlignment="1">
      <alignment horizontal="center" vertical="center" wrapText="1"/>
    </xf>
    <xf numFmtId="0" fontId="21" fillId="14" borderId="1" xfId="3" applyFont="1" applyFill="1" applyBorder="1" applyAlignment="1">
      <alignment horizontal="center" vertical="center" wrapText="1"/>
    </xf>
    <xf numFmtId="0" fontId="15" fillId="3" borderId="1" xfId="0" applyFont="1" applyFill="1" applyBorder="1" applyAlignment="1" applyProtection="1">
      <alignment horizontal="center" vertical="center" wrapText="1"/>
      <protection locked="0"/>
    </xf>
    <xf numFmtId="0" fontId="39" fillId="16" borderId="1" xfId="14" applyFont="1" applyFill="1" applyBorder="1" applyAlignment="1" applyProtection="1">
      <alignment horizontal="center" vertical="center" wrapText="1"/>
    </xf>
    <xf numFmtId="0" fontId="37" fillId="6" borderId="4"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45" fillId="0" borderId="1" xfId="0" applyFont="1" applyBorder="1" applyAlignment="1">
      <alignment horizontal="justify" vertical="center" wrapText="1"/>
    </xf>
    <xf numFmtId="0" fontId="49" fillId="0" borderId="1" xfId="0" applyFont="1" applyBorder="1" applyAlignment="1">
      <alignment horizontal="justify" vertical="center" wrapText="1"/>
    </xf>
    <xf numFmtId="0" fontId="50" fillId="6" borderId="1" xfId="0" applyFont="1" applyFill="1" applyBorder="1" applyAlignment="1">
      <alignment horizontal="justify" vertical="top" wrapText="1"/>
    </xf>
    <xf numFmtId="0" fontId="51" fillId="0" borderId="1" xfId="0" applyNumberFormat="1" applyFont="1" applyBorder="1" applyAlignment="1">
      <alignment horizontal="justify" vertical="top" wrapText="1"/>
    </xf>
    <xf numFmtId="0" fontId="46" fillId="6" borderId="1" xfId="0" applyFont="1" applyFill="1" applyBorder="1" applyAlignment="1" applyProtection="1">
      <alignment horizontal="justify" vertical="center" wrapText="1"/>
      <protection locked="0"/>
    </xf>
    <xf numFmtId="0" fontId="51" fillId="0" borderId="1" xfId="0" applyFont="1" applyBorder="1" applyAlignment="1">
      <alignment horizontal="justify" vertical="center" wrapText="1"/>
    </xf>
    <xf numFmtId="0" fontId="51" fillId="0" borderId="1" xfId="0" applyFont="1" applyBorder="1" applyAlignment="1">
      <alignment horizontal="justify" vertical="top" wrapText="1"/>
    </xf>
    <xf numFmtId="0" fontId="45" fillId="6" borderId="1" xfId="3" applyFont="1" applyFill="1" applyBorder="1" applyAlignment="1" applyProtection="1">
      <alignment horizontal="justify" vertical="top" wrapText="1"/>
      <protection locked="0"/>
    </xf>
    <xf numFmtId="0" fontId="45" fillId="0" borderId="1" xfId="0" applyFont="1" applyBorder="1" applyAlignment="1">
      <alignment horizontal="justify" vertical="top" wrapText="1"/>
    </xf>
    <xf numFmtId="0" fontId="45" fillId="0" borderId="1" xfId="0" applyNumberFormat="1" applyFont="1" applyBorder="1" applyAlignment="1">
      <alignment horizontal="justify" vertical="top" wrapText="1"/>
    </xf>
    <xf numFmtId="0" fontId="58" fillId="19" borderId="11" xfId="0" applyFont="1" applyFill="1" applyBorder="1" applyAlignment="1">
      <alignment horizontal="center" vertical="center" wrapText="1" readingOrder="1"/>
    </xf>
    <xf numFmtId="0" fontId="58" fillId="19" borderId="12" xfId="0" applyFont="1" applyFill="1" applyBorder="1" applyAlignment="1">
      <alignment horizontal="center" vertical="center" wrapText="1" readingOrder="1"/>
    </xf>
    <xf numFmtId="0" fontId="58" fillId="19" borderId="5" xfId="0" applyFont="1" applyFill="1" applyBorder="1" applyAlignment="1">
      <alignment horizontal="center" vertical="center" wrapText="1" readingOrder="1"/>
    </xf>
    <xf numFmtId="0" fontId="58" fillId="19" borderId="6" xfId="0" applyFont="1" applyFill="1" applyBorder="1" applyAlignment="1">
      <alignment horizontal="center" vertical="center" wrapText="1" readingOrder="1"/>
    </xf>
    <xf numFmtId="0" fontId="58" fillId="19" borderId="7" xfId="0" applyFont="1" applyFill="1" applyBorder="1" applyAlignment="1">
      <alignment horizontal="center" vertical="center" wrapText="1" readingOrder="1"/>
    </xf>
    <xf numFmtId="0" fontId="0" fillId="0" borderId="4" xfId="0" applyFont="1" applyBorder="1" applyAlignment="1">
      <alignment horizontal="justify" vertical="center" wrapText="1"/>
    </xf>
    <xf numFmtId="0" fontId="0" fillId="0" borderId="3" xfId="0" applyFont="1" applyBorder="1" applyAlignment="1">
      <alignment horizontal="justify" vertical="center" wrapText="1"/>
    </xf>
    <xf numFmtId="0" fontId="31" fillId="6" borderId="4" xfId="0" applyFont="1" applyFill="1" applyBorder="1" applyAlignment="1">
      <alignment horizontal="left" vertical="center" wrapText="1"/>
    </xf>
    <xf numFmtId="0" fontId="31" fillId="6" borderId="2" xfId="0" applyFont="1" applyFill="1" applyBorder="1" applyAlignment="1">
      <alignment horizontal="left" vertical="center" wrapText="1"/>
    </xf>
    <xf numFmtId="0" fontId="31" fillId="6" borderId="3" xfId="0" applyFont="1" applyFill="1" applyBorder="1" applyAlignment="1">
      <alignment horizontal="left" vertical="center" wrapText="1"/>
    </xf>
    <xf numFmtId="0" fontId="26" fillId="0" borderId="4"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3" xfId="0" applyFont="1" applyBorder="1" applyAlignment="1">
      <alignment horizontal="justify"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 xfId="0" applyFont="1" applyBorder="1" applyAlignment="1">
      <alignment horizontal="center" vertical="center" wrapText="1"/>
    </xf>
    <xf numFmtId="0" fontId="30" fillId="6" borderId="1" xfId="0" applyFont="1" applyFill="1" applyBorder="1" applyAlignment="1">
      <alignment horizontal="center" vertical="center" wrapText="1"/>
    </xf>
    <xf numFmtId="0" fontId="30" fillId="0" borderId="2" xfId="0" applyFont="1" applyBorder="1" applyAlignment="1">
      <alignment horizontal="center" vertical="center" wrapText="1"/>
    </xf>
    <xf numFmtId="0" fontId="31" fillId="6" borderId="4" xfId="0" applyFont="1" applyFill="1" applyBorder="1" applyAlignment="1" applyProtection="1">
      <alignment horizontal="left" vertical="center" wrapText="1"/>
      <protection locked="0"/>
    </xf>
    <xf numFmtId="0" fontId="31" fillId="6" borderId="2" xfId="0" applyFont="1" applyFill="1" applyBorder="1" applyAlignment="1" applyProtection="1">
      <alignment horizontal="left" vertical="center" wrapText="1"/>
      <protection locked="0"/>
    </xf>
    <xf numFmtId="0" fontId="31" fillId="6" borderId="3" xfId="0" applyFont="1" applyFill="1" applyBorder="1" applyAlignment="1" applyProtection="1">
      <alignment horizontal="left" vertical="center" wrapText="1"/>
      <protection locked="0"/>
    </xf>
    <xf numFmtId="0" fontId="31" fillId="6" borderId="1" xfId="0" applyFont="1" applyFill="1" applyBorder="1" applyAlignment="1" applyProtection="1">
      <alignment horizontal="justify" vertical="center" wrapText="1"/>
      <protection locked="0"/>
    </xf>
    <xf numFmtId="0" fontId="32" fillId="0" borderId="1"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15" fillId="6" borderId="4" xfId="0" applyFont="1" applyFill="1" applyBorder="1" applyAlignment="1" applyProtection="1">
      <alignment horizontal="justify" vertical="top" wrapText="1"/>
      <protection locked="0"/>
    </xf>
    <xf numFmtId="0" fontId="9" fillId="0" borderId="2" xfId="0" applyFont="1" applyBorder="1" applyAlignment="1">
      <alignment horizontal="justify" vertical="top" wrapText="1"/>
    </xf>
    <xf numFmtId="0" fontId="9" fillId="0" borderId="3" xfId="0" applyFont="1" applyBorder="1" applyAlignment="1">
      <alignment horizontal="justify" vertical="top" wrapText="1"/>
    </xf>
  </cellXfs>
  <cellStyles count="36">
    <cellStyle name="Excel Built-in Normal" xfId="21"/>
    <cellStyle name="Excel Built-in Normal 2" xfId="25"/>
    <cellStyle name="Normal" xfId="0" builtinId="0"/>
    <cellStyle name="Normal 10" xfId="33"/>
    <cellStyle name="Normal 10 2 2 2 2 2 2 2 2 2" xfId="19"/>
    <cellStyle name="Normal 13 2" xfId="5"/>
    <cellStyle name="Normal 2" xfId="6"/>
    <cellStyle name="Normal 2 2" xfId="15"/>
    <cellStyle name="Normal 2 2 2" xfId="22"/>
    <cellStyle name="Normal 2 2 2 2" xfId="23"/>
    <cellStyle name="Normal 2 2 3" xfId="32"/>
    <cellStyle name="Normal 2 2 4" xfId="26"/>
    <cellStyle name="Normal 2 3 11" xfId="18"/>
    <cellStyle name="Normal 2 3 14" xfId="20"/>
    <cellStyle name="Normal 2 3 8" xfId="17"/>
    <cellStyle name="Normal 2 3 8 4" xfId="24"/>
    <cellStyle name="Normal 2 4" xfId="30"/>
    <cellStyle name="Normal 2 4 3" xfId="31"/>
    <cellStyle name="Normal 3" xfId="8"/>
    <cellStyle name="Normal 3 2" xfId="12"/>
    <cellStyle name="Normal 4" xfId="2"/>
    <cellStyle name="Normal 4 2" xfId="7"/>
    <cellStyle name="Normal 4 2 2" xfId="14"/>
    <cellStyle name="Normal 4 2 3" xfId="16"/>
    <cellStyle name="Normal 4 2 4" xfId="28"/>
    <cellStyle name="Normal 4 3" xfId="11"/>
    <cellStyle name="Normal 5 2" xfId="3"/>
    <cellStyle name="Normal 8" xfId="34"/>
    <cellStyle name="Normal 9" xfId="35"/>
    <cellStyle name="Porcentaje" xfId="1" builtinId="5"/>
    <cellStyle name="Porcentaje 2" xfId="4"/>
    <cellStyle name="Porcentaje 2 2" xfId="9"/>
    <cellStyle name="Porcentaje 2 2 2" xfId="13"/>
    <cellStyle name="Porcentaje 2 2 3" xfId="29"/>
    <cellStyle name="Porcentaje 2 3" xfId="10"/>
    <cellStyle name="Porcentaje 5" xfId="27"/>
  </cellStyles>
  <dxfs count="33">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s>
  <tableStyles count="0" defaultTableStyle="TableStyleMedium2" defaultPivotStyle="PivotStyleLight16"/>
  <colors>
    <mruColors>
      <color rgb="FFFFFF00"/>
      <color rgb="FFC9FFC9"/>
      <color rgb="FFB7FFB7"/>
      <color rgb="FF99FF99"/>
      <color rgb="FFFFCCCC"/>
      <color rgb="FF000000"/>
      <color rgb="FFFF33CC"/>
      <color rgb="FF3A00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Hallazgos</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SUPERTRANSPORTE!$C$109</c:f>
              <c:strCache>
                <c:ptCount val="1"/>
                <c:pt idx="0">
                  <c:v>Vencidos </c:v>
                </c:pt>
              </c:strCache>
            </c:strRef>
          </c:tx>
          <c:spPr>
            <a:solidFill>
              <a:srgbClr val="C00000"/>
            </a:solidFill>
          </c:spPr>
          <c:invertIfNegative val="0"/>
          <c:cat>
            <c:strRef>
              <c:f>SUPERTRANSPORTE!$B$110:$B$113</c:f>
              <c:strCache>
                <c:ptCount val="4"/>
                <c:pt idx="0">
                  <c:v>VIGENCIA 2010</c:v>
                </c:pt>
                <c:pt idx="1">
                  <c:v>VIGENCIA 2011</c:v>
                </c:pt>
                <c:pt idx="2">
                  <c:v>VIGENCIA 2012</c:v>
                </c:pt>
                <c:pt idx="3">
                  <c:v>VIGENCIA 2013</c:v>
                </c:pt>
              </c:strCache>
            </c:strRef>
          </c:cat>
          <c:val>
            <c:numRef>
              <c:f>SUPERTRANSPORTE!$C$110:$C$113</c:f>
              <c:numCache>
                <c:formatCode>General</c:formatCode>
                <c:ptCount val="4"/>
                <c:pt idx="0">
                  <c:v>0</c:v>
                </c:pt>
                <c:pt idx="1">
                  <c:v>0</c:v>
                </c:pt>
                <c:pt idx="2">
                  <c:v>0</c:v>
                </c:pt>
                <c:pt idx="3">
                  <c:v>0</c:v>
                </c:pt>
              </c:numCache>
            </c:numRef>
          </c:val>
        </c:ser>
        <c:ser>
          <c:idx val="1"/>
          <c:order val="1"/>
          <c:tx>
            <c:strRef>
              <c:f>SUPERTRANSPORTE!$D$109</c:f>
              <c:strCache>
                <c:ptCount val="1"/>
                <c:pt idx="0">
                  <c:v>Ejecutados</c:v>
                </c:pt>
              </c:strCache>
            </c:strRef>
          </c:tx>
          <c:invertIfNegative val="0"/>
          <c:cat>
            <c:strRef>
              <c:f>SUPERTRANSPORTE!$B$110:$B$113</c:f>
              <c:strCache>
                <c:ptCount val="4"/>
                <c:pt idx="0">
                  <c:v>VIGENCIA 2010</c:v>
                </c:pt>
                <c:pt idx="1">
                  <c:v>VIGENCIA 2011</c:v>
                </c:pt>
                <c:pt idx="2">
                  <c:v>VIGENCIA 2012</c:v>
                </c:pt>
                <c:pt idx="3">
                  <c:v>VIGENCIA 2013</c:v>
                </c:pt>
              </c:strCache>
            </c:strRef>
          </c:cat>
          <c:val>
            <c:numRef>
              <c:f>SUPERTRANSPORTE!$D$110:$D$113</c:f>
              <c:numCache>
                <c:formatCode>General</c:formatCode>
                <c:ptCount val="4"/>
                <c:pt idx="0">
                  <c:v>7</c:v>
                </c:pt>
                <c:pt idx="1">
                  <c:v>9</c:v>
                </c:pt>
                <c:pt idx="2">
                  <c:v>19</c:v>
                </c:pt>
                <c:pt idx="3">
                  <c:v>12</c:v>
                </c:pt>
              </c:numCache>
            </c:numRef>
          </c:val>
        </c:ser>
        <c:ser>
          <c:idx val="2"/>
          <c:order val="2"/>
          <c:tx>
            <c:strRef>
              <c:f>SUPERTRANSPORTE!$E$109</c:f>
              <c:strCache>
                <c:ptCount val="1"/>
                <c:pt idx="0">
                  <c:v>En término</c:v>
                </c:pt>
              </c:strCache>
            </c:strRef>
          </c:tx>
          <c:invertIfNegative val="0"/>
          <c:cat>
            <c:strRef>
              <c:f>SUPERTRANSPORTE!$B$110:$B$113</c:f>
              <c:strCache>
                <c:ptCount val="4"/>
                <c:pt idx="0">
                  <c:v>VIGENCIA 2010</c:v>
                </c:pt>
                <c:pt idx="1">
                  <c:v>VIGENCIA 2011</c:v>
                </c:pt>
                <c:pt idx="2">
                  <c:v>VIGENCIA 2012</c:v>
                </c:pt>
                <c:pt idx="3">
                  <c:v>VIGENCIA 2013</c:v>
                </c:pt>
              </c:strCache>
            </c:strRef>
          </c:cat>
          <c:val>
            <c:numRef>
              <c:f>SUPERTRANSPORTE!$E$110:$E$113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266534272"/>
        <c:axId val="351028384"/>
        <c:axId val="0"/>
      </c:bar3DChart>
      <c:catAx>
        <c:axId val="266534272"/>
        <c:scaling>
          <c:orientation val="minMax"/>
        </c:scaling>
        <c:delete val="0"/>
        <c:axPos val="l"/>
        <c:numFmt formatCode="General" sourceLinked="0"/>
        <c:majorTickMark val="none"/>
        <c:minorTickMark val="none"/>
        <c:tickLblPos val="nextTo"/>
        <c:crossAx val="351028384"/>
        <c:crosses val="autoZero"/>
        <c:auto val="1"/>
        <c:lblAlgn val="ctr"/>
        <c:lblOffset val="100"/>
        <c:noMultiLvlLbl val="0"/>
      </c:catAx>
      <c:valAx>
        <c:axId val="351028384"/>
        <c:scaling>
          <c:orientation val="minMax"/>
        </c:scaling>
        <c:delete val="0"/>
        <c:axPos val="b"/>
        <c:majorGridlines/>
        <c:numFmt formatCode="General" sourceLinked="1"/>
        <c:majorTickMark val="none"/>
        <c:minorTickMark val="none"/>
        <c:tickLblPos val="nextTo"/>
        <c:crossAx val="266534272"/>
        <c:crosses val="autoZero"/>
        <c:crossBetween val="between"/>
      </c:valAx>
    </c:plotArea>
    <c:legend>
      <c:legendPos val="r"/>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Secretaría General</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 Gral'!$A$36:$A$37</c:f>
              <c:strCache>
                <c:ptCount val="2"/>
                <c:pt idx="0">
                  <c:v>Ejecutados </c:v>
                </c:pt>
                <c:pt idx="1">
                  <c:v>En Ejecución</c:v>
                </c:pt>
              </c:strCache>
            </c:strRef>
          </c:cat>
          <c:val>
            <c:numRef>
              <c:f>'Seg Gral'!$B$36:$B$37</c:f>
              <c:numCache>
                <c:formatCode>General</c:formatCode>
                <c:ptCount val="2"/>
                <c:pt idx="0">
                  <c:v>8</c:v>
                </c:pt>
                <c:pt idx="1">
                  <c:v>7</c:v>
                </c:pt>
              </c:numCache>
            </c:numRef>
          </c:val>
        </c:ser>
        <c:dLbls>
          <c:showLegendKey val="0"/>
          <c:showVal val="0"/>
          <c:showCatName val="0"/>
          <c:showSerName val="0"/>
          <c:showPercent val="0"/>
          <c:showBubbleSize val="0"/>
        </c:dLbls>
        <c:gapWidth val="55"/>
        <c:gapDepth val="55"/>
        <c:shape val="cylinder"/>
        <c:axId val="271891632"/>
        <c:axId val="287827456"/>
        <c:axId val="0"/>
      </c:bar3DChart>
      <c:catAx>
        <c:axId val="271891632"/>
        <c:scaling>
          <c:orientation val="minMax"/>
        </c:scaling>
        <c:delete val="0"/>
        <c:axPos val="b"/>
        <c:numFmt formatCode="General" sourceLinked="0"/>
        <c:majorTickMark val="none"/>
        <c:minorTickMark val="none"/>
        <c:tickLblPos val="nextTo"/>
        <c:txPr>
          <a:bodyPr/>
          <a:lstStyle/>
          <a:p>
            <a:pPr>
              <a:defRPr sz="1400" b="1"/>
            </a:pPr>
            <a:endParaRPr lang="es-CO"/>
          </a:p>
        </c:txPr>
        <c:crossAx val="287827456"/>
        <c:crosses val="autoZero"/>
        <c:auto val="1"/>
        <c:lblAlgn val="ctr"/>
        <c:lblOffset val="100"/>
        <c:noMultiLvlLbl val="0"/>
      </c:catAx>
      <c:valAx>
        <c:axId val="287827456"/>
        <c:scaling>
          <c:orientation val="minMax"/>
          <c:max val="8"/>
          <c:min val="1"/>
        </c:scaling>
        <c:delete val="0"/>
        <c:axPos val="l"/>
        <c:majorGridlines/>
        <c:numFmt formatCode="General" sourceLinked="1"/>
        <c:majorTickMark val="none"/>
        <c:minorTickMark val="none"/>
        <c:tickLblPos val="nextTo"/>
        <c:crossAx val="271891632"/>
        <c:crosses val="autoZero"/>
        <c:crossBetween val="between"/>
        <c:minorUnit val="1"/>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Oficina de Planeación</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0000"/>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'Of Planeación'!$A$27:$A$28</c:f>
              <c:strCache>
                <c:ptCount val="2"/>
                <c:pt idx="0">
                  <c:v>Ejecutados </c:v>
                </c:pt>
                <c:pt idx="1">
                  <c:v>En Ejecución</c:v>
                </c:pt>
              </c:strCache>
            </c:strRef>
          </c:cat>
          <c:val>
            <c:numRef>
              <c:f>'Of Planeación'!$B$27:$B$28</c:f>
              <c:numCache>
                <c:formatCode>General</c:formatCode>
                <c:ptCount val="2"/>
                <c:pt idx="0">
                  <c:v>8</c:v>
                </c:pt>
                <c:pt idx="1">
                  <c:v>10</c:v>
                </c:pt>
              </c:numCache>
            </c:numRef>
          </c:val>
        </c:ser>
        <c:dLbls>
          <c:showLegendKey val="0"/>
          <c:showVal val="0"/>
          <c:showCatName val="0"/>
          <c:showSerName val="0"/>
          <c:showPercent val="0"/>
          <c:showBubbleSize val="0"/>
        </c:dLbls>
        <c:gapWidth val="150"/>
        <c:shape val="cylinder"/>
        <c:axId val="287829696"/>
        <c:axId val="287830256"/>
        <c:axId val="0"/>
      </c:bar3DChart>
      <c:catAx>
        <c:axId val="287829696"/>
        <c:scaling>
          <c:orientation val="minMax"/>
        </c:scaling>
        <c:delete val="0"/>
        <c:axPos val="b"/>
        <c:numFmt formatCode="General" sourceLinked="0"/>
        <c:majorTickMark val="none"/>
        <c:minorTickMark val="none"/>
        <c:tickLblPos val="nextTo"/>
        <c:txPr>
          <a:bodyPr/>
          <a:lstStyle/>
          <a:p>
            <a:pPr>
              <a:defRPr sz="1400" b="1"/>
            </a:pPr>
            <a:endParaRPr lang="es-CO"/>
          </a:p>
        </c:txPr>
        <c:crossAx val="287830256"/>
        <c:crosses val="autoZero"/>
        <c:auto val="1"/>
        <c:lblAlgn val="ctr"/>
        <c:lblOffset val="100"/>
        <c:noMultiLvlLbl val="0"/>
      </c:catAx>
      <c:valAx>
        <c:axId val="287830256"/>
        <c:scaling>
          <c:orientation val="minMax"/>
          <c:max val="10"/>
          <c:min val="1"/>
        </c:scaling>
        <c:delete val="0"/>
        <c:axPos val="l"/>
        <c:majorGridlines/>
        <c:numFmt formatCode="General" sourceLinked="1"/>
        <c:majorTickMark val="none"/>
        <c:minorTickMark val="none"/>
        <c:tickLblPos val="nextTo"/>
        <c:crossAx val="287829696"/>
        <c:crosses val="autoZero"/>
        <c:crossBetween val="between"/>
        <c:majorUnit val="1"/>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Delegada</a:t>
            </a:r>
            <a:r>
              <a:rPr lang="es-CO" baseline="0"/>
              <a:t> de Tránsito</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2">
                <a:lumMod val="75000"/>
              </a:schemeClr>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 Tránsito'!$A$20:$A$21</c:f>
              <c:strCache>
                <c:ptCount val="2"/>
                <c:pt idx="0">
                  <c:v>Ejecutados </c:v>
                </c:pt>
                <c:pt idx="1">
                  <c:v>En Ejecución</c:v>
                </c:pt>
              </c:strCache>
            </c:strRef>
          </c:cat>
          <c:val>
            <c:numRef>
              <c:f>'D Tránsito'!$B$20:$B$21</c:f>
              <c:numCache>
                <c:formatCode>General</c:formatCode>
                <c:ptCount val="2"/>
                <c:pt idx="0">
                  <c:v>0</c:v>
                </c:pt>
                <c:pt idx="1">
                  <c:v>4</c:v>
                </c:pt>
              </c:numCache>
            </c:numRef>
          </c:val>
        </c:ser>
        <c:dLbls>
          <c:showLegendKey val="0"/>
          <c:showVal val="0"/>
          <c:showCatName val="0"/>
          <c:showSerName val="0"/>
          <c:showPercent val="0"/>
          <c:showBubbleSize val="0"/>
        </c:dLbls>
        <c:gapWidth val="150"/>
        <c:shape val="cylinder"/>
        <c:axId val="287832496"/>
        <c:axId val="287833056"/>
        <c:axId val="0"/>
      </c:bar3DChart>
      <c:catAx>
        <c:axId val="287832496"/>
        <c:scaling>
          <c:orientation val="minMax"/>
        </c:scaling>
        <c:delete val="0"/>
        <c:axPos val="b"/>
        <c:numFmt formatCode="General" sourceLinked="0"/>
        <c:majorTickMark val="none"/>
        <c:minorTickMark val="none"/>
        <c:tickLblPos val="nextTo"/>
        <c:txPr>
          <a:bodyPr/>
          <a:lstStyle/>
          <a:p>
            <a:pPr>
              <a:defRPr sz="1400" b="1"/>
            </a:pPr>
            <a:endParaRPr lang="es-CO"/>
          </a:p>
        </c:txPr>
        <c:crossAx val="287833056"/>
        <c:crosses val="autoZero"/>
        <c:auto val="1"/>
        <c:lblAlgn val="ctr"/>
        <c:lblOffset val="100"/>
        <c:noMultiLvlLbl val="0"/>
      </c:catAx>
      <c:valAx>
        <c:axId val="287833056"/>
        <c:scaling>
          <c:orientation val="minMax"/>
        </c:scaling>
        <c:delete val="0"/>
        <c:axPos val="l"/>
        <c:majorGridlines/>
        <c:numFmt formatCode="General" sourceLinked="1"/>
        <c:majorTickMark val="none"/>
        <c:minorTickMark val="none"/>
        <c:tickLblPos val="nextTo"/>
        <c:crossAx val="287832496"/>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Delegada</a:t>
            </a:r>
            <a:r>
              <a:rPr lang="es-CO" baseline="0"/>
              <a:t> de Concesiones</a:t>
            </a:r>
            <a:endParaRPr lang="es-CO"/>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chemeClr val="accent6">
                <a:lumMod val="75000"/>
              </a:schemeClr>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 Concesiones'!$A$10:$A$11</c:f>
              <c:strCache>
                <c:ptCount val="2"/>
                <c:pt idx="0">
                  <c:v>Ejecutados </c:v>
                </c:pt>
                <c:pt idx="1">
                  <c:v>En Ejecución</c:v>
                </c:pt>
              </c:strCache>
            </c:strRef>
          </c:cat>
          <c:val>
            <c:numRef>
              <c:f>'D Concesiones'!$B$10:$B$11</c:f>
              <c:numCache>
                <c:formatCode>General</c:formatCode>
                <c:ptCount val="2"/>
                <c:pt idx="0">
                  <c:v>1</c:v>
                </c:pt>
                <c:pt idx="1">
                  <c:v>3</c:v>
                </c:pt>
              </c:numCache>
            </c:numRef>
          </c:val>
        </c:ser>
        <c:dLbls>
          <c:showLegendKey val="0"/>
          <c:showVal val="0"/>
          <c:showCatName val="0"/>
          <c:showSerName val="0"/>
          <c:showPercent val="0"/>
          <c:showBubbleSize val="0"/>
        </c:dLbls>
        <c:gapWidth val="150"/>
        <c:shape val="cylinder"/>
        <c:axId val="266498144"/>
        <c:axId val="266498704"/>
        <c:axId val="0"/>
      </c:bar3DChart>
      <c:catAx>
        <c:axId val="266498144"/>
        <c:scaling>
          <c:orientation val="minMax"/>
        </c:scaling>
        <c:delete val="0"/>
        <c:axPos val="b"/>
        <c:numFmt formatCode="General" sourceLinked="0"/>
        <c:majorTickMark val="none"/>
        <c:minorTickMark val="none"/>
        <c:tickLblPos val="nextTo"/>
        <c:txPr>
          <a:bodyPr/>
          <a:lstStyle/>
          <a:p>
            <a:pPr>
              <a:defRPr sz="1400" b="1"/>
            </a:pPr>
            <a:endParaRPr lang="es-CO"/>
          </a:p>
        </c:txPr>
        <c:crossAx val="266498704"/>
        <c:crosses val="autoZero"/>
        <c:auto val="1"/>
        <c:lblAlgn val="ctr"/>
        <c:lblOffset val="100"/>
        <c:noMultiLvlLbl val="0"/>
      </c:catAx>
      <c:valAx>
        <c:axId val="266498704"/>
        <c:scaling>
          <c:orientation val="minMax"/>
        </c:scaling>
        <c:delete val="0"/>
        <c:axPos val="l"/>
        <c:majorGridlines/>
        <c:numFmt formatCode="General" sourceLinked="1"/>
        <c:majorTickMark val="none"/>
        <c:minorTickMark val="none"/>
        <c:tickLblPos val="nextTo"/>
        <c:crossAx val="26649814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Compartidos Delegadas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FFFF00"/>
            </a:solidFill>
          </c:spPr>
          <c:invertIfNegative val="0"/>
          <c:dLbls>
            <c:spPr>
              <a:noFill/>
              <a:ln>
                <a:noFill/>
              </a:ln>
              <a:effectLst/>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Delegadas!$A$18:$A$19</c:f>
              <c:strCache>
                <c:ptCount val="2"/>
                <c:pt idx="0">
                  <c:v>Ejecutados </c:v>
                </c:pt>
                <c:pt idx="1">
                  <c:v>En Ejecución</c:v>
                </c:pt>
              </c:strCache>
            </c:strRef>
          </c:cat>
          <c:val>
            <c:numRef>
              <c:f>Delegadas!$B$18:$B$19</c:f>
              <c:numCache>
                <c:formatCode>General</c:formatCode>
                <c:ptCount val="2"/>
                <c:pt idx="0">
                  <c:v>1</c:v>
                </c:pt>
                <c:pt idx="1">
                  <c:v>3</c:v>
                </c:pt>
              </c:numCache>
            </c:numRef>
          </c:val>
        </c:ser>
        <c:dLbls>
          <c:showLegendKey val="0"/>
          <c:showVal val="0"/>
          <c:showCatName val="0"/>
          <c:showSerName val="0"/>
          <c:showPercent val="0"/>
          <c:showBubbleSize val="0"/>
        </c:dLbls>
        <c:gapWidth val="150"/>
        <c:shape val="cylinder"/>
        <c:axId val="266500944"/>
        <c:axId val="266501504"/>
        <c:axId val="0"/>
      </c:bar3DChart>
      <c:catAx>
        <c:axId val="266500944"/>
        <c:scaling>
          <c:orientation val="minMax"/>
        </c:scaling>
        <c:delete val="0"/>
        <c:axPos val="b"/>
        <c:numFmt formatCode="General" sourceLinked="0"/>
        <c:majorTickMark val="none"/>
        <c:minorTickMark val="none"/>
        <c:tickLblPos val="nextTo"/>
        <c:txPr>
          <a:bodyPr/>
          <a:lstStyle/>
          <a:p>
            <a:pPr>
              <a:defRPr sz="1400" b="1"/>
            </a:pPr>
            <a:endParaRPr lang="es-CO"/>
          </a:p>
        </c:txPr>
        <c:crossAx val="266501504"/>
        <c:crosses val="autoZero"/>
        <c:auto val="1"/>
        <c:lblAlgn val="ctr"/>
        <c:lblOffset val="100"/>
        <c:noMultiLvlLbl val="0"/>
      </c:catAx>
      <c:valAx>
        <c:axId val="266501504"/>
        <c:scaling>
          <c:orientation val="minMax"/>
        </c:scaling>
        <c:delete val="0"/>
        <c:axPos val="l"/>
        <c:majorGridlines/>
        <c:numFmt formatCode="General" sourceLinked="1"/>
        <c:majorTickMark val="none"/>
        <c:minorTickMark val="none"/>
        <c:tickLblPos val="nextTo"/>
        <c:crossAx val="26650094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Compartidos Varias Dependencias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spPr>
            <a:solidFill>
              <a:srgbClr val="3A0074"/>
            </a:solidFill>
          </c:spPr>
          <c:invertIfNegative val="0"/>
          <c:dLbls>
            <c:spPr>
              <a:solidFill>
                <a:schemeClr val="bg1"/>
              </a:solidFill>
            </c:spPr>
            <c:txPr>
              <a:bodyPr/>
              <a:lstStyle/>
              <a:p>
                <a:pPr>
                  <a:defRPr sz="14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Compartidos!$A$18:$A$19</c:f>
              <c:strCache>
                <c:ptCount val="2"/>
                <c:pt idx="0">
                  <c:v>Ejecutados </c:v>
                </c:pt>
                <c:pt idx="1">
                  <c:v>En Ejecución</c:v>
                </c:pt>
              </c:strCache>
            </c:strRef>
          </c:cat>
          <c:val>
            <c:numRef>
              <c:f>Compartidos!$B$18:$B$19</c:f>
              <c:numCache>
                <c:formatCode>General</c:formatCode>
                <c:ptCount val="2"/>
                <c:pt idx="0">
                  <c:v>2</c:v>
                </c:pt>
                <c:pt idx="1">
                  <c:v>3</c:v>
                </c:pt>
              </c:numCache>
            </c:numRef>
          </c:val>
        </c:ser>
        <c:dLbls>
          <c:showLegendKey val="0"/>
          <c:showVal val="0"/>
          <c:showCatName val="0"/>
          <c:showSerName val="0"/>
          <c:showPercent val="0"/>
          <c:showBubbleSize val="0"/>
        </c:dLbls>
        <c:gapWidth val="150"/>
        <c:shape val="cylinder"/>
        <c:axId val="266503744"/>
        <c:axId val="266504304"/>
        <c:axId val="0"/>
      </c:bar3DChart>
      <c:catAx>
        <c:axId val="266503744"/>
        <c:scaling>
          <c:orientation val="minMax"/>
        </c:scaling>
        <c:delete val="0"/>
        <c:axPos val="b"/>
        <c:numFmt formatCode="General" sourceLinked="0"/>
        <c:majorTickMark val="none"/>
        <c:minorTickMark val="none"/>
        <c:tickLblPos val="nextTo"/>
        <c:txPr>
          <a:bodyPr/>
          <a:lstStyle/>
          <a:p>
            <a:pPr>
              <a:defRPr sz="1400" b="1"/>
            </a:pPr>
            <a:endParaRPr lang="es-CO"/>
          </a:p>
        </c:txPr>
        <c:crossAx val="266504304"/>
        <c:crosses val="autoZero"/>
        <c:auto val="1"/>
        <c:lblAlgn val="ctr"/>
        <c:lblOffset val="100"/>
        <c:noMultiLvlLbl val="0"/>
      </c:catAx>
      <c:valAx>
        <c:axId val="266504304"/>
        <c:scaling>
          <c:orientation val="minMax"/>
        </c:scaling>
        <c:delete val="0"/>
        <c:axPos val="l"/>
        <c:majorGridlines/>
        <c:numFmt formatCode="General" sourceLinked="1"/>
        <c:majorTickMark val="none"/>
        <c:minorTickMark val="none"/>
        <c:tickLblPos val="nextTo"/>
        <c:crossAx val="26650374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Hallazgos</a:t>
            </a:r>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chemeClr val="accent6">
                <a:lumMod val="75000"/>
              </a:schemeClr>
            </a:solidFill>
          </c:spPr>
          <c:explosion val="25"/>
          <c:dLbls>
            <c:dLbl>
              <c:idx val="0"/>
              <c:layout>
                <c:manualLayout>
                  <c:x val="0.18887182312087533"/>
                  <c:y val="5.6903773935955942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b="1"/>
                </a:pPr>
                <a:endParaRPr lang="es-CO"/>
              </a:p>
            </c:tx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SUPERTRANSPORTE!$C$109:$E$109</c:f>
              <c:strCache>
                <c:ptCount val="3"/>
                <c:pt idx="0">
                  <c:v>Vencidos </c:v>
                </c:pt>
                <c:pt idx="1">
                  <c:v>Ejecutados</c:v>
                </c:pt>
                <c:pt idx="2">
                  <c:v>En término</c:v>
                </c:pt>
              </c:strCache>
            </c:strRef>
          </c:cat>
          <c:val>
            <c:numRef>
              <c:f>SUPERTRANSPORTE!$C$114:$E$114</c:f>
              <c:numCache>
                <c:formatCode>General</c:formatCode>
                <c:ptCount val="3"/>
                <c:pt idx="0">
                  <c:v>0</c:v>
                </c:pt>
                <c:pt idx="1">
                  <c:v>47</c:v>
                </c:pt>
                <c:pt idx="2">
                  <c:v>0</c:v>
                </c:pt>
              </c:numCache>
            </c:numRef>
          </c:val>
        </c:ser>
        <c:dLbls>
          <c:showLegendKey val="0"/>
          <c:showVal val="0"/>
          <c:showCatName val="1"/>
          <c:showSerName val="0"/>
          <c:showPercent val="1"/>
          <c:showBubbleSize val="0"/>
          <c:showLeaderLines val="0"/>
        </c:dLbls>
      </c:pie3DChart>
    </c:plotArea>
    <c:plotVisOnly val="1"/>
    <c:dispBlanksAs val="zero"/>
    <c:showDLblsOverMax val="0"/>
  </c:chart>
  <c:printSettings>
    <c:headerFooter/>
    <c:pageMargins b="0.75000000000000311" l="0.70000000000000062" r="0.70000000000000062" t="0.750000000000003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Acciones de Mejora</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SUPERTRANSPORTE!$C$109</c:f>
              <c:strCache>
                <c:ptCount val="1"/>
                <c:pt idx="0">
                  <c:v>Vencidos </c:v>
                </c:pt>
              </c:strCache>
            </c:strRef>
          </c:tx>
          <c:spPr>
            <a:solidFill>
              <a:srgbClr val="C00000"/>
            </a:solidFill>
          </c:spPr>
          <c:invertIfNegative val="0"/>
          <c:cat>
            <c:strRef>
              <c:f>SUPERTRANSPORTE!$B$144:$B$147</c:f>
              <c:strCache>
                <c:ptCount val="4"/>
                <c:pt idx="0">
                  <c:v>VIGENCIA 2010</c:v>
                </c:pt>
                <c:pt idx="1">
                  <c:v>VIGENCIA 2011</c:v>
                </c:pt>
                <c:pt idx="2">
                  <c:v>VIGENCIA 2012</c:v>
                </c:pt>
                <c:pt idx="3">
                  <c:v>VIGENCIA 2013</c:v>
                </c:pt>
              </c:strCache>
            </c:strRef>
          </c:cat>
          <c:val>
            <c:numRef>
              <c:f>SUPERTRANSPORTE!$C$144:$C$147</c:f>
              <c:numCache>
                <c:formatCode>General</c:formatCode>
                <c:ptCount val="4"/>
                <c:pt idx="0">
                  <c:v>0</c:v>
                </c:pt>
                <c:pt idx="1">
                  <c:v>0</c:v>
                </c:pt>
                <c:pt idx="2">
                  <c:v>0</c:v>
                </c:pt>
                <c:pt idx="3">
                  <c:v>0</c:v>
                </c:pt>
              </c:numCache>
            </c:numRef>
          </c:val>
        </c:ser>
        <c:ser>
          <c:idx val="1"/>
          <c:order val="1"/>
          <c:tx>
            <c:strRef>
              <c:f>SUPERTRANSPORTE!$D$109</c:f>
              <c:strCache>
                <c:ptCount val="1"/>
                <c:pt idx="0">
                  <c:v>Ejecutados</c:v>
                </c:pt>
              </c:strCache>
            </c:strRef>
          </c:tx>
          <c:spPr>
            <a:solidFill>
              <a:schemeClr val="accent6">
                <a:lumMod val="75000"/>
              </a:schemeClr>
            </a:solidFill>
          </c:spPr>
          <c:invertIfNegative val="0"/>
          <c:cat>
            <c:strRef>
              <c:f>SUPERTRANSPORTE!$B$144:$B$147</c:f>
              <c:strCache>
                <c:ptCount val="4"/>
                <c:pt idx="0">
                  <c:v>VIGENCIA 2010</c:v>
                </c:pt>
                <c:pt idx="1">
                  <c:v>VIGENCIA 2011</c:v>
                </c:pt>
                <c:pt idx="2">
                  <c:v>VIGENCIA 2012</c:v>
                </c:pt>
                <c:pt idx="3">
                  <c:v>VIGENCIA 2013</c:v>
                </c:pt>
              </c:strCache>
            </c:strRef>
          </c:cat>
          <c:val>
            <c:numRef>
              <c:f>SUPERTRANSPORTE!$D$144:$D$147</c:f>
              <c:numCache>
                <c:formatCode>General</c:formatCode>
                <c:ptCount val="4"/>
                <c:pt idx="0">
                  <c:v>9</c:v>
                </c:pt>
                <c:pt idx="1">
                  <c:v>15</c:v>
                </c:pt>
                <c:pt idx="2">
                  <c:v>35</c:v>
                </c:pt>
                <c:pt idx="3">
                  <c:v>27</c:v>
                </c:pt>
              </c:numCache>
            </c:numRef>
          </c:val>
        </c:ser>
        <c:ser>
          <c:idx val="2"/>
          <c:order val="2"/>
          <c:tx>
            <c:strRef>
              <c:f>SUPERTRANSPORTE!$E$109</c:f>
              <c:strCache>
                <c:ptCount val="1"/>
                <c:pt idx="0">
                  <c:v>En término</c:v>
                </c:pt>
              </c:strCache>
            </c:strRef>
          </c:tx>
          <c:invertIfNegative val="0"/>
          <c:cat>
            <c:strRef>
              <c:f>SUPERTRANSPORTE!$B$144:$B$147</c:f>
              <c:strCache>
                <c:ptCount val="4"/>
                <c:pt idx="0">
                  <c:v>VIGENCIA 2010</c:v>
                </c:pt>
                <c:pt idx="1">
                  <c:v>VIGENCIA 2011</c:v>
                </c:pt>
                <c:pt idx="2">
                  <c:v>VIGENCIA 2012</c:v>
                </c:pt>
                <c:pt idx="3">
                  <c:v>VIGENCIA 2013</c:v>
                </c:pt>
              </c:strCache>
            </c:strRef>
          </c:cat>
          <c:val>
            <c:numRef>
              <c:f>SUPERTRANSPORTE!$E$144:$E$147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shape val="box"/>
        <c:axId val="351033984"/>
        <c:axId val="351034544"/>
        <c:axId val="0"/>
      </c:bar3DChart>
      <c:catAx>
        <c:axId val="351033984"/>
        <c:scaling>
          <c:orientation val="minMax"/>
        </c:scaling>
        <c:delete val="0"/>
        <c:axPos val="l"/>
        <c:numFmt formatCode="General" sourceLinked="0"/>
        <c:majorTickMark val="none"/>
        <c:minorTickMark val="none"/>
        <c:tickLblPos val="nextTo"/>
        <c:crossAx val="351034544"/>
        <c:crosses val="autoZero"/>
        <c:auto val="1"/>
        <c:lblAlgn val="ctr"/>
        <c:lblOffset val="100"/>
        <c:noMultiLvlLbl val="0"/>
      </c:catAx>
      <c:valAx>
        <c:axId val="351034544"/>
        <c:scaling>
          <c:orientation val="minMax"/>
        </c:scaling>
        <c:delete val="0"/>
        <c:axPos val="b"/>
        <c:majorGridlines/>
        <c:numFmt formatCode="General" sourceLinked="1"/>
        <c:majorTickMark val="none"/>
        <c:minorTickMark val="none"/>
        <c:tickLblPos val="nextTo"/>
        <c:crossAx val="351033984"/>
        <c:crosses val="autoZero"/>
        <c:crossBetween val="between"/>
      </c:valAx>
    </c:plotArea>
    <c:legend>
      <c:legendPos val="r"/>
      <c:overlay val="0"/>
    </c:legend>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Acciones de Mejora</a:t>
            </a:r>
          </a:p>
        </c:rich>
      </c:tx>
      <c:overlay val="0"/>
    </c:title>
    <c:autoTitleDeleted val="0"/>
    <c:view3D>
      <c:rotX val="30"/>
      <c:rotY val="0"/>
      <c:rAngAx val="0"/>
    </c:view3D>
    <c:floor>
      <c:thickness val="0"/>
    </c:floor>
    <c:sideWall>
      <c:thickness val="0"/>
    </c:sideWall>
    <c:backWall>
      <c:thickness val="0"/>
    </c:backWall>
    <c:plotArea>
      <c:layout/>
      <c:pie3DChart>
        <c:varyColors val="1"/>
        <c:ser>
          <c:idx val="1"/>
          <c:order val="1"/>
          <c:dLbls>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SUPERTRANSPORTE!$C$109:$E$109</c:f>
              <c:strCache>
                <c:ptCount val="3"/>
                <c:pt idx="0">
                  <c:v>Vencidos </c:v>
                </c:pt>
                <c:pt idx="1">
                  <c:v>Ejecutados</c:v>
                </c:pt>
                <c:pt idx="2">
                  <c:v>En término</c:v>
                </c:pt>
              </c:strCache>
            </c:strRef>
          </c:cat>
          <c:val>
            <c:numRef>
              <c:f>SUPERTRANSPORTE!$C$148:$E$148</c:f>
              <c:numCache>
                <c:formatCode>General</c:formatCode>
                <c:ptCount val="3"/>
                <c:pt idx="0">
                  <c:v>0</c:v>
                </c:pt>
                <c:pt idx="1">
                  <c:v>86</c:v>
                </c:pt>
                <c:pt idx="2">
                  <c:v>0</c:v>
                </c:pt>
              </c:numCache>
            </c:numRef>
          </c:val>
        </c:ser>
        <c:ser>
          <c:idx val="0"/>
          <c:order val="0"/>
          <c:explosion val="25"/>
          <c:dLbls>
            <c:dLbl>
              <c:idx val="0"/>
              <c:layout>
                <c:manualLayout>
                  <c:x val="6.5539246571701015E-2"/>
                  <c:y val="2.7813581229501751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4187326103358402"/>
                  <c:y val="1.5096872220109435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SUPERTRANSPORTE!$C$109:$E$109</c:f>
              <c:strCache>
                <c:ptCount val="3"/>
                <c:pt idx="0">
                  <c:v>Vencidos </c:v>
                </c:pt>
                <c:pt idx="1">
                  <c:v>Ejecutados</c:v>
                </c:pt>
                <c:pt idx="2">
                  <c:v>En término</c:v>
                </c:pt>
              </c:strCache>
            </c:strRef>
          </c:cat>
          <c:val>
            <c:numRef>
              <c:f>SUPERTRANSPORTE!$C$148:$E$148</c:f>
              <c:numCache>
                <c:formatCode>General</c:formatCode>
                <c:ptCount val="3"/>
                <c:pt idx="0">
                  <c:v>0</c:v>
                </c:pt>
                <c:pt idx="1">
                  <c:v>86</c:v>
                </c:pt>
                <c:pt idx="2">
                  <c:v>0</c:v>
                </c:pt>
              </c:numCache>
            </c:numRef>
          </c:val>
        </c:ser>
        <c:dLbls>
          <c:showLegendKey val="0"/>
          <c:showVal val="0"/>
          <c:showCatName val="1"/>
          <c:showSerName val="0"/>
          <c:showPercent val="1"/>
          <c:showBubbleSize val="0"/>
          <c:showLeaderLines val="0"/>
        </c:dLbls>
      </c:pie3DChart>
    </c:plotArea>
    <c:plotVisOnly val="1"/>
    <c:dispBlanksAs val="zero"/>
    <c:showDLblsOverMax val="0"/>
  </c:chart>
  <c:printSettings>
    <c:headerFooter/>
    <c:pageMargins b="0.75000000000000311" l="0.70000000000000062" r="0.70000000000000062" t="0.750000000000003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Distribución de Hallazgos</a:t>
            </a:r>
            <a:r>
              <a:rPr lang="es-CO" baseline="0"/>
              <a:t> por Dependencias</a:t>
            </a:r>
            <a:endParaRPr lang="es-CO"/>
          </a:p>
        </c:rich>
      </c:tx>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dLbl>
              <c:idx val="0"/>
              <c:layout>
                <c:manualLayout>
                  <c:x val="8.5452118083785573E-3"/>
                  <c:y val="7.4890610379442724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1571135099897442"/>
                  <c:y val="-0.24430072756669374"/>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0170880081296791E-2"/>
                  <c:y val="-1.9152254310975971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1.6848022383892523E-2"/>
                  <c:y val="4.3587801322732801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b="1"/>
                </a:pPr>
                <a:endParaRPr lang="es-CO"/>
              </a:p>
            </c:txPr>
            <c:showLegendKey val="0"/>
            <c:showVal val="0"/>
            <c:showCatName val="1"/>
            <c:showSerName val="0"/>
            <c:showPercent val="1"/>
            <c:showBubbleSize val="0"/>
            <c:showLeaderLines val="0"/>
            <c:extLst>
              <c:ext xmlns:c15="http://schemas.microsoft.com/office/drawing/2012/chart" uri="{CE6537A1-D6FC-4f65-9D91-7224C49458BB}"/>
            </c:extLst>
          </c:dLbls>
          <c:cat>
            <c:strRef>
              <c:f>SUPERTRANSPORTE!$B$177:$B$182</c:f>
              <c:strCache>
                <c:ptCount val="6"/>
                <c:pt idx="0">
                  <c:v>Secretaría General</c:v>
                </c:pt>
                <c:pt idx="1">
                  <c:v>Oficina de Planeación</c:v>
                </c:pt>
                <c:pt idx="2">
                  <c:v>Delegada de Tránsito</c:v>
                </c:pt>
                <c:pt idx="3">
                  <c:v>Delegada de Concesiones</c:v>
                </c:pt>
                <c:pt idx="4">
                  <c:v>Delegadas</c:v>
                </c:pt>
                <c:pt idx="5">
                  <c:v>Varias Dependencias</c:v>
                </c:pt>
              </c:strCache>
            </c:strRef>
          </c:cat>
          <c:val>
            <c:numRef>
              <c:f>SUPERTRANSPORTE!$C$177:$C$182</c:f>
              <c:numCache>
                <c:formatCode>General</c:formatCode>
                <c:ptCount val="6"/>
                <c:pt idx="0">
                  <c:v>15</c:v>
                </c:pt>
                <c:pt idx="1">
                  <c:v>17</c:v>
                </c:pt>
                <c:pt idx="2">
                  <c:v>4</c:v>
                </c:pt>
                <c:pt idx="3">
                  <c:v>2</c:v>
                </c:pt>
                <c:pt idx="4">
                  <c:v>3</c:v>
                </c:pt>
                <c:pt idx="5">
                  <c:v>6</c:v>
                </c:pt>
              </c:numCache>
            </c:numRef>
          </c:val>
        </c:ser>
        <c:dLbls>
          <c:showLegendKey val="0"/>
          <c:showVal val="0"/>
          <c:showCatName val="0"/>
          <c:showSerName val="0"/>
          <c:showPercent val="1"/>
          <c:showBubbleSize val="0"/>
          <c:showLeaderLines val="0"/>
        </c:dLbls>
      </c:pie3DChart>
    </c:plotArea>
    <c:plotVisOnly val="1"/>
    <c:dispBlanksAs val="zero"/>
    <c:showDLblsOverMax val="0"/>
  </c:chart>
  <c:printSettings>
    <c:headerFooter/>
    <c:pageMargins b="0.75000000000000278" l="0.70000000000000062" r="0.70000000000000062" t="0.750000000000002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Ejecución Acumulada </a:t>
            </a:r>
          </a:p>
        </c:rich>
      </c:tx>
      <c:overlay val="0"/>
    </c:title>
    <c:autoTitleDeleted val="0"/>
    <c:plotArea>
      <c:layout/>
      <c:lineChart>
        <c:grouping val="standard"/>
        <c:varyColors val="0"/>
        <c:ser>
          <c:idx val="0"/>
          <c:order val="0"/>
          <c:tx>
            <c:strRef>
              <c:f>SUPERTRANSPORTE!$B$223</c:f>
              <c:strCache>
                <c:ptCount val="1"/>
                <c:pt idx="0">
                  <c:v>Acumulado</c:v>
                </c:pt>
              </c:strCache>
            </c:strRef>
          </c:tx>
          <c:spPr>
            <a:ln w="38100">
              <a:solidFill>
                <a:srgbClr val="002060"/>
              </a:solidFill>
            </a:ln>
          </c:spPr>
          <c:marker>
            <c:spPr>
              <a:solidFill>
                <a:srgbClr val="000000"/>
              </a:solidFill>
              <a:ln>
                <a:solidFill>
                  <a:srgbClr val="000000"/>
                </a:solidFill>
              </a:ln>
            </c:spPr>
          </c:marker>
          <c:cat>
            <c:strRef>
              <c:f>SUPERTRANSPORTE!$A$224:$A$228</c:f>
              <c:strCache>
                <c:ptCount val="5"/>
                <c:pt idx="0">
                  <c:v>Enero</c:v>
                </c:pt>
                <c:pt idx="1">
                  <c:v>Febrero / Marzo</c:v>
                </c:pt>
                <c:pt idx="2">
                  <c:v>Abril / Mayo</c:v>
                </c:pt>
                <c:pt idx="3">
                  <c:v>Junio</c:v>
                </c:pt>
                <c:pt idx="4">
                  <c:v>Julio</c:v>
                </c:pt>
              </c:strCache>
            </c:strRef>
          </c:cat>
          <c:val>
            <c:numRef>
              <c:f>SUPERTRANSPORTE!$B$224:$B$228</c:f>
              <c:numCache>
                <c:formatCode>General</c:formatCode>
                <c:ptCount val="5"/>
                <c:pt idx="0">
                  <c:v>0</c:v>
                </c:pt>
                <c:pt idx="1">
                  <c:v>4</c:v>
                </c:pt>
                <c:pt idx="2">
                  <c:v>12</c:v>
                </c:pt>
                <c:pt idx="3">
                  <c:v>34</c:v>
                </c:pt>
                <c:pt idx="4">
                  <c:v>42</c:v>
                </c:pt>
              </c:numCache>
            </c:numRef>
          </c:val>
          <c:smooth val="0"/>
        </c:ser>
        <c:dLbls>
          <c:showLegendKey val="0"/>
          <c:showVal val="0"/>
          <c:showCatName val="0"/>
          <c:showSerName val="0"/>
          <c:showPercent val="0"/>
          <c:showBubbleSize val="0"/>
        </c:dLbls>
        <c:marker val="1"/>
        <c:smooth val="0"/>
        <c:axId val="312530576"/>
        <c:axId val="312531136"/>
      </c:lineChart>
      <c:catAx>
        <c:axId val="312530576"/>
        <c:scaling>
          <c:orientation val="minMax"/>
        </c:scaling>
        <c:delete val="0"/>
        <c:axPos val="b"/>
        <c:numFmt formatCode="General" sourceLinked="1"/>
        <c:majorTickMark val="out"/>
        <c:minorTickMark val="none"/>
        <c:tickLblPos val="nextTo"/>
        <c:txPr>
          <a:bodyPr/>
          <a:lstStyle/>
          <a:p>
            <a:pPr>
              <a:defRPr sz="1600" b="1"/>
            </a:pPr>
            <a:endParaRPr lang="es-CO"/>
          </a:p>
        </c:txPr>
        <c:crossAx val="312531136"/>
        <c:crosses val="autoZero"/>
        <c:auto val="1"/>
        <c:lblAlgn val="ctr"/>
        <c:lblOffset val="100"/>
        <c:noMultiLvlLbl val="0"/>
      </c:catAx>
      <c:valAx>
        <c:axId val="312531136"/>
        <c:scaling>
          <c:orientation val="minMax"/>
        </c:scaling>
        <c:delete val="0"/>
        <c:axPos val="l"/>
        <c:majorGridlines/>
        <c:numFmt formatCode="General" sourceLinked="1"/>
        <c:majorTickMark val="out"/>
        <c:minorTickMark val="none"/>
        <c:tickLblPos val="nextTo"/>
        <c:crossAx val="312530576"/>
        <c:crosses val="autoZero"/>
        <c:crossBetween val="between"/>
        <c:majorUnit val="2"/>
      </c:valAx>
    </c:plotArea>
    <c:plotVisOnly val="1"/>
    <c:dispBlanksAs val="gap"/>
    <c:showDLblsOverMax val="0"/>
  </c:chart>
  <c:printSettings>
    <c:headerFooter/>
    <c:pageMargins b="0.75000000000000211" l="0.70000000000000062" r="0.70000000000000062" t="0.750000000000002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Ejecución Mensualizada </a:t>
            </a:r>
          </a:p>
        </c:rich>
      </c:tx>
      <c:overlay val="0"/>
    </c:title>
    <c:autoTitleDeleted val="0"/>
    <c:plotArea>
      <c:layout/>
      <c:lineChart>
        <c:grouping val="standard"/>
        <c:varyColors val="0"/>
        <c:ser>
          <c:idx val="0"/>
          <c:order val="0"/>
          <c:tx>
            <c:strRef>
              <c:f>SUPERTRANSPORTE!$B$230</c:f>
              <c:strCache>
                <c:ptCount val="1"/>
                <c:pt idx="0">
                  <c:v>Mensualizado</c:v>
                </c:pt>
              </c:strCache>
            </c:strRef>
          </c:tx>
          <c:spPr>
            <a:ln w="38100">
              <a:solidFill>
                <a:srgbClr val="C00000"/>
              </a:solidFill>
            </a:ln>
          </c:spPr>
          <c:marker>
            <c:spPr>
              <a:solidFill>
                <a:srgbClr val="FF0000"/>
              </a:solidFill>
              <a:ln>
                <a:solidFill>
                  <a:srgbClr val="FF0000"/>
                </a:solidFill>
              </a:ln>
            </c:spPr>
          </c:marker>
          <c:cat>
            <c:strRef>
              <c:f>SUPERTRANSPORTE!$A$231:$A$235</c:f>
              <c:strCache>
                <c:ptCount val="5"/>
                <c:pt idx="0">
                  <c:v>Enero</c:v>
                </c:pt>
                <c:pt idx="1">
                  <c:v>Febrero / Marzo</c:v>
                </c:pt>
                <c:pt idx="2">
                  <c:v>Abril / Mayo</c:v>
                </c:pt>
                <c:pt idx="3">
                  <c:v>Junio</c:v>
                </c:pt>
                <c:pt idx="4">
                  <c:v>Julio</c:v>
                </c:pt>
              </c:strCache>
            </c:strRef>
          </c:cat>
          <c:val>
            <c:numRef>
              <c:f>SUPERTRANSPORTE!$B$231:$B$235</c:f>
              <c:numCache>
                <c:formatCode>General</c:formatCode>
                <c:ptCount val="5"/>
                <c:pt idx="0">
                  <c:v>0</c:v>
                </c:pt>
                <c:pt idx="1">
                  <c:v>4</c:v>
                </c:pt>
                <c:pt idx="2">
                  <c:v>8</c:v>
                </c:pt>
                <c:pt idx="3">
                  <c:v>22</c:v>
                </c:pt>
                <c:pt idx="4">
                  <c:v>8</c:v>
                </c:pt>
              </c:numCache>
            </c:numRef>
          </c:val>
          <c:smooth val="0"/>
        </c:ser>
        <c:dLbls>
          <c:showLegendKey val="0"/>
          <c:showVal val="0"/>
          <c:showCatName val="0"/>
          <c:showSerName val="0"/>
          <c:showPercent val="0"/>
          <c:showBubbleSize val="0"/>
        </c:dLbls>
        <c:marker val="1"/>
        <c:smooth val="0"/>
        <c:axId val="271884352"/>
        <c:axId val="271884912"/>
      </c:lineChart>
      <c:catAx>
        <c:axId val="271884352"/>
        <c:scaling>
          <c:orientation val="minMax"/>
        </c:scaling>
        <c:delete val="0"/>
        <c:axPos val="b"/>
        <c:numFmt formatCode="General" sourceLinked="0"/>
        <c:majorTickMark val="out"/>
        <c:minorTickMark val="none"/>
        <c:tickLblPos val="nextTo"/>
        <c:txPr>
          <a:bodyPr/>
          <a:lstStyle/>
          <a:p>
            <a:pPr>
              <a:defRPr sz="1600" b="1"/>
            </a:pPr>
            <a:endParaRPr lang="es-CO"/>
          </a:p>
        </c:txPr>
        <c:crossAx val="271884912"/>
        <c:crosses val="autoZero"/>
        <c:auto val="1"/>
        <c:lblAlgn val="ctr"/>
        <c:lblOffset val="100"/>
        <c:noMultiLvlLbl val="0"/>
      </c:catAx>
      <c:valAx>
        <c:axId val="271884912"/>
        <c:scaling>
          <c:orientation val="minMax"/>
        </c:scaling>
        <c:delete val="0"/>
        <c:axPos val="l"/>
        <c:majorGridlines/>
        <c:numFmt formatCode="General" sourceLinked="1"/>
        <c:majorTickMark val="out"/>
        <c:minorTickMark val="none"/>
        <c:tickLblPos val="nextTo"/>
        <c:crossAx val="271884352"/>
        <c:crosses val="autoZero"/>
        <c:crossBetween val="between"/>
      </c:valAx>
    </c:plotArea>
    <c:plotVisOnly val="1"/>
    <c:dispBlanksAs val="gap"/>
    <c:showDLblsOverMax val="0"/>
  </c:chart>
  <c:txPr>
    <a:bodyPr/>
    <a:lstStyle/>
    <a:p>
      <a:pPr>
        <a:defRPr sz="1400"/>
      </a:pPr>
      <a:endParaRPr lang="es-CO"/>
    </a:p>
  </c:tx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800" b="1" i="0" baseline="0">
                <a:effectLst/>
              </a:rPr>
              <a:t>Plan de Mejoramiento Intersectorial 2012 - 2013</a:t>
            </a:r>
            <a:endParaRPr lang="es-CO">
              <a:effectLst/>
            </a:endParaRP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Gráfico!$B$2:$D$2</c:f>
              <c:strCache>
                <c:ptCount val="3"/>
                <c:pt idx="0">
                  <c:v>EJECUTADO</c:v>
                </c:pt>
                <c:pt idx="1">
                  <c:v>EN TÉRMINOS</c:v>
                </c:pt>
                <c:pt idx="2">
                  <c:v>VENCIDOS</c:v>
                </c:pt>
              </c:strCache>
            </c:strRef>
          </c:cat>
          <c:val>
            <c:numRef>
              <c:f>Gráfico!$B$5:$D$5</c:f>
              <c:numCache>
                <c:formatCode>General</c:formatCode>
                <c:ptCount val="3"/>
                <c:pt idx="0">
                  <c:v>18</c:v>
                </c:pt>
                <c:pt idx="1">
                  <c:v>0</c:v>
                </c:pt>
                <c:pt idx="2">
                  <c:v>0</c:v>
                </c:pt>
              </c:numCache>
            </c:numRef>
          </c:val>
        </c:ser>
        <c:dLbls>
          <c:showLegendKey val="0"/>
          <c:showVal val="0"/>
          <c:showCatName val="0"/>
          <c:showSerName val="0"/>
          <c:showPercent val="1"/>
          <c:showBubbleSize val="0"/>
          <c:showLeaderLines val="1"/>
        </c:dLbls>
      </c:pie3DChart>
    </c:plotArea>
    <c:legend>
      <c:legendPos val="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15"/>
      <c:rotY val="20"/>
      <c:rAngAx val="1"/>
    </c:view3D>
    <c:floor>
      <c:thickness val="0"/>
    </c:floor>
    <c:sideWall>
      <c:thickness val="0"/>
    </c:sideWall>
    <c:backWall>
      <c:thickness val="0"/>
    </c:backWall>
    <c:plotArea>
      <c:layout/>
      <c:bar3DChart>
        <c:barDir val="col"/>
        <c:grouping val="stack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 Gral'!$A$35:$A$37</c:f>
              <c:strCache>
                <c:ptCount val="3"/>
                <c:pt idx="0">
                  <c:v>TOTAL HALLAZGOS</c:v>
                </c:pt>
                <c:pt idx="1">
                  <c:v>Ejecutados </c:v>
                </c:pt>
                <c:pt idx="2">
                  <c:v>En Ejecución</c:v>
                </c:pt>
              </c:strCache>
            </c:strRef>
          </c:cat>
          <c:val>
            <c:numRef>
              <c:f>'Seg Gral'!$B$35:$B$37</c:f>
              <c:numCache>
                <c:formatCode>General</c:formatCode>
                <c:ptCount val="3"/>
                <c:pt idx="0">
                  <c:v>15</c:v>
                </c:pt>
                <c:pt idx="1">
                  <c:v>8</c:v>
                </c:pt>
                <c:pt idx="2">
                  <c:v>7</c:v>
                </c:pt>
              </c:numCache>
            </c:numRef>
          </c:val>
        </c:ser>
        <c:dLbls>
          <c:showLegendKey val="0"/>
          <c:showVal val="1"/>
          <c:showCatName val="0"/>
          <c:showSerName val="0"/>
          <c:showPercent val="0"/>
          <c:showBubbleSize val="0"/>
        </c:dLbls>
        <c:gapWidth val="95"/>
        <c:gapDepth val="95"/>
        <c:shape val="box"/>
        <c:axId val="271888832"/>
        <c:axId val="271889392"/>
        <c:axId val="0"/>
      </c:bar3DChart>
      <c:catAx>
        <c:axId val="271888832"/>
        <c:scaling>
          <c:orientation val="minMax"/>
        </c:scaling>
        <c:delete val="0"/>
        <c:axPos val="b"/>
        <c:numFmt formatCode="General" sourceLinked="0"/>
        <c:majorTickMark val="none"/>
        <c:minorTickMark val="none"/>
        <c:tickLblPos val="nextTo"/>
        <c:crossAx val="271889392"/>
        <c:crosses val="autoZero"/>
        <c:auto val="1"/>
        <c:lblAlgn val="ctr"/>
        <c:lblOffset val="100"/>
        <c:noMultiLvlLbl val="0"/>
      </c:catAx>
      <c:valAx>
        <c:axId val="271889392"/>
        <c:scaling>
          <c:orientation val="minMax"/>
        </c:scaling>
        <c:delete val="1"/>
        <c:axPos val="l"/>
        <c:numFmt formatCode="General" sourceLinked="1"/>
        <c:majorTickMark val="out"/>
        <c:minorTickMark val="none"/>
        <c:tickLblPos val="nextTo"/>
        <c:crossAx val="271888832"/>
        <c:crosses val="autoZero"/>
        <c:crossBetween val="between"/>
      </c:valAx>
    </c:plotArea>
    <c:legend>
      <c:legendPos val="t"/>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345281</xdr:colOff>
      <xdr:row>117</xdr:row>
      <xdr:rowOff>23813</xdr:rowOff>
    </xdr:from>
    <xdr:to>
      <xdr:col>2</xdr:col>
      <xdr:colOff>964407</xdr:colOff>
      <xdr:row>135</xdr:row>
      <xdr:rowOff>151210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482600</xdr:colOff>
      <xdr:row>116</xdr:row>
      <xdr:rowOff>138906</xdr:rowOff>
    </xdr:from>
    <xdr:to>
      <xdr:col>7</xdr:col>
      <xdr:colOff>84667</xdr:colOff>
      <xdr:row>135</xdr:row>
      <xdr:rowOff>171052</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214313</xdr:colOff>
      <xdr:row>152</xdr:row>
      <xdr:rowOff>39290</xdr:rowOff>
    </xdr:from>
    <xdr:to>
      <xdr:col>2</xdr:col>
      <xdr:colOff>952500</xdr:colOff>
      <xdr:row>169</xdr:row>
      <xdr:rowOff>151209</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0</xdr:colOff>
      <xdr:row>152</xdr:row>
      <xdr:rowOff>23814</xdr:rowOff>
    </xdr:from>
    <xdr:to>
      <xdr:col>5</xdr:col>
      <xdr:colOff>464343</xdr:colOff>
      <xdr:row>170</xdr:row>
      <xdr:rowOff>127397</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476249</xdr:colOff>
      <xdr:row>184</xdr:row>
      <xdr:rowOff>125940</xdr:rowOff>
    </xdr:from>
    <xdr:to>
      <xdr:col>3</xdr:col>
      <xdr:colOff>2598965</xdr:colOff>
      <xdr:row>214</xdr:row>
      <xdr:rowOff>54428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1000125</xdr:colOff>
      <xdr:row>216</xdr:row>
      <xdr:rowOff>143896</xdr:rowOff>
    </xdr:from>
    <xdr:to>
      <xdr:col>5</xdr:col>
      <xdr:colOff>413316</xdr:colOff>
      <xdr:row>240</xdr:row>
      <xdr:rowOff>11906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843642</xdr:colOff>
      <xdr:row>242</xdr:row>
      <xdr:rowOff>133689</xdr:rowOff>
    </xdr:from>
    <xdr:to>
      <xdr:col>3</xdr:col>
      <xdr:colOff>1712798</xdr:colOff>
      <xdr:row>268</xdr:row>
      <xdr:rowOff>27213</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400049</xdr:colOff>
      <xdr:row>6</xdr:row>
      <xdr:rowOff>138112</xdr:rowOff>
    </xdr:from>
    <xdr:to>
      <xdr:col>3</xdr:col>
      <xdr:colOff>247649</xdr:colOff>
      <xdr:row>28</xdr:row>
      <xdr:rowOff>114300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1964532</xdr:colOff>
      <xdr:row>42</xdr:row>
      <xdr:rowOff>75009</xdr:rowOff>
    </xdr:from>
    <xdr:to>
      <xdr:col>4</xdr:col>
      <xdr:colOff>1559719</xdr:colOff>
      <xdr:row>58</xdr:row>
      <xdr:rowOff>151209</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1964532</xdr:colOff>
      <xdr:row>42</xdr:row>
      <xdr:rowOff>75009</xdr:rowOff>
    </xdr:from>
    <xdr:to>
      <xdr:col>4</xdr:col>
      <xdr:colOff>1559719</xdr:colOff>
      <xdr:row>58</xdr:row>
      <xdr:rowOff>151209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2226469</xdr:colOff>
      <xdr:row>38</xdr:row>
      <xdr:rowOff>98821</xdr:rowOff>
    </xdr:from>
    <xdr:to>
      <xdr:col>3</xdr:col>
      <xdr:colOff>142875</xdr:colOff>
      <xdr:row>53</xdr:row>
      <xdr:rowOff>163115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1238250</xdr:colOff>
      <xdr:row>18</xdr:row>
      <xdr:rowOff>51196</xdr:rowOff>
    </xdr:from>
    <xdr:to>
      <xdr:col>2</xdr:col>
      <xdr:colOff>5810250</xdr:colOff>
      <xdr:row>33</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1607344</xdr:colOff>
      <xdr:row>11</xdr:row>
      <xdr:rowOff>86915</xdr:rowOff>
    </xdr:from>
    <xdr:to>
      <xdr:col>5</xdr:col>
      <xdr:colOff>95250</xdr:colOff>
      <xdr:row>26</xdr:row>
      <xdr:rowOff>151208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250032</xdr:colOff>
      <xdr:row>21</xdr:row>
      <xdr:rowOff>134540</xdr:rowOff>
    </xdr:from>
    <xdr:to>
      <xdr:col>4</xdr:col>
      <xdr:colOff>1273968</xdr:colOff>
      <xdr:row>37</xdr:row>
      <xdr:rowOff>20240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833438</xdr:colOff>
      <xdr:row>17</xdr:row>
      <xdr:rowOff>86914</xdr:rowOff>
    </xdr:from>
    <xdr:to>
      <xdr:col>2</xdr:col>
      <xdr:colOff>5405438</xdr:colOff>
      <xdr:row>32</xdr:row>
      <xdr:rowOff>175020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W235"/>
  <sheetViews>
    <sheetView zoomScale="70" zoomScaleNormal="70" workbookViewId="0">
      <pane xSplit="2" ySplit="4" topLeftCell="V93" activePane="bottomRight" state="frozen"/>
      <selection pane="topRight" activeCell="C1" sqref="C1"/>
      <selection pane="bottomLeft" activeCell="A5" sqref="A5"/>
      <selection pane="bottomRight" activeCell="W101" sqref="W101"/>
    </sheetView>
  </sheetViews>
  <sheetFormatPr baseColWidth="10" defaultColWidth="8.85546875" defaultRowHeight="14.25" x14ac:dyDescent="0.2"/>
  <cols>
    <col min="1" max="1" width="10.7109375" style="23" customWidth="1"/>
    <col min="2" max="2" width="33.85546875" style="22" customWidth="1"/>
    <col min="3" max="3" width="17.5703125" style="10" customWidth="1"/>
    <col min="4" max="4" width="20.42578125" style="10" customWidth="1"/>
    <col min="5" max="5" width="25.42578125" style="10" customWidth="1"/>
    <col min="6" max="6" width="16.42578125" style="10" customWidth="1"/>
    <col min="7" max="7" width="13" style="23" customWidth="1"/>
    <col min="8" max="8" width="9.5703125" style="10" customWidth="1"/>
    <col min="9" max="9" width="9.85546875" style="23" customWidth="1"/>
    <col min="10" max="10" width="10.28515625" style="23" customWidth="1"/>
    <col min="11" max="11" width="7.85546875" style="10" customWidth="1"/>
    <col min="12" max="12" width="11.42578125" style="10" customWidth="1"/>
    <col min="13" max="13" width="8.42578125" style="22" customWidth="1"/>
    <col min="14" max="14" width="16.7109375" style="10" customWidth="1"/>
    <col min="15" max="15" width="8.85546875" style="23" customWidth="1"/>
    <col min="16" max="16" width="10.28515625" style="23" customWidth="1"/>
    <col min="17" max="17" width="15.42578125" style="10" customWidth="1"/>
    <col min="18" max="18" width="19.7109375" style="89" customWidth="1"/>
    <col min="19" max="19" width="18.5703125" style="4" customWidth="1"/>
    <col min="20" max="20" width="17.28515625" style="4" customWidth="1"/>
    <col min="21" max="21" width="151.7109375" style="131" customWidth="1"/>
    <col min="22" max="22" width="47.85546875" style="10" customWidth="1"/>
    <col min="23" max="23" width="80.42578125" style="10" customWidth="1"/>
    <col min="24" max="225" width="56.7109375" style="10" customWidth="1"/>
    <col min="226" max="271" width="8.85546875" style="10" customWidth="1"/>
    <col min="272" max="16384" width="8.85546875" style="10"/>
  </cols>
  <sheetData>
    <row r="1" spans="1:23" ht="15" x14ac:dyDescent="0.2">
      <c r="A1" s="262" t="s">
        <v>0</v>
      </c>
      <c r="B1" s="262"/>
      <c r="C1" s="262"/>
      <c r="D1" s="262"/>
      <c r="E1" s="262"/>
      <c r="F1" s="262"/>
      <c r="G1" s="262"/>
      <c r="H1" s="262"/>
      <c r="I1" s="262"/>
      <c r="J1" s="262"/>
      <c r="K1" s="262"/>
      <c r="L1" s="262"/>
      <c r="M1" s="262"/>
      <c r="N1" s="262"/>
      <c r="O1" s="262"/>
      <c r="P1" s="262"/>
      <c r="Q1" s="46"/>
      <c r="R1" s="118"/>
      <c r="S1" s="53"/>
      <c r="T1" s="53"/>
      <c r="U1" s="128"/>
    </row>
    <row r="2" spans="1:23" ht="15" x14ac:dyDescent="0.2">
      <c r="A2" s="262" t="s">
        <v>1</v>
      </c>
      <c r="B2" s="262"/>
      <c r="C2" s="262"/>
      <c r="D2" s="262"/>
      <c r="E2" s="262"/>
      <c r="F2" s="262"/>
      <c r="G2" s="262"/>
      <c r="H2" s="262"/>
      <c r="I2" s="262"/>
      <c r="J2" s="262"/>
      <c r="K2" s="262"/>
      <c r="L2" s="262"/>
      <c r="M2" s="262"/>
      <c r="N2" s="262"/>
      <c r="O2" s="262"/>
      <c r="P2" s="262"/>
      <c r="Q2" s="46"/>
      <c r="R2" s="118"/>
      <c r="S2" s="53"/>
      <c r="T2" s="53"/>
      <c r="U2" s="128"/>
    </row>
    <row r="3" spans="1:23" ht="15" x14ac:dyDescent="0.2">
      <c r="A3" s="262" t="s">
        <v>288</v>
      </c>
      <c r="B3" s="262"/>
      <c r="C3" s="262"/>
      <c r="D3" s="262"/>
      <c r="E3" s="262"/>
      <c r="F3" s="262"/>
      <c r="G3" s="262"/>
      <c r="H3" s="262"/>
      <c r="I3" s="262"/>
      <c r="J3" s="262"/>
      <c r="K3" s="262"/>
      <c r="L3" s="262"/>
      <c r="M3" s="262"/>
      <c r="N3" s="262"/>
      <c r="O3" s="262"/>
      <c r="P3" s="262"/>
      <c r="Q3" s="46"/>
      <c r="R3" s="118"/>
      <c r="S3" s="53"/>
      <c r="T3" s="53"/>
      <c r="U3" s="128"/>
    </row>
    <row r="4" spans="1:23" s="4" customFormat="1" ht="84" x14ac:dyDescent="0.2">
      <c r="A4" s="2" t="s">
        <v>2</v>
      </c>
      <c r="B4" s="3" t="s">
        <v>3</v>
      </c>
      <c r="C4" s="2" t="s">
        <v>4</v>
      </c>
      <c r="D4" s="2" t="s">
        <v>5</v>
      </c>
      <c r="E4" s="2" t="s">
        <v>6</v>
      </c>
      <c r="F4" s="3" t="s">
        <v>7</v>
      </c>
      <c r="G4" s="3" t="s">
        <v>8</v>
      </c>
      <c r="H4" s="2" t="s">
        <v>9</v>
      </c>
      <c r="I4" s="3" t="s">
        <v>10</v>
      </c>
      <c r="J4" s="3" t="s">
        <v>11</v>
      </c>
      <c r="K4" s="3" t="s">
        <v>12</v>
      </c>
      <c r="L4" s="2" t="s">
        <v>13</v>
      </c>
      <c r="M4" s="2" t="s">
        <v>14</v>
      </c>
      <c r="N4" s="2" t="s">
        <v>337</v>
      </c>
      <c r="O4" s="2" t="s">
        <v>15</v>
      </c>
      <c r="P4" s="2" t="s">
        <v>16</v>
      </c>
      <c r="Q4" s="125" t="s">
        <v>290</v>
      </c>
      <c r="R4" s="125" t="s">
        <v>290</v>
      </c>
      <c r="S4" s="154" t="s">
        <v>555</v>
      </c>
      <c r="T4" s="154" t="s">
        <v>556</v>
      </c>
      <c r="U4" s="129" t="s">
        <v>557</v>
      </c>
      <c r="V4" s="174" t="s">
        <v>639</v>
      </c>
      <c r="W4" s="174" t="s">
        <v>640</v>
      </c>
    </row>
    <row r="5" spans="1:23" ht="379.5" customHeight="1" x14ac:dyDescent="0.2">
      <c r="A5" s="121">
        <v>1</v>
      </c>
      <c r="B5" s="144" t="s">
        <v>46</v>
      </c>
      <c r="C5" s="48" t="s">
        <v>18</v>
      </c>
      <c r="D5" s="49" t="s">
        <v>47</v>
      </c>
      <c r="E5" s="49" t="s">
        <v>48</v>
      </c>
      <c r="F5" s="49" t="s">
        <v>49</v>
      </c>
      <c r="G5" s="150" t="s">
        <v>50</v>
      </c>
      <c r="H5" s="1">
        <v>1</v>
      </c>
      <c r="I5" s="141">
        <v>42009</v>
      </c>
      <c r="J5" s="141">
        <v>42368</v>
      </c>
      <c r="K5" s="6">
        <f>(J5-I5)/7</f>
        <v>51.285714285714285</v>
      </c>
      <c r="L5" s="6">
        <v>1</v>
      </c>
      <c r="M5" s="7">
        <v>1</v>
      </c>
      <c r="N5" s="8" t="s">
        <v>51</v>
      </c>
      <c r="O5" s="9" t="s">
        <v>42</v>
      </c>
      <c r="P5" s="113" t="s">
        <v>42</v>
      </c>
      <c r="Q5" s="120" t="s">
        <v>646</v>
      </c>
      <c r="R5" s="117" t="s">
        <v>554</v>
      </c>
      <c r="S5" s="75"/>
      <c r="T5" s="76" t="s">
        <v>303</v>
      </c>
      <c r="U5" s="190" t="s">
        <v>574</v>
      </c>
      <c r="V5" s="160" t="s">
        <v>611</v>
      </c>
      <c r="W5" s="169" t="s">
        <v>567</v>
      </c>
    </row>
    <row r="6" spans="1:23" ht="111.75" customHeight="1" x14ac:dyDescent="0.2">
      <c r="A6" s="258">
        <v>2</v>
      </c>
      <c r="B6" s="260" t="s">
        <v>52</v>
      </c>
      <c r="C6" s="258" t="s">
        <v>18</v>
      </c>
      <c r="D6" s="49" t="s">
        <v>53</v>
      </c>
      <c r="E6" s="49" t="s">
        <v>506</v>
      </c>
      <c r="F6" s="49" t="s">
        <v>54</v>
      </c>
      <c r="G6" s="150" t="s">
        <v>454</v>
      </c>
      <c r="H6" s="1">
        <v>1</v>
      </c>
      <c r="I6" s="141">
        <v>42050</v>
      </c>
      <c r="J6" s="141">
        <v>42185</v>
      </c>
      <c r="K6" s="6">
        <f t="shared" ref="K6:K69" si="0">(J6-I6)/7</f>
        <v>19.285714285714285</v>
      </c>
      <c r="L6" s="6">
        <v>1</v>
      </c>
      <c r="M6" s="7">
        <v>1</v>
      </c>
      <c r="N6" s="8" t="s">
        <v>51</v>
      </c>
      <c r="O6" s="112" t="s">
        <v>42</v>
      </c>
      <c r="P6" s="259" t="s">
        <v>42</v>
      </c>
      <c r="Q6" s="254" t="s">
        <v>644</v>
      </c>
      <c r="R6" s="255" t="s">
        <v>553</v>
      </c>
      <c r="S6" s="246"/>
      <c r="T6" s="246" t="s">
        <v>303</v>
      </c>
      <c r="U6" s="249" t="s">
        <v>675</v>
      </c>
      <c r="V6" s="281" t="s">
        <v>615</v>
      </c>
      <c r="W6" s="169"/>
    </row>
    <row r="7" spans="1:23" ht="237" customHeight="1" x14ac:dyDescent="0.2">
      <c r="A7" s="258"/>
      <c r="B7" s="261"/>
      <c r="C7" s="258"/>
      <c r="D7" s="49" t="s">
        <v>53</v>
      </c>
      <c r="E7" s="49" t="s">
        <v>522</v>
      </c>
      <c r="F7" s="49" t="s">
        <v>55</v>
      </c>
      <c r="G7" s="150" t="s">
        <v>56</v>
      </c>
      <c r="H7" s="1">
        <v>1</v>
      </c>
      <c r="I7" s="141">
        <v>42050</v>
      </c>
      <c r="J7" s="141">
        <v>42185</v>
      </c>
      <c r="K7" s="6">
        <f t="shared" si="0"/>
        <v>19.285714285714285</v>
      </c>
      <c r="L7" s="6">
        <v>1</v>
      </c>
      <c r="M7" s="7">
        <v>1</v>
      </c>
      <c r="N7" s="8" t="s">
        <v>51</v>
      </c>
      <c r="O7" s="112" t="s">
        <v>42</v>
      </c>
      <c r="P7" s="259"/>
      <c r="Q7" s="254"/>
      <c r="R7" s="256"/>
      <c r="S7" s="246"/>
      <c r="T7" s="246"/>
      <c r="U7" s="250"/>
      <c r="V7" s="281"/>
      <c r="W7" s="169"/>
    </row>
    <row r="8" spans="1:23" ht="408.75" customHeight="1" x14ac:dyDescent="0.2">
      <c r="A8" s="258">
        <v>3</v>
      </c>
      <c r="B8" s="260" t="s">
        <v>57</v>
      </c>
      <c r="C8" s="258" t="s">
        <v>58</v>
      </c>
      <c r="D8" s="49" t="s">
        <v>59</v>
      </c>
      <c r="E8" s="49" t="s">
        <v>390</v>
      </c>
      <c r="F8" s="49" t="s">
        <v>60</v>
      </c>
      <c r="G8" s="150" t="s">
        <v>61</v>
      </c>
      <c r="H8" s="48">
        <v>1</v>
      </c>
      <c r="I8" s="141">
        <v>42006</v>
      </c>
      <c r="J8" s="141">
        <v>42368</v>
      </c>
      <c r="K8" s="6">
        <f t="shared" si="0"/>
        <v>51.714285714285715</v>
      </c>
      <c r="L8" s="6">
        <v>1</v>
      </c>
      <c r="M8" s="7">
        <v>1</v>
      </c>
      <c r="N8" s="8" t="s">
        <v>51</v>
      </c>
      <c r="O8" s="112" t="s">
        <v>42</v>
      </c>
      <c r="P8" s="259" t="s">
        <v>42</v>
      </c>
      <c r="Q8" s="254" t="s">
        <v>294</v>
      </c>
      <c r="R8" s="255" t="s">
        <v>500</v>
      </c>
      <c r="S8" s="252"/>
      <c r="T8" s="246" t="s">
        <v>303</v>
      </c>
      <c r="U8" s="190" t="s">
        <v>564</v>
      </c>
      <c r="V8" s="283" t="s">
        <v>616</v>
      </c>
      <c r="W8" s="169"/>
    </row>
    <row r="9" spans="1:23" ht="144" x14ac:dyDescent="0.2">
      <c r="A9" s="258"/>
      <c r="B9" s="261"/>
      <c r="C9" s="258"/>
      <c r="D9" s="49" t="s">
        <v>59</v>
      </c>
      <c r="E9" s="140" t="s">
        <v>62</v>
      </c>
      <c r="F9" s="49" t="s">
        <v>63</v>
      </c>
      <c r="G9" s="150" t="s">
        <v>19</v>
      </c>
      <c r="H9" s="48">
        <v>1</v>
      </c>
      <c r="I9" s="141">
        <v>42006</v>
      </c>
      <c r="J9" s="141">
        <v>42368</v>
      </c>
      <c r="K9" s="6">
        <f t="shared" si="0"/>
        <v>51.714285714285715</v>
      </c>
      <c r="L9" s="6">
        <v>1</v>
      </c>
      <c r="M9" s="7">
        <v>1</v>
      </c>
      <c r="N9" s="8" t="s">
        <v>51</v>
      </c>
      <c r="O9" s="112" t="s">
        <v>42</v>
      </c>
      <c r="P9" s="259"/>
      <c r="Q9" s="254"/>
      <c r="R9" s="256"/>
      <c r="S9" s="252"/>
      <c r="T9" s="246"/>
      <c r="U9" s="191" t="s">
        <v>662</v>
      </c>
      <c r="V9" s="283"/>
      <c r="W9" s="169"/>
    </row>
    <row r="10" spans="1:23" ht="284.25" customHeight="1" x14ac:dyDescent="0.2">
      <c r="A10" s="121">
        <v>4</v>
      </c>
      <c r="B10" s="144" t="s">
        <v>64</v>
      </c>
      <c r="C10" s="48" t="s">
        <v>18</v>
      </c>
      <c r="D10" s="11" t="s">
        <v>65</v>
      </c>
      <c r="E10" s="18" t="s">
        <v>338</v>
      </c>
      <c r="F10" s="18" t="s">
        <v>66</v>
      </c>
      <c r="G10" s="21" t="s">
        <v>67</v>
      </c>
      <c r="H10" s="12">
        <v>1</v>
      </c>
      <c r="I10" s="141">
        <v>42006</v>
      </c>
      <c r="J10" s="141">
        <v>42368</v>
      </c>
      <c r="K10" s="6">
        <f t="shared" si="0"/>
        <v>51.714285714285715</v>
      </c>
      <c r="L10" s="6">
        <v>1</v>
      </c>
      <c r="M10" s="7">
        <v>1</v>
      </c>
      <c r="N10" s="8" t="s">
        <v>51</v>
      </c>
      <c r="O10" s="112" t="s">
        <v>42</v>
      </c>
      <c r="P10" s="112" t="s">
        <v>42</v>
      </c>
      <c r="Q10" s="120" t="s">
        <v>646</v>
      </c>
      <c r="R10" s="117" t="s">
        <v>554</v>
      </c>
      <c r="S10" s="75"/>
      <c r="T10" s="76" t="s">
        <v>303</v>
      </c>
      <c r="U10" s="190" t="s">
        <v>575</v>
      </c>
      <c r="V10" s="157" t="s">
        <v>617</v>
      </c>
      <c r="W10" s="169" t="s">
        <v>568</v>
      </c>
    </row>
    <row r="11" spans="1:23" ht="325.5" customHeight="1" x14ac:dyDescent="0.2">
      <c r="A11" s="121">
        <v>5</v>
      </c>
      <c r="B11" s="144" t="s">
        <v>68</v>
      </c>
      <c r="C11" s="48" t="s">
        <v>18</v>
      </c>
      <c r="D11" s="18" t="s">
        <v>340</v>
      </c>
      <c r="E11" s="18" t="s">
        <v>341</v>
      </c>
      <c r="F11" s="18" t="s">
        <v>69</v>
      </c>
      <c r="G11" s="21" t="s">
        <v>70</v>
      </c>
      <c r="H11" s="12">
        <v>1</v>
      </c>
      <c r="I11" s="141">
        <v>42019</v>
      </c>
      <c r="J11" s="141">
        <v>42368</v>
      </c>
      <c r="K11" s="6">
        <f t="shared" si="0"/>
        <v>49.857142857142854</v>
      </c>
      <c r="L11" s="6">
        <v>1</v>
      </c>
      <c r="M11" s="7">
        <v>1</v>
      </c>
      <c r="N11" s="8" t="s">
        <v>51</v>
      </c>
      <c r="O11" s="112" t="s">
        <v>42</v>
      </c>
      <c r="P11" s="112" t="s">
        <v>42</v>
      </c>
      <c r="Q11" s="120" t="s">
        <v>646</v>
      </c>
      <c r="R11" s="117" t="s">
        <v>554</v>
      </c>
      <c r="S11" s="75"/>
      <c r="T11" s="76" t="s">
        <v>303</v>
      </c>
      <c r="U11" s="192" t="s">
        <v>682</v>
      </c>
      <c r="V11" s="160" t="s">
        <v>612</v>
      </c>
      <c r="W11" s="169" t="s">
        <v>569</v>
      </c>
    </row>
    <row r="12" spans="1:23" ht="407.25" customHeight="1" x14ac:dyDescent="0.2">
      <c r="A12" s="121">
        <v>6</v>
      </c>
      <c r="B12" s="144" t="s">
        <v>494</v>
      </c>
      <c r="C12" s="48" t="s">
        <v>18</v>
      </c>
      <c r="D12" s="92" t="s">
        <v>71</v>
      </c>
      <c r="E12" s="49" t="s">
        <v>72</v>
      </c>
      <c r="F12" s="49" t="s">
        <v>73</v>
      </c>
      <c r="G12" s="150" t="s">
        <v>43</v>
      </c>
      <c r="H12" s="48">
        <v>1</v>
      </c>
      <c r="I12" s="141">
        <v>42006</v>
      </c>
      <c r="J12" s="141">
        <v>42368</v>
      </c>
      <c r="K12" s="6">
        <f t="shared" si="0"/>
        <v>51.714285714285715</v>
      </c>
      <c r="L12" s="6">
        <v>1</v>
      </c>
      <c r="M12" s="7">
        <v>1</v>
      </c>
      <c r="N12" s="8" t="s">
        <v>51</v>
      </c>
      <c r="O12" s="112" t="s">
        <v>42</v>
      </c>
      <c r="P12" s="112" t="s">
        <v>42</v>
      </c>
      <c r="Q12" s="120" t="s">
        <v>644</v>
      </c>
      <c r="R12" s="117" t="s">
        <v>553</v>
      </c>
      <c r="S12" s="70"/>
      <c r="T12" s="114" t="s">
        <v>303</v>
      </c>
      <c r="U12" s="193" t="s">
        <v>576</v>
      </c>
      <c r="V12" s="162" t="s">
        <v>618</v>
      </c>
      <c r="W12" s="169"/>
    </row>
    <row r="13" spans="1:23" ht="273.75" customHeight="1" x14ac:dyDescent="0.2">
      <c r="A13" s="121">
        <v>7</v>
      </c>
      <c r="B13" s="144" t="s">
        <v>74</v>
      </c>
      <c r="C13" s="48" t="s">
        <v>18</v>
      </c>
      <c r="D13" s="49" t="s">
        <v>75</v>
      </c>
      <c r="E13" s="49" t="s">
        <v>76</v>
      </c>
      <c r="F13" s="49" t="s">
        <v>77</v>
      </c>
      <c r="G13" s="150" t="s">
        <v>78</v>
      </c>
      <c r="H13" s="48">
        <v>1</v>
      </c>
      <c r="I13" s="141">
        <v>42006</v>
      </c>
      <c r="J13" s="141">
        <v>42368</v>
      </c>
      <c r="K13" s="6">
        <f t="shared" si="0"/>
        <v>51.714285714285715</v>
      </c>
      <c r="L13" s="6">
        <v>1</v>
      </c>
      <c r="M13" s="7">
        <v>1</v>
      </c>
      <c r="N13" s="8" t="s">
        <v>51</v>
      </c>
      <c r="O13" s="112" t="s">
        <v>42</v>
      </c>
      <c r="P13" s="112" t="s">
        <v>42</v>
      </c>
      <c r="Q13" s="120" t="s">
        <v>644</v>
      </c>
      <c r="R13" s="117" t="s">
        <v>553</v>
      </c>
      <c r="S13" s="70"/>
      <c r="T13" s="114" t="s">
        <v>303</v>
      </c>
      <c r="U13" s="193" t="s">
        <v>577</v>
      </c>
      <c r="V13" s="163" t="s">
        <v>619</v>
      </c>
      <c r="W13" s="169"/>
    </row>
    <row r="14" spans="1:23" ht="242.25" customHeight="1" x14ac:dyDescent="0.2">
      <c r="A14" s="121">
        <v>8</v>
      </c>
      <c r="B14" s="148" t="s">
        <v>79</v>
      </c>
      <c r="C14" s="48" t="s">
        <v>18</v>
      </c>
      <c r="D14" s="49" t="s">
        <v>80</v>
      </c>
      <c r="E14" s="148" t="s">
        <v>343</v>
      </c>
      <c r="F14" s="49" t="s">
        <v>81</v>
      </c>
      <c r="G14" s="150" t="s">
        <v>82</v>
      </c>
      <c r="H14" s="48">
        <v>1</v>
      </c>
      <c r="I14" s="141">
        <v>42006</v>
      </c>
      <c r="J14" s="141">
        <v>42368</v>
      </c>
      <c r="K14" s="6">
        <f t="shared" si="0"/>
        <v>51.714285714285715</v>
      </c>
      <c r="L14" s="6">
        <v>1</v>
      </c>
      <c r="M14" s="7">
        <v>1</v>
      </c>
      <c r="N14" s="8" t="s">
        <v>347</v>
      </c>
      <c r="O14" s="9" t="s">
        <v>42</v>
      </c>
      <c r="P14" s="9" t="s">
        <v>42</v>
      </c>
      <c r="Q14" s="120" t="s">
        <v>644</v>
      </c>
      <c r="R14" s="117" t="s">
        <v>553</v>
      </c>
      <c r="S14" s="93"/>
      <c r="T14" s="114" t="s">
        <v>303</v>
      </c>
      <c r="U14" s="194" t="s">
        <v>578</v>
      </c>
      <c r="V14" s="164" t="s">
        <v>620</v>
      </c>
      <c r="W14" s="169"/>
    </row>
    <row r="15" spans="1:23" ht="307.5" customHeight="1" x14ac:dyDescent="0.2">
      <c r="A15" s="121">
        <v>9</v>
      </c>
      <c r="B15" s="148" t="s">
        <v>344</v>
      </c>
      <c r="C15" s="48" t="s">
        <v>18</v>
      </c>
      <c r="D15" s="49" t="s">
        <v>345</v>
      </c>
      <c r="E15" s="49" t="s">
        <v>346</v>
      </c>
      <c r="F15" s="49" t="s">
        <v>81</v>
      </c>
      <c r="G15" s="150" t="s">
        <v>82</v>
      </c>
      <c r="H15" s="48">
        <v>1</v>
      </c>
      <c r="I15" s="141">
        <v>42006</v>
      </c>
      <c r="J15" s="141">
        <v>42368</v>
      </c>
      <c r="K15" s="6">
        <f t="shared" si="0"/>
        <v>51.714285714285715</v>
      </c>
      <c r="L15" s="6">
        <v>1</v>
      </c>
      <c r="M15" s="7">
        <v>1</v>
      </c>
      <c r="N15" s="8" t="s">
        <v>347</v>
      </c>
      <c r="O15" s="9" t="s">
        <v>42</v>
      </c>
      <c r="P15" s="9" t="s">
        <v>42</v>
      </c>
      <c r="Q15" s="126" t="s">
        <v>644</v>
      </c>
      <c r="R15" s="117" t="s">
        <v>553</v>
      </c>
      <c r="S15" s="70"/>
      <c r="T15" s="114" t="s">
        <v>303</v>
      </c>
      <c r="U15" s="195" t="s">
        <v>579</v>
      </c>
      <c r="V15" s="164" t="s">
        <v>621</v>
      </c>
      <c r="W15" s="169"/>
    </row>
    <row r="16" spans="1:23" ht="210.75" customHeight="1" x14ac:dyDescent="0.2">
      <c r="A16" s="121">
        <v>10</v>
      </c>
      <c r="B16" s="144" t="s">
        <v>348</v>
      </c>
      <c r="C16" s="48" t="s">
        <v>18</v>
      </c>
      <c r="D16" s="49" t="s">
        <v>83</v>
      </c>
      <c r="E16" s="49" t="s">
        <v>349</v>
      </c>
      <c r="F16" s="49" t="s">
        <v>81</v>
      </c>
      <c r="G16" s="150" t="s">
        <v>82</v>
      </c>
      <c r="H16" s="48">
        <v>1</v>
      </c>
      <c r="I16" s="141">
        <v>42006</v>
      </c>
      <c r="J16" s="141">
        <v>42368</v>
      </c>
      <c r="K16" s="6">
        <f t="shared" si="0"/>
        <v>51.714285714285715</v>
      </c>
      <c r="L16" s="6">
        <v>1</v>
      </c>
      <c r="M16" s="7">
        <v>1</v>
      </c>
      <c r="N16" s="8" t="s">
        <v>51</v>
      </c>
      <c r="O16" s="112" t="s">
        <v>42</v>
      </c>
      <c r="P16" s="112" t="s">
        <v>42</v>
      </c>
      <c r="Q16" s="126" t="s">
        <v>644</v>
      </c>
      <c r="R16" s="117" t="s">
        <v>553</v>
      </c>
      <c r="S16" s="70"/>
      <c r="T16" s="114" t="s">
        <v>303</v>
      </c>
      <c r="U16" s="190" t="s">
        <v>580</v>
      </c>
      <c r="V16" s="163" t="s">
        <v>622</v>
      </c>
      <c r="W16" s="169"/>
    </row>
    <row r="17" spans="1:23" ht="184.5" customHeight="1" x14ac:dyDescent="0.2">
      <c r="A17" s="121">
        <v>11</v>
      </c>
      <c r="B17" s="144" t="s">
        <v>84</v>
      </c>
      <c r="C17" s="48" t="s">
        <v>18</v>
      </c>
      <c r="D17" s="144" t="s">
        <v>351</v>
      </c>
      <c r="E17" s="49" t="s">
        <v>352</v>
      </c>
      <c r="F17" s="49" t="s">
        <v>85</v>
      </c>
      <c r="G17" s="150" t="s">
        <v>50</v>
      </c>
      <c r="H17" s="48">
        <v>1</v>
      </c>
      <c r="I17" s="141">
        <v>42006</v>
      </c>
      <c r="J17" s="141">
        <v>42368</v>
      </c>
      <c r="K17" s="6">
        <f t="shared" si="0"/>
        <v>51.714285714285715</v>
      </c>
      <c r="L17" s="6">
        <v>1</v>
      </c>
      <c r="M17" s="7">
        <v>1</v>
      </c>
      <c r="N17" s="8" t="s">
        <v>51</v>
      </c>
      <c r="O17" s="112" t="s">
        <v>42</v>
      </c>
      <c r="P17" s="112" t="s">
        <v>42</v>
      </c>
      <c r="Q17" s="120" t="s">
        <v>646</v>
      </c>
      <c r="R17" s="117" t="s">
        <v>554</v>
      </c>
      <c r="S17" s="75"/>
      <c r="T17" s="76" t="s">
        <v>303</v>
      </c>
      <c r="U17" s="63" t="s">
        <v>670</v>
      </c>
      <c r="V17" s="165" t="s">
        <v>565</v>
      </c>
      <c r="W17" s="170"/>
    </row>
    <row r="18" spans="1:23" ht="409.5" customHeight="1" x14ac:dyDescent="0.2">
      <c r="A18" s="121">
        <v>12</v>
      </c>
      <c r="B18" s="144" t="s">
        <v>86</v>
      </c>
      <c r="C18" s="48" t="s">
        <v>18</v>
      </c>
      <c r="D18" s="49" t="s">
        <v>354</v>
      </c>
      <c r="E18" s="155" t="s">
        <v>87</v>
      </c>
      <c r="F18" s="92" t="s">
        <v>88</v>
      </c>
      <c r="G18" s="150" t="s">
        <v>22</v>
      </c>
      <c r="H18" s="48">
        <v>1</v>
      </c>
      <c r="I18" s="141">
        <v>42050</v>
      </c>
      <c r="J18" s="141">
        <v>42368</v>
      </c>
      <c r="K18" s="6">
        <f t="shared" si="0"/>
        <v>45.428571428571431</v>
      </c>
      <c r="L18" s="6">
        <v>1</v>
      </c>
      <c r="M18" s="7">
        <v>1</v>
      </c>
      <c r="N18" s="8" t="s">
        <v>51</v>
      </c>
      <c r="O18" s="112" t="s">
        <v>42</v>
      </c>
      <c r="P18" s="112" t="s">
        <v>42</v>
      </c>
      <c r="Q18" s="120" t="s">
        <v>291</v>
      </c>
      <c r="R18" s="117" t="s">
        <v>558</v>
      </c>
      <c r="S18" s="70"/>
      <c r="T18" s="114" t="s">
        <v>303</v>
      </c>
      <c r="U18" s="196" t="s">
        <v>641</v>
      </c>
      <c r="V18" s="163" t="s">
        <v>623</v>
      </c>
      <c r="W18" s="169"/>
    </row>
    <row r="19" spans="1:23" ht="409.5" customHeight="1" x14ac:dyDescent="0.2">
      <c r="A19" s="121">
        <v>13</v>
      </c>
      <c r="B19" s="144" t="s">
        <v>89</v>
      </c>
      <c r="C19" s="48" t="s">
        <v>18</v>
      </c>
      <c r="D19" s="13" t="s">
        <v>90</v>
      </c>
      <c r="E19" s="14" t="s">
        <v>91</v>
      </c>
      <c r="F19" s="14" t="s">
        <v>92</v>
      </c>
      <c r="G19" s="151" t="s">
        <v>21</v>
      </c>
      <c r="H19" s="47">
        <v>1</v>
      </c>
      <c r="I19" s="141">
        <v>42006</v>
      </c>
      <c r="J19" s="141">
        <v>42368</v>
      </c>
      <c r="K19" s="6">
        <f t="shared" si="0"/>
        <v>51.714285714285715</v>
      </c>
      <c r="L19" s="6">
        <v>1</v>
      </c>
      <c r="M19" s="7">
        <v>1</v>
      </c>
      <c r="N19" s="8" t="s">
        <v>51</v>
      </c>
      <c r="O19" s="112" t="s">
        <v>42</v>
      </c>
      <c r="P19" s="112" t="s">
        <v>42</v>
      </c>
      <c r="Q19" s="120" t="s">
        <v>644</v>
      </c>
      <c r="R19" s="117" t="s">
        <v>553</v>
      </c>
      <c r="S19" s="70"/>
      <c r="T19" s="114" t="s">
        <v>303</v>
      </c>
      <c r="U19" s="196" t="s">
        <v>534</v>
      </c>
      <c r="V19" s="171" t="s">
        <v>624</v>
      </c>
      <c r="W19" s="169"/>
    </row>
    <row r="20" spans="1:23" ht="168" customHeight="1" x14ac:dyDescent="0.2">
      <c r="A20" s="258">
        <v>14</v>
      </c>
      <c r="B20" s="260" t="s">
        <v>93</v>
      </c>
      <c r="C20" s="258" t="s">
        <v>40</v>
      </c>
      <c r="D20" s="144" t="s">
        <v>354</v>
      </c>
      <c r="E20" s="144" t="s">
        <v>87</v>
      </c>
      <c r="F20" s="144" t="s">
        <v>94</v>
      </c>
      <c r="G20" s="150" t="s">
        <v>22</v>
      </c>
      <c r="H20" s="48">
        <v>1</v>
      </c>
      <c r="I20" s="141">
        <v>42050</v>
      </c>
      <c r="J20" s="141">
        <v>42368</v>
      </c>
      <c r="K20" s="6">
        <f t="shared" si="0"/>
        <v>45.428571428571431</v>
      </c>
      <c r="L20" s="6">
        <v>1</v>
      </c>
      <c r="M20" s="7">
        <v>1</v>
      </c>
      <c r="N20" s="8" t="s">
        <v>51</v>
      </c>
      <c r="O20" s="112" t="s">
        <v>42</v>
      </c>
      <c r="P20" s="253" t="s">
        <v>42</v>
      </c>
      <c r="Q20" s="254" t="s">
        <v>291</v>
      </c>
      <c r="R20" s="255" t="s">
        <v>558</v>
      </c>
      <c r="S20" s="246"/>
      <c r="T20" s="246" t="s">
        <v>303</v>
      </c>
      <c r="U20" s="192" t="s">
        <v>523</v>
      </c>
      <c r="V20" s="284" t="s">
        <v>625</v>
      </c>
      <c r="W20" s="169"/>
    </row>
    <row r="21" spans="1:23" ht="249" customHeight="1" x14ac:dyDescent="0.2">
      <c r="A21" s="258"/>
      <c r="B21" s="261"/>
      <c r="C21" s="258"/>
      <c r="D21" s="49" t="s">
        <v>354</v>
      </c>
      <c r="E21" s="49" t="s">
        <v>87</v>
      </c>
      <c r="F21" s="49" t="s">
        <v>95</v>
      </c>
      <c r="G21" s="150" t="s">
        <v>22</v>
      </c>
      <c r="H21" s="48">
        <v>1</v>
      </c>
      <c r="I21" s="141">
        <v>42050</v>
      </c>
      <c r="J21" s="141">
        <v>42368</v>
      </c>
      <c r="K21" s="6">
        <f t="shared" si="0"/>
        <v>45.428571428571431</v>
      </c>
      <c r="L21" s="6">
        <v>1</v>
      </c>
      <c r="M21" s="7">
        <v>1</v>
      </c>
      <c r="N21" s="8" t="s">
        <v>51</v>
      </c>
      <c r="O21" s="112" t="s">
        <v>42</v>
      </c>
      <c r="P21" s="253"/>
      <c r="Q21" s="254"/>
      <c r="R21" s="257"/>
      <c r="S21" s="246"/>
      <c r="T21" s="246"/>
      <c r="U21" s="197" t="s">
        <v>542</v>
      </c>
      <c r="V21" s="284"/>
      <c r="W21" s="169"/>
    </row>
    <row r="22" spans="1:23" ht="312.75" customHeight="1" x14ac:dyDescent="0.2">
      <c r="A22" s="258"/>
      <c r="B22" s="261"/>
      <c r="C22" s="258"/>
      <c r="D22" s="49" t="s">
        <v>354</v>
      </c>
      <c r="E22" s="49" t="s">
        <v>87</v>
      </c>
      <c r="F22" s="144" t="s">
        <v>96</v>
      </c>
      <c r="G22" s="150" t="s">
        <v>22</v>
      </c>
      <c r="H22" s="48">
        <v>1</v>
      </c>
      <c r="I22" s="141">
        <v>42050</v>
      </c>
      <c r="J22" s="141">
        <v>42368</v>
      </c>
      <c r="K22" s="6">
        <f t="shared" si="0"/>
        <v>45.428571428571431</v>
      </c>
      <c r="L22" s="6">
        <v>1</v>
      </c>
      <c r="M22" s="7">
        <v>1</v>
      </c>
      <c r="N22" s="8" t="s">
        <v>51</v>
      </c>
      <c r="O22" s="112" t="s">
        <v>42</v>
      </c>
      <c r="P22" s="253"/>
      <c r="Q22" s="254"/>
      <c r="R22" s="256"/>
      <c r="S22" s="246"/>
      <c r="T22" s="246"/>
      <c r="U22" s="196" t="s">
        <v>546</v>
      </c>
      <c r="V22" s="284"/>
      <c r="W22" s="169"/>
    </row>
    <row r="23" spans="1:23" ht="303.75" customHeight="1" x14ac:dyDescent="0.2">
      <c r="A23" s="258">
        <v>15</v>
      </c>
      <c r="B23" s="260" t="s">
        <v>97</v>
      </c>
      <c r="C23" s="258" t="s">
        <v>18</v>
      </c>
      <c r="D23" s="49" t="s">
        <v>354</v>
      </c>
      <c r="E23" s="49" t="s">
        <v>87</v>
      </c>
      <c r="F23" s="49" t="s">
        <v>94</v>
      </c>
      <c r="G23" s="150" t="s">
        <v>22</v>
      </c>
      <c r="H23" s="48">
        <v>1</v>
      </c>
      <c r="I23" s="141">
        <v>42050</v>
      </c>
      <c r="J23" s="141">
        <v>42368</v>
      </c>
      <c r="K23" s="6">
        <f t="shared" si="0"/>
        <v>45.428571428571431</v>
      </c>
      <c r="L23" s="6">
        <v>1</v>
      </c>
      <c r="M23" s="7">
        <v>1</v>
      </c>
      <c r="N23" s="8" t="s">
        <v>51</v>
      </c>
      <c r="O23" s="112" t="s">
        <v>42</v>
      </c>
      <c r="P23" s="253" t="s">
        <v>42</v>
      </c>
      <c r="Q23" s="254" t="s">
        <v>291</v>
      </c>
      <c r="R23" s="255" t="s">
        <v>558</v>
      </c>
      <c r="S23" s="246"/>
      <c r="T23" s="246" t="s">
        <v>303</v>
      </c>
      <c r="U23" s="195" t="s">
        <v>573</v>
      </c>
      <c r="V23" s="284"/>
      <c r="W23" s="169"/>
    </row>
    <row r="24" spans="1:23" ht="258.75" customHeight="1" x14ac:dyDescent="0.2">
      <c r="A24" s="258"/>
      <c r="B24" s="261"/>
      <c r="C24" s="258"/>
      <c r="D24" s="49" t="s">
        <v>354</v>
      </c>
      <c r="E24" s="49" t="s">
        <v>87</v>
      </c>
      <c r="F24" s="49" t="s">
        <v>95</v>
      </c>
      <c r="G24" s="150" t="s">
        <v>22</v>
      </c>
      <c r="H24" s="48">
        <v>1</v>
      </c>
      <c r="I24" s="141">
        <v>42006</v>
      </c>
      <c r="J24" s="141">
        <v>42368</v>
      </c>
      <c r="K24" s="6">
        <f t="shared" si="0"/>
        <v>51.714285714285715</v>
      </c>
      <c r="L24" s="6">
        <v>1</v>
      </c>
      <c r="M24" s="7">
        <v>1</v>
      </c>
      <c r="N24" s="8" t="s">
        <v>51</v>
      </c>
      <c r="O24" s="112" t="s">
        <v>42</v>
      </c>
      <c r="P24" s="253"/>
      <c r="Q24" s="254"/>
      <c r="R24" s="257"/>
      <c r="S24" s="246"/>
      <c r="T24" s="246"/>
      <c r="U24" s="196" t="s">
        <v>548</v>
      </c>
      <c r="V24" s="284"/>
      <c r="W24" s="169"/>
    </row>
    <row r="25" spans="1:23" ht="270.75" customHeight="1" x14ac:dyDescent="0.2">
      <c r="A25" s="258"/>
      <c r="B25" s="261"/>
      <c r="C25" s="258"/>
      <c r="D25" s="49" t="s">
        <v>354</v>
      </c>
      <c r="E25" s="49" t="s">
        <v>87</v>
      </c>
      <c r="F25" s="49" t="s">
        <v>96</v>
      </c>
      <c r="G25" s="150" t="s">
        <v>22</v>
      </c>
      <c r="H25" s="48">
        <v>1</v>
      </c>
      <c r="I25" s="141">
        <v>42050</v>
      </c>
      <c r="J25" s="141">
        <v>42368</v>
      </c>
      <c r="K25" s="6">
        <f t="shared" si="0"/>
        <v>45.428571428571431</v>
      </c>
      <c r="L25" s="6">
        <v>1</v>
      </c>
      <c r="M25" s="7">
        <v>1</v>
      </c>
      <c r="N25" s="8" t="s">
        <v>51</v>
      </c>
      <c r="O25" s="112" t="s">
        <v>42</v>
      </c>
      <c r="P25" s="253"/>
      <c r="Q25" s="254"/>
      <c r="R25" s="256"/>
      <c r="S25" s="246"/>
      <c r="T25" s="246"/>
      <c r="U25" s="196" t="s">
        <v>547</v>
      </c>
      <c r="V25" s="284"/>
      <c r="W25" s="169"/>
    </row>
    <row r="26" spans="1:23" ht="237.75" customHeight="1" x14ac:dyDescent="0.2">
      <c r="A26" s="258">
        <v>16</v>
      </c>
      <c r="B26" s="260" t="s">
        <v>98</v>
      </c>
      <c r="C26" s="258" t="s">
        <v>18</v>
      </c>
      <c r="D26" s="49" t="s">
        <v>354</v>
      </c>
      <c r="E26" s="49" t="s">
        <v>87</v>
      </c>
      <c r="F26" s="49" t="s">
        <v>94</v>
      </c>
      <c r="G26" s="150" t="s">
        <v>22</v>
      </c>
      <c r="H26" s="48">
        <v>1</v>
      </c>
      <c r="I26" s="141">
        <v>42050</v>
      </c>
      <c r="J26" s="141">
        <v>42368</v>
      </c>
      <c r="K26" s="6">
        <f t="shared" si="0"/>
        <v>45.428571428571431</v>
      </c>
      <c r="L26" s="6">
        <v>1</v>
      </c>
      <c r="M26" s="7">
        <v>1</v>
      </c>
      <c r="N26" s="8" t="s">
        <v>51</v>
      </c>
      <c r="O26" s="112" t="s">
        <v>42</v>
      </c>
      <c r="P26" s="253" t="s">
        <v>42</v>
      </c>
      <c r="Q26" s="254" t="s">
        <v>291</v>
      </c>
      <c r="R26" s="255" t="s">
        <v>558</v>
      </c>
      <c r="S26" s="246"/>
      <c r="T26" s="246" t="s">
        <v>303</v>
      </c>
      <c r="U26" s="198" t="s">
        <v>512</v>
      </c>
      <c r="V26" s="284"/>
      <c r="W26" s="169"/>
    </row>
    <row r="27" spans="1:23" ht="165.75" customHeight="1" x14ac:dyDescent="0.2">
      <c r="A27" s="258"/>
      <c r="B27" s="261"/>
      <c r="C27" s="258"/>
      <c r="D27" s="49" t="s">
        <v>354</v>
      </c>
      <c r="E27" s="49" t="s">
        <v>87</v>
      </c>
      <c r="F27" s="49" t="s">
        <v>95</v>
      </c>
      <c r="G27" s="150" t="s">
        <v>22</v>
      </c>
      <c r="H27" s="48">
        <v>1</v>
      </c>
      <c r="I27" s="141">
        <v>42050</v>
      </c>
      <c r="J27" s="141">
        <v>42368</v>
      </c>
      <c r="K27" s="6">
        <f t="shared" si="0"/>
        <v>45.428571428571431</v>
      </c>
      <c r="L27" s="6">
        <v>1</v>
      </c>
      <c r="M27" s="7">
        <v>1</v>
      </c>
      <c r="N27" s="8" t="s">
        <v>51</v>
      </c>
      <c r="O27" s="112" t="s">
        <v>42</v>
      </c>
      <c r="P27" s="253"/>
      <c r="Q27" s="254"/>
      <c r="R27" s="257"/>
      <c r="S27" s="246"/>
      <c r="T27" s="246"/>
      <c r="U27" s="197" t="s">
        <v>549</v>
      </c>
      <c r="V27" s="284"/>
      <c r="W27" s="169"/>
    </row>
    <row r="28" spans="1:23" ht="277.5" customHeight="1" x14ac:dyDescent="0.2">
      <c r="A28" s="258"/>
      <c r="B28" s="261"/>
      <c r="C28" s="258"/>
      <c r="D28" s="49" t="s">
        <v>354</v>
      </c>
      <c r="E28" s="49" t="s">
        <v>87</v>
      </c>
      <c r="F28" s="49" t="s">
        <v>96</v>
      </c>
      <c r="G28" s="150" t="s">
        <v>22</v>
      </c>
      <c r="H28" s="48">
        <v>1</v>
      </c>
      <c r="I28" s="141">
        <v>42050</v>
      </c>
      <c r="J28" s="141">
        <v>42368</v>
      </c>
      <c r="K28" s="6">
        <f t="shared" si="0"/>
        <v>45.428571428571431</v>
      </c>
      <c r="L28" s="6">
        <v>1</v>
      </c>
      <c r="M28" s="7">
        <v>1</v>
      </c>
      <c r="N28" s="8" t="s">
        <v>51</v>
      </c>
      <c r="O28" s="112" t="s">
        <v>42</v>
      </c>
      <c r="P28" s="253"/>
      <c r="Q28" s="254"/>
      <c r="R28" s="256"/>
      <c r="S28" s="246"/>
      <c r="T28" s="246"/>
      <c r="U28" s="196" t="s">
        <v>550</v>
      </c>
      <c r="V28" s="284"/>
      <c r="W28" s="169"/>
    </row>
    <row r="29" spans="1:23" ht="98.25" customHeight="1" x14ac:dyDescent="0.2">
      <c r="A29" s="258">
        <v>17</v>
      </c>
      <c r="B29" s="144" t="s">
        <v>99</v>
      </c>
      <c r="C29" s="258" t="s">
        <v>18</v>
      </c>
      <c r="D29" s="49" t="s">
        <v>100</v>
      </c>
      <c r="E29" s="92" t="s">
        <v>101</v>
      </c>
      <c r="F29" s="92" t="s">
        <v>102</v>
      </c>
      <c r="G29" s="150" t="s">
        <v>103</v>
      </c>
      <c r="H29" s="48">
        <v>95</v>
      </c>
      <c r="I29" s="141">
        <v>42006</v>
      </c>
      <c r="J29" s="141">
        <v>42368</v>
      </c>
      <c r="K29" s="6">
        <f t="shared" si="0"/>
        <v>51.714285714285715</v>
      </c>
      <c r="L29" s="6">
        <v>95</v>
      </c>
      <c r="M29" s="7">
        <v>1</v>
      </c>
      <c r="N29" s="8" t="s">
        <v>347</v>
      </c>
      <c r="O29" s="113" t="s">
        <v>42</v>
      </c>
      <c r="P29" s="253" t="s">
        <v>42</v>
      </c>
      <c r="Q29" s="120" t="s">
        <v>293</v>
      </c>
      <c r="R29" s="255" t="s">
        <v>559</v>
      </c>
      <c r="S29" s="246"/>
      <c r="T29" s="246" t="s">
        <v>303</v>
      </c>
      <c r="U29" s="199" t="s">
        <v>581</v>
      </c>
      <c r="V29" s="285" t="s">
        <v>626</v>
      </c>
      <c r="W29" s="169"/>
    </row>
    <row r="30" spans="1:23" ht="246" customHeight="1" x14ac:dyDescent="0.2">
      <c r="A30" s="258"/>
      <c r="B30" s="144" t="s">
        <v>104</v>
      </c>
      <c r="C30" s="258"/>
      <c r="D30" s="144" t="s">
        <v>105</v>
      </c>
      <c r="E30" s="92" t="s">
        <v>106</v>
      </c>
      <c r="F30" s="92" t="s">
        <v>107</v>
      </c>
      <c r="G30" s="150" t="s">
        <v>20</v>
      </c>
      <c r="H30" s="48">
        <v>1</v>
      </c>
      <c r="I30" s="141">
        <v>42002</v>
      </c>
      <c r="J30" s="141">
        <v>42063</v>
      </c>
      <c r="K30" s="6">
        <f t="shared" si="0"/>
        <v>8.7142857142857135</v>
      </c>
      <c r="L30" s="6">
        <v>1</v>
      </c>
      <c r="M30" s="7">
        <v>1</v>
      </c>
      <c r="N30" s="8" t="s">
        <v>51</v>
      </c>
      <c r="O30" s="112" t="s">
        <v>42</v>
      </c>
      <c r="P30" s="253"/>
      <c r="Q30" s="143" t="s">
        <v>644</v>
      </c>
      <c r="R30" s="256"/>
      <c r="S30" s="246"/>
      <c r="T30" s="246"/>
      <c r="U30" s="190" t="s">
        <v>525</v>
      </c>
      <c r="V30" s="285"/>
      <c r="W30" s="169"/>
    </row>
    <row r="31" spans="1:23" ht="208.5" customHeight="1" x14ac:dyDescent="0.2">
      <c r="A31" s="121">
        <v>18</v>
      </c>
      <c r="B31" s="144" t="s">
        <v>108</v>
      </c>
      <c r="C31" s="48" t="s">
        <v>18</v>
      </c>
      <c r="D31" s="144" t="s">
        <v>109</v>
      </c>
      <c r="E31" s="14" t="s">
        <v>358</v>
      </c>
      <c r="F31" s="14" t="s">
        <v>110</v>
      </c>
      <c r="G31" s="151" t="s">
        <v>111</v>
      </c>
      <c r="H31" s="15">
        <v>1</v>
      </c>
      <c r="I31" s="141">
        <v>42036</v>
      </c>
      <c r="J31" s="141">
        <v>42338</v>
      </c>
      <c r="K31" s="6">
        <f t="shared" si="0"/>
        <v>43.142857142857146</v>
      </c>
      <c r="L31" s="6">
        <v>1</v>
      </c>
      <c r="M31" s="7">
        <v>1</v>
      </c>
      <c r="N31" s="8" t="s">
        <v>51</v>
      </c>
      <c r="O31" s="112" t="s">
        <v>42</v>
      </c>
      <c r="P31" s="112" t="s">
        <v>42</v>
      </c>
      <c r="Q31" s="120" t="s">
        <v>644</v>
      </c>
      <c r="R31" s="117" t="s">
        <v>553</v>
      </c>
      <c r="S31" s="70"/>
      <c r="T31" s="142" t="s">
        <v>303</v>
      </c>
      <c r="U31" s="200" t="s">
        <v>528</v>
      </c>
      <c r="V31" s="285"/>
      <c r="W31" s="169"/>
    </row>
    <row r="32" spans="1:23" ht="147.75" customHeight="1" x14ac:dyDescent="0.2">
      <c r="A32" s="258">
        <v>19</v>
      </c>
      <c r="B32" s="144" t="s">
        <v>112</v>
      </c>
      <c r="C32" s="258" t="s">
        <v>18</v>
      </c>
      <c r="D32" s="49" t="s">
        <v>112</v>
      </c>
      <c r="E32" s="49" t="s">
        <v>359</v>
      </c>
      <c r="F32" s="49" t="s">
        <v>113</v>
      </c>
      <c r="G32" s="150" t="s">
        <v>44</v>
      </c>
      <c r="H32" s="48">
        <v>1</v>
      </c>
      <c r="I32" s="141">
        <v>42006</v>
      </c>
      <c r="J32" s="141">
        <v>42368</v>
      </c>
      <c r="K32" s="6">
        <f t="shared" si="0"/>
        <v>51.714285714285715</v>
      </c>
      <c r="L32" s="6">
        <v>1</v>
      </c>
      <c r="M32" s="7">
        <v>1</v>
      </c>
      <c r="N32" s="8" t="s">
        <v>347</v>
      </c>
      <c r="O32" s="113" t="s">
        <v>42</v>
      </c>
      <c r="P32" s="259" t="s">
        <v>42</v>
      </c>
      <c r="Q32" s="254" t="s">
        <v>294</v>
      </c>
      <c r="R32" s="255" t="s">
        <v>500</v>
      </c>
      <c r="S32" s="246"/>
      <c r="T32" s="246" t="s">
        <v>303</v>
      </c>
      <c r="U32" s="190" t="s">
        <v>582</v>
      </c>
      <c r="V32" s="286" t="s">
        <v>627</v>
      </c>
      <c r="W32" s="169"/>
    </row>
    <row r="33" spans="1:23" ht="183" customHeight="1" x14ac:dyDescent="0.2">
      <c r="A33" s="258"/>
      <c r="B33" s="144" t="s">
        <v>114</v>
      </c>
      <c r="C33" s="258"/>
      <c r="D33" s="49" t="s">
        <v>114</v>
      </c>
      <c r="E33" s="49" t="s">
        <v>360</v>
      </c>
      <c r="F33" s="49" t="s">
        <v>115</v>
      </c>
      <c r="G33" s="150" t="s">
        <v>116</v>
      </c>
      <c r="H33" s="48">
        <v>1</v>
      </c>
      <c r="I33" s="141">
        <v>42006</v>
      </c>
      <c r="J33" s="141">
        <v>42368</v>
      </c>
      <c r="K33" s="6">
        <f t="shared" si="0"/>
        <v>51.714285714285715</v>
      </c>
      <c r="L33" s="6">
        <v>1</v>
      </c>
      <c r="M33" s="7">
        <v>1</v>
      </c>
      <c r="N33" s="8" t="s">
        <v>51</v>
      </c>
      <c r="O33" s="112" t="s">
        <v>42</v>
      </c>
      <c r="P33" s="259"/>
      <c r="Q33" s="254"/>
      <c r="R33" s="257"/>
      <c r="S33" s="246"/>
      <c r="T33" s="246"/>
      <c r="U33" s="190" t="s">
        <v>583</v>
      </c>
      <c r="V33" s="286"/>
      <c r="W33" s="169"/>
    </row>
    <row r="34" spans="1:23" ht="258" customHeight="1" x14ac:dyDescent="0.2">
      <c r="A34" s="258"/>
      <c r="B34" s="144" t="s">
        <v>114</v>
      </c>
      <c r="C34" s="258"/>
      <c r="D34" s="49" t="s">
        <v>114</v>
      </c>
      <c r="E34" s="49" t="s">
        <v>117</v>
      </c>
      <c r="F34" s="49" t="s">
        <v>118</v>
      </c>
      <c r="G34" s="150" t="s">
        <v>119</v>
      </c>
      <c r="H34" s="48">
        <v>1</v>
      </c>
      <c r="I34" s="141">
        <v>42006</v>
      </c>
      <c r="J34" s="141">
        <v>42368</v>
      </c>
      <c r="K34" s="6">
        <f t="shared" si="0"/>
        <v>51.714285714285715</v>
      </c>
      <c r="L34" s="6">
        <v>1</v>
      </c>
      <c r="M34" s="7">
        <v>1</v>
      </c>
      <c r="N34" s="8" t="s">
        <v>51</v>
      </c>
      <c r="O34" s="112" t="s">
        <v>42</v>
      </c>
      <c r="P34" s="259"/>
      <c r="Q34" s="254"/>
      <c r="R34" s="257"/>
      <c r="S34" s="246"/>
      <c r="T34" s="246"/>
      <c r="U34" s="190" t="s">
        <v>584</v>
      </c>
      <c r="V34" s="286"/>
      <c r="W34" s="169"/>
    </row>
    <row r="35" spans="1:23" ht="180.75" customHeight="1" x14ac:dyDescent="0.2">
      <c r="A35" s="258"/>
      <c r="B35" s="144" t="s">
        <v>112</v>
      </c>
      <c r="C35" s="258"/>
      <c r="D35" s="49" t="s">
        <v>112</v>
      </c>
      <c r="E35" s="49" t="s">
        <v>117</v>
      </c>
      <c r="F35" s="49" t="s">
        <v>120</v>
      </c>
      <c r="G35" s="150" t="s">
        <v>121</v>
      </c>
      <c r="H35" s="48">
        <v>2</v>
      </c>
      <c r="I35" s="141">
        <v>42006</v>
      </c>
      <c r="J35" s="141">
        <v>42368</v>
      </c>
      <c r="K35" s="6">
        <f t="shared" si="0"/>
        <v>51.714285714285715</v>
      </c>
      <c r="L35" s="6">
        <v>2</v>
      </c>
      <c r="M35" s="7">
        <v>1</v>
      </c>
      <c r="N35" s="8" t="s">
        <v>51</v>
      </c>
      <c r="O35" s="112" t="s">
        <v>42</v>
      </c>
      <c r="P35" s="259"/>
      <c r="Q35" s="254"/>
      <c r="R35" s="257"/>
      <c r="S35" s="246"/>
      <c r="T35" s="246"/>
      <c r="U35" s="190" t="s">
        <v>585</v>
      </c>
      <c r="V35" s="286"/>
      <c r="W35" s="169"/>
    </row>
    <row r="36" spans="1:23" ht="409.5" customHeight="1" x14ac:dyDescent="0.2">
      <c r="A36" s="258"/>
      <c r="B36" s="144" t="s">
        <v>112</v>
      </c>
      <c r="C36" s="258"/>
      <c r="D36" s="49" t="s">
        <v>112</v>
      </c>
      <c r="E36" s="49" t="s">
        <v>117</v>
      </c>
      <c r="F36" s="49" t="s">
        <v>122</v>
      </c>
      <c r="G36" s="150" t="s">
        <v>123</v>
      </c>
      <c r="H36" s="48">
        <v>1</v>
      </c>
      <c r="I36" s="141">
        <v>42006</v>
      </c>
      <c r="J36" s="141">
        <v>42368</v>
      </c>
      <c r="K36" s="6">
        <f t="shared" si="0"/>
        <v>51.714285714285715</v>
      </c>
      <c r="L36" s="6">
        <v>1</v>
      </c>
      <c r="M36" s="7">
        <v>1</v>
      </c>
      <c r="N36" s="8" t="s">
        <v>51</v>
      </c>
      <c r="O36" s="112" t="s">
        <v>42</v>
      </c>
      <c r="P36" s="259"/>
      <c r="Q36" s="254"/>
      <c r="R36" s="257"/>
      <c r="S36" s="246"/>
      <c r="T36" s="246"/>
      <c r="U36" s="200" t="s">
        <v>529</v>
      </c>
      <c r="V36" s="286"/>
      <c r="W36" s="169"/>
    </row>
    <row r="37" spans="1:23" ht="191.25" customHeight="1" x14ac:dyDescent="0.2">
      <c r="A37" s="258"/>
      <c r="B37" s="144" t="s">
        <v>124</v>
      </c>
      <c r="C37" s="258"/>
      <c r="D37" s="152" t="s">
        <v>124</v>
      </c>
      <c r="E37" s="49" t="s">
        <v>125</v>
      </c>
      <c r="F37" s="49" t="s">
        <v>126</v>
      </c>
      <c r="G37" s="150" t="s">
        <v>127</v>
      </c>
      <c r="H37" s="48">
        <v>1</v>
      </c>
      <c r="I37" s="141">
        <v>42006</v>
      </c>
      <c r="J37" s="141">
        <v>42368</v>
      </c>
      <c r="K37" s="6">
        <f t="shared" si="0"/>
        <v>51.714285714285715</v>
      </c>
      <c r="L37" s="6">
        <v>1</v>
      </c>
      <c r="M37" s="7">
        <v>1</v>
      </c>
      <c r="N37" s="8" t="s">
        <v>51</v>
      </c>
      <c r="O37" s="112" t="s">
        <v>42</v>
      </c>
      <c r="P37" s="259"/>
      <c r="Q37" s="254"/>
      <c r="R37" s="257"/>
      <c r="S37" s="246"/>
      <c r="T37" s="246"/>
      <c r="U37" s="190" t="s">
        <v>586</v>
      </c>
      <c r="V37" s="286"/>
      <c r="W37" s="169"/>
    </row>
    <row r="38" spans="1:23" ht="288" customHeight="1" x14ac:dyDescent="0.2">
      <c r="A38" s="258"/>
      <c r="B38" s="144" t="s">
        <v>128</v>
      </c>
      <c r="C38" s="258"/>
      <c r="D38" s="152" t="s">
        <v>128</v>
      </c>
      <c r="E38" s="144" t="s">
        <v>129</v>
      </c>
      <c r="F38" s="92" t="s">
        <v>130</v>
      </c>
      <c r="G38" s="150" t="s">
        <v>131</v>
      </c>
      <c r="H38" s="48">
        <v>1</v>
      </c>
      <c r="I38" s="141">
        <v>42006</v>
      </c>
      <c r="J38" s="141">
        <v>42368</v>
      </c>
      <c r="K38" s="6">
        <f t="shared" si="0"/>
        <v>51.714285714285715</v>
      </c>
      <c r="L38" s="6">
        <v>1</v>
      </c>
      <c r="M38" s="7">
        <v>1</v>
      </c>
      <c r="N38" s="8" t="s">
        <v>51</v>
      </c>
      <c r="O38" s="112" t="s">
        <v>42</v>
      </c>
      <c r="P38" s="259"/>
      <c r="Q38" s="254"/>
      <c r="R38" s="256"/>
      <c r="S38" s="246"/>
      <c r="T38" s="246"/>
      <c r="U38" s="195" t="s">
        <v>535</v>
      </c>
      <c r="V38" s="286"/>
      <c r="W38" s="169"/>
    </row>
    <row r="39" spans="1:23" ht="169.5" customHeight="1" x14ac:dyDescent="0.2">
      <c r="A39" s="121">
        <v>20</v>
      </c>
      <c r="B39" s="144" t="s">
        <v>132</v>
      </c>
      <c r="C39" s="48" t="s">
        <v>18</v>
      </c>
      <c r="D39" s="144" t="s">
        <v>132</v>
      </c>
      <c r="E39" s="144" t="s">
        <v>133</v>
      </c>
      <c r="F39" s="13" t="s">
        <v>134</v>
      </c>
      <c r="G39" s="15" t="s">
        <v>45</v>
      </c>
      <c r="H39" s="15">
        <v>1</v>
      </c>
      <c r="I39" s="141">
        <v>42005</v>
      </c>
      <c r="J39" s="141">
        <v>42339</v>
      </c>
      <c r="K39" s="6">
        <f t="shared" si="0"/>
        <v>47.714285714285715</v>
      </c>
      <c r="L39" s="6">
        <v>1</v>
      </c>
      <c r="M39" s="7">
        <v>1</v>
      </c>
      <c r="N39" s="8" t="s">
        <v>51</v>
      </c>
      <c r="O39" s="112" t="s">
        <v>42</v>
      </c>
      <c r="P39" s="112" t="s">
        <v>42</v>
      </c>
      <c r="Q39" s="120" t="s">
        <v>645</v>
      </c>
      <c r="R39" s="117" t="s">
        <v>521</v>
      </c>
      <c r="S39" s="70"/>
      <c r="T39" s="142" t="s">
        <v>303</v>
      </c>
      <c r="U39" s="63" t="s">
        <v>587</v>
      </c>
      <c r="V39" s="166" t="s">
        <v>628</v>
      </c>
      <c r="W39" s="169"/>
    </row>
    <row r="40" spans="1:23" ht="116.25" customHeight="1" x14ac:dyDescent="0.2">
      <c r="A40" s="258">
        <v>21</v>
      </c>
      <c r="B40" s="144" t="s">
        <v>135</v>
      </c>
      <c r="C40" s="258" t="s">
        <v>18</v>
      </c>
      <c r="D40" s="144" t="s">
        <v>315</v>
      </c>
      <c r="E40" s="49" t="s">
        <v>363</v>
      </c>
      <c r="F40" s="49" t="s">
        <v>136</v>
      </c>
      <c r="G40" s="150" t="s">
        <v>44</v>
      </c>
      <c r="H40" s="48">
        <v>1</v>
      </c>
      <c r="I40" s="141">
        <v>42006</v>
      </c>
      <c r="J40" s="141">
        <v>42368</v>
      </c>
      <c r="K40" s="6">
        <f t="shared" si="0"/>
        <v>51.714285714285715</v>
      </c>
      <c r="L40" s="6">
        <v>1</v>
      </c>
      <c r="M40" s="7">
        <v>1</v>
      </c>
      <c r="N40" s="8" t="s">
        <v>51</v>
      </c>
      <c r="O40" s="112" t="s">
        <v>42</v>
      </c>
      <c r="P40" s="259" t="s">
        <v>42</v>
      </c>
      <c r="Q40" s="254" t="s">
        <v>294</v>
      </c>
      <c r="R40" s="255" t="s">
        <v>500</v>
      </c>
      <c r="S40" s="252"/>
      <c r="T40" s="246" t="s">
        <v>303</v>
      </c>
      <c r="U40" s="191" t="s">
        <v>588</v>
      </c>
      <c r="V40" s="287" t="s">
        <v>629</v>
      </c>
      <c r="W40" s="169"/>
    </row>
    <row r="41" spans="1:23" ht="108" x14ac:dyDescent="0.2">
      <c r="A41" s="258"/>
      <c r="B41" s="144" t="s">
        <v>135</v>
      </c>
      <c r="C41" s="258"/>
      <c r="D41" s="68" t="s">
        <v>316</v>
      </c>
      <c r="E41" s="49" t="s">
        <v>363</v>
      </c>
      <c r="F41" s="49" t="s">
        <v>137</v>
      </c>
      <c r="G41" s="150" t="s">
        <v>308</v>
      </c>
      <c r="H41" s="48">
        <v>1</v>
      </c>
      <c r="I41" s="141">
        <v>42006</v>
      </c>
      <c r="J41" s="141">
        <v>42368</v>
      </c>
      <c r="K41" s="6">
        <f t="shared" si="0"/>
        <v>51.714285714285715</v>
      </c>
      <c r="L41" s="6">
        <v>1</v>
      </c>
      <c r="M41" s="7">
        <v>1</v>
      </c>
      <c r="N41" s="8" t="s">
        <v>51</v>
      </c>
      <c r="O41" s="112" t="s">
        <v>42</v>
      </c>
      <c r="P41" s="259"/>
      <c r="Q41" s="254"/>
      <c r="R41" s="257"/>
      <c r="S41" s="252"/>
      <c r="T41" s="246"/>
      <c r="U41" s="191" t="s">
        <v>589</v>
      </c>
      <c r="V41" s="287"/>
      <c r="W41" s="169"/>
    </row>
    <row r="42" spans="1:23" ht="126" customHeight="1" x14ac:dyDescent="0.2">
      <c r="A42" s="258"/>
      <c r="B42" s="144" t="s">
        <v>135</v>
      </c>
      <c r="C42" s="258"/>
      <c r="D42" s="68" t="s">
        <v>316</v>
      </c>
      <c r="E42" s="49" t="s">
        <v>363</v>
      </c>
      <c r="F42" s="49" t="s">
        <v>138</v>
      </c>
      <c r="G42" s="150" t="s">
        <v>139</v>
      </c>
      <c r="H42" s="48">
        <v>1</v>
      </c>
      <c r="I42" s="141">
        <v>42006</v>
      </c>
      <c r="J42" s="141">
        <v>42368</v>
      </c>
      <c r="K42" s="6">
        <f t="shared" si="0"/>
        <v>51.714285714285715</v>
      </c>
      <c r="L42" s="6">
        <v>1</v>
      </c>
      <c r="M42" s="7">
        <v>1</v>
      </c>
      <c r="N42" s="8" t="s">
        <v>51</v>
      </c>
      <c r="O42" s="112" t="s">
        <v>42</v>
      </c>
      <c r="P42" s="259"/>
      <c r="Q42" s="254"/>
      <c r="R42" s="257"/>
      <c r="S42" s="252"/>
      <c r="T42" s="246"/>
      <c r="U42" s="191" t="s">
        <v>590</v>
      </c>
      <c r="V42" s="287"/>
      <c r="W42" s="169"/>
    </row>
    <row r="43" spans="1:23" ht="385.5" customHeight="1" x14ac:dyDescent="0.2">
      <c r="A43" s="258"/>
      <c r="B43" s="144" t="s">
        <v>135</v>
      </c>
      <c r="C43" s="258"/>
      <c r="D43" s="68" t="s">
        <v>364</v>
      </c>
      <c r="E43" s="49" t="s">
        <v>365</v>
      </c>
      <c r="F43" s="49" t="s">
        <v>140</v>
      </c>
      <c r="G43" s="150" t="s">
        <v>141</v>
      </c>
      <c r="H43" s="48">
        <v>1</v>
      </c>
      <c r="I43" s="141">
        <v>42006</v>
      </c>
      <c r="J43" s="141">
        <v>42368</v>
      </c>
      <c r="K43" s="6">
        <f t="shared" si="0"/>
        <v>51.714285714285715</v>
      </c>
      <c r="L43" s="6">
        <v>1</v>
      </c>
      <c r="M43" s="7">
        <v>1</v>
      </c>
      <c r="N43" s="8" t="s">
        <v>51</v>
      </c>
      <c r="O43" s="112" t="s">
        <v>42</v>
      </c>
      <c r="P43" s="259"/>
      <c r="Q43" s="254"/>
      <c r="R43" s="256"/>
      <c r="S43" s="252"/>
      <c r="T43" s="246"/>
      <c r="U43" s="201" t="s">
        <v>591</v>
      </c>
      <c r="V43" s="287"/>
      <c r="W43" s="169"/>
    </row>
    <row r="44" spans="1:23" ht="275.25" customHeight="1" x14ac:dyDescent="0.2">
      <c r="A44" s="121">
        <v>22</v>
      </c>
      <c r="B44" s="155" t="s">
        <v>142</v>
      </c>
      <c r="C44" s="48" t="s">
        <v>18</v>
      </c>
      <c r="D44" s="68" t="s">
        <v>143</v>
      </c>
      <c r="E44" s="155" t="s">
        <v>144</v>
      </c>
      <c r="F44" s="49" t="s">
        <v>145</v>
      </c>
      <c r="G44" s="150" t="s">
        <v>146</v>
      </c>
      <c r="H44" s="48">
        <v>1</v>
      </c>
      <c r="I44" s="141">
        <v>42006</v>
      </c>
      <c r="J44" s="141">
        <v>42368</v>
      </c>
      <c r="K44" s="6">
        <f t="shared" si="0"/>
        <v>51.714285714285715</v>
      </c>
      <c r="L44" s="6">
        <v>1</v>
      </c>
      <c r="M44" s="7">
        <v>1</v>
      </c>
      <c r="N44" s="8" t="s">
        <v>51</v>
      </c>
      <c r="O44" s="112" t="s">
        <v>42</v>
      </c>
      <c r="P44" s="16" t="s">
        <v>42</v>
      </c>
      <c r="Q44" s="120" t="s">
        <v>294</v>
      </c>
      <c r="R44" s="117" t="s">
        <v>500</v>
      </c>
      <c r="S44" s="70"/>
      <c r="T44" s="145" t="s">
        <v>303</v>
      </c>
      <c r="U44" s="196" t="s">
        <v>551</v>
      </c>
      <c r="V44" s="160" t="s">
        <v>630</v>
      </c>
      <c r="W44" s="169"/>
    </row>
    <row r="45" spans="1:23" ht="180.75" customHeight="1" x14ac:dyDescent="0.2">
      <c r="A45" s="274">
        <v>23</v>
      </c>
      <c r="B45" s="14" t="s">
        <v>147</v>
      </c>
      <c r="C45" s="274" t="s">
        <v>18</v>
      </c>
      <c r="D45" s="11" t="s">
        <v>148</v>
      </c>
      <c r="E45" s="11" t="s">
        <v>149</v>
      </c>
      <c r="F45" s="11" t="s">
        <v>150</v>
      </c>
      <c r="G45" s="12" t="s">
        <v>151</v>
      </c>
      <c r="H45" s="12">
        <v>1</v>
      </c>
      <c r="I45" s="141">
        <v>42006</v>
      </c>
      <c r="J45" s="141">
        <v>42368</v>
      </c>
      <c r="K45" s="6">
        <f t="shared" si="0"/>
        <v>51.714285714285715</v>
      </c>
      <c r="L45" s="6">
        <v>1</v>
      </c>
      <c r="M45" s="7">
        <v>1</v>
      </c>
      <c r="N45" s="8" t="s">
        <v>51</v>
      </c>
      <c r="O45" s="112" t="s">
        <v>42</v>
      </c>
      <c r="P45" s="277" t="s">
        <v>42</v>
      </c>
      <c r="Q45" s="244" t="s">
        <v>646</v>
      </c>
      <c r="R45" s="255" t="s">
        <v>554</v>
      </c>
      <c r="S45" s="251"/>
      <c r="T45" s="251" t="s">
        <v>303</v>
      </c>
      <c r="U45" s="63" t="s">
        <v>592</v>
      </c>
      <c r="V45" s="288" t="s">
        <v>613</v>
      </c>
      <c r="W45" s="169"/>
    </row>
    <row r="46" spans="1:23" ht="229.5" customHeight="1" x14ac:dyDescent="0.2">
      <c r="A46" s="274"/>
      <c r="B46" s="14" t="s">
        <v>147</v>
      </c>
      <c r="C46" s="274"/>
      <c r="D46" s="11" t="s">
        <v>148</v>
      </c>
      <c r="E46" s="11" t="s">
        <v>149</v>
      </c>
      <c r="F46" s="11" t="s">
        <v>152</v>
      </c>
      <c r="G46" s="12" t="s">
        <v>21</v>
      </c>
      <c r="H46" s="12">
        <v>1</v>
      </c>
      <c r="I46" s="141">
        <v>42006</v>
      </c>
      <c r="J46" s="141">
        <v>42368</v>
      </c>
      <c r="K46" s="6">
        <f t="shared" si="0"/>
        <v>51.714285714285715</v>
      </c>
      <c r="L46" s="6">
        <v>1</v>
      </c>
      <c r="M46" s="7">
        <v>1</v>
      </c>
      <c r="N46" s="8" t="s">
        <v>51</v>
      </c>
      <c r="O46" s="112" t="s">
        <v>42</v>
      </c>
      <c r="P46" s="277"/>
      <c r="Q46" s="244"/>
      <c r="R46" s="257"/>
      <c r="S46" s="251"/>
      <c r="T46" s="251"/>
      <c r="U46" s="202" t="s">
        <v>544</v>
      </c>
      <c r="V46" s="288"/>
      <c r="W46" s="169"/>
    </row>
    <row r="47" spans="1:23" ht="289.5" customHeight="1" x14ac:dyDescent="0.2">
      <c r="A47" s="274"/>
      <c r="B47" s="14" t="s">
        <v>147</v>
      </c>
      <c r="C47" s="274"/>
      <c r="D47" s="11" t="s">
        <v>148</v>
      </c>
      <c r="E47" s="11" t="s">
        <v>153</v>
      </c>
      <c r="F47" s="11" t="s">
        <v>154</v>
      </c>
      <c r="G47" s="12" t="s">
        <v>21</v>
      </c>
      <c r="H47" s="12">
        <v>1</v>
      </c>
      <c r="I47" s="141">
        <v>42006</v>
      </c>
      <c r="J47" s="141">
        <v>42368</v>
      </c>
      <c r="K47" s="6">
        <f t="shared" si="0"/>
        <v>51.714285714285715</v>
      </c>
      <c r="L47" s="6">
        <v>0</v>
      </c>
      <c r="M47" s="7">
        <v>1</v>
      </c>
      <c r="N47" s="8" t="s">
        <v>51</v>
      </c>
      <c r="O47" s="112" t="s">
        <v>42</v>
      </c>
      <c r="P47" s="277"/>
      <c r="Q47" s="244"/>
      <c r="R47" s="257"/>
      <c r="S47" s="251"/>
      <c r="T47" s="251"/>
      <c r="U47" s="202" t="s">
        <v>536</v>
      </c>
      <c r="V47" s="288"/>
      <c r="W47" s="169"/>
    </row>
    <row r="48" spans="1:23" ht="228" customHeight="1" x14ac:dyDescent="0.2">
      <c r="A48" s="274"/>
      <c r="B48" s="14" t="s">
        <v>147</v>
      </c>
      <c r="C48" s="274"/>
      <c r="D48" s="11" t="s">
        <v>148</v>
      </c>
      <c r="E48" s="11" t="s">
        <v>149</v>
      </c>
      <c r="F48" s="11" t="s">
        <v>155</v>
      </c>
      <c r="G48" s="12" t="s">
        <v>20</v>
      </c>
      <c r="H48" s="12">
        <v>1</v>
      </c>
      <c r="I48" s="141">
        <v>42006</v>
      </c>
      <c r="J48" s="141">
        <v>42368</v>
      </c>
      <c r="K48" s="6">
        <f t="shared" si="0"/>
        <v>51.714285714285715</v>
      </c>
      <c r="L48" s="6">
        <v>1</v>
      </c>
      <c r="M48" s="7">
        <v>1</v>
      </c>
      <c r="N48" s="8" t="s">
        <v>51</v>
      </c>
      <c r="O48" s="50" t="s">
        <v>42</v>
      </c>
      <c r="P48" s="277"/>
      <c r="Q48" s="244"/>
      <c r="R48" s="257"/>
      <c r="S48" s="251"/>
      <c r="T48" s="251"/>
      <c r="U48" s="202" t="s">
        <v>537</v>
      </c>
      <c r="V48" s="288"/>
      <c r="W48" s="169"/>
    </row>
    <row r="49" spans="1:23" ht="168.75" customHeight="1" x14ac:dyDescent="0.2">
      <c r="A49" s="274"/>
      <c r="B49" s="14" t="s">
        <v>147</v>
      </c>
      <c r="C49" s="274"/>
      <c r="D49" s="11" t="s">
        <v>148</v>
      </c>
      <c r="E49" s="11" t="s">
        <v>153</v>
      </c>
      <c r="F49" s="11" t="s">
        <v>156</v>
      </c>
      <c r="G49" s="12" t="s">
        <v>157</v>
      </c>
      <c r="H49" s="12">
        <v>1</v>
      </c>
      <c r="I49" s="141">
        <v>42006</v>
      </c>
      <c r="J49" s="141">
        <v>42368</v>
      </c>
      <c r="K49" s="6">
        <f t="shared" si="0"/>
        <v>51.714285714285715</v>
      </c>
      <c r="L49" s="6">
        <v>1</v>
      </c>
      <c r="M49" s="7">
        <v>1</v>
      </c>
      <c r="N49" s="8" t="s">
        <v>51</v>
      </c>
      <c r="O49" s="112" t="s">
        <v>42</v>
      </c>
      <c r="P49" s="277"/>
      <c r="Q49" s="244"/>
      <c r="R49" s="257"/>
      <c r="S49" s="251"/>
      <c r="T49" s="251"/>
      <c r="U49" s="202" t="s">
        <v>530</v>
      </c>
      <c r="V49" s="288"/>
      <c r="W49" s="169"/>
    </row>
    <row r="50" spans="1:23" ht="243.75" customHeight="1" x14ac:dyDescent="0.2">
      <c r="A50" s="274"/>
      <c r="B50" s="14" t="s">
        <v>147</v>
      </c>
      <c r="C50" s="274"/>
      <c r="D50" s="11" t="s">
        <v>148</v>
      </c>
      <c r="E50" s="11" t="s">
        <v>153</v>
      </c>
      <c r="F50" s="11" t="s">
        <v>158</v>
      </c>
      <c r="G50" s="12" t="s">
        <v>20</v>
      </c>
      <c r="H50" s="12">
        <v>1</v>
      </c>
      <c r="I50" s="141">
        <v>42006</v>
      </c>
      <c r="J50" s="141">
        <v>42368</v>
      </c>
      <c r="K50" s="6">
        <f t="shared" si="0"/>
        <v>51.714285714285715</v>
      </c>
      <c r="L50" s="6">
        <v>1</v>
      </c>
      <c r="M50" s="7">
        <v>1</v>
      </c>
      <c r="N50" s="8" t="s">
        <v>51</v>
      </c>
      <c r="O50" s="112" t="s">
        <v>42</v>
      </c>
      <c r="P50" s="277"/>
      <c r="Q50" s="244"/>
      <c r="R50" s="257"/>
      <c r="S50" s="251"/>
      <c r="T50" s="251"/>
      <c r="U50" s="202" t="s">
        <v>531</v>
      </c>
      <c r="V50" s="288"/>
      <c r="W50" s="169"/>
    </row>
    <row r="51" spans="1:23" ht="279.75" customHeight="1" x14ac:dyDescent="0.2">
      <c r="A51" s="274"/>
      <c r="B51" s="14" t="s">
        <v>147</v>
      </c>
      <c r="C51" s="274"/>
      <c r="D51" s="11" t="s">
        <v>148</v>
      </c>
      <c r="E51" s="11" t="s">
        <v>153</v>
      </c>
      <c r="F51" s="11" t="s">
        <v>159</v>
      </c>
      <c r="G51" s="12" t="s">
        <v>21</v>
      </c>
      <c r="H51" s="12">
        <v>1</v>
      </c>
      <c r="I51" s="141">
        <v>42006</v>
      </c>
      <c r="J51" s="141">
        <v>42368</v>
      </c>
      <c r="K51" s="6">
        <f t="shared" si="0"/>
        <v>51.714285714285715</v>
      </c>
      <c r="L51" s="6">
        <v>1</v>
      </c>
      <c r="M51" s="7">
        <v>1</v>
      </c>
      <c r="N51" s="8" t="s">
        <v>51</v>
      </c>
      <c r="O51" s="112" t="s">
        <v>42</v>
      </c>
      <c r="P51" s="277"/>
      <c r="Q51" s="245"/>
      <c r="R51" s="256"/>
      <c r="S51" s="251"/>
      <c r="T51" s="251"/>
      <c r="U51" s="202" t="s">
        <v>538</v>
      </c>
      <c r="V51" s="288"/>
      <c r="W51" s="169"/>
    </row>
    <row r="52" spans="1:23" ht="228.75" customHeight="1" x14ac:dyDescent="0.2">
      <c r="A52" s="258">
        <v>24</v>
      </c>
      <c r="B52" s="144" t="s">
        <v>160</v>
      </c>
      <c r="C52" s="258" t="s">
        <v>18</v>
      </c>
      <c r="D52" s="49" t="s">
        <v>161</v>
      </c>
      <c r="E52" s="49" t="s">
        <v>162</v>
      </c>
      <c r="F52" s="49" t="s">
        <v>163</v>
      </c>
      <c r="G52" s="150" t="s">
        <v>164</v>
      </c>
      <c r="H52" s="48">
        <v>4</v>
      </c>
      <c r="I52" s="141">
        <v>42050</v>
      </c>
      <c r="J52" s="141">
        <v>42368</v>
      </c>
      <c r="K52" s="6">
        <f t="shared" si="0"/>
        <v>45.428571428571431</v>
      </c>
      <c r="L52" s="6">
        <v>4</v>
      </c>
      <c r="M52" s="7">
        <v>1</v>
      </c>
      <c r="N52" s="8" t="s">
        <v>51</v>
      </c>
      <c r="O52" s="112" t="s">
        <v>42</v>
      </c>
      <c r="P52" s="259" t="s">
        <v>42</v>
      </c>
      <c r="Q52" s="254" t="s">
        <v>644</v>
      </c>
      <c r="R52" s="278" t="s">
        <v>553</v>
      </c>
      <c r="S52" s="246"/>
      <c r="T52" s="246" t="s">
        <v>303</v>
      </c>
      <c r="U52" s="247" t="s">
        <v>649</v>
      </c>
      <c r="V52" s="289"/>
      <c r="W52" s="169"/>
    </row>
    <row r="53" spans="1:23" ht="264" customHeight="1" x14ac:dyDescent="0.2">
      <c r="A53" s="258"/>
      <c r="B53" s="144" t="s">
        <v>165</v>
      </c>
      <c r="C53" s="258"/>
      <c r="D53" s="49" t="s">
        <v>166</v>
      </c>
      <c r="E53" s="49" t="s">
        <v>167</v>
      </c>
      <c r="F53" s="49" t="s">
        <v>168</v>
      </c>
      <c r="G53" s="150" t="s">
        <v>169</v>
      </c>
      <c r="H53" s="48">
        <v>4</v>
      </c>
      <c r="I53" s="141">
        <v>42050</v>
      </c>
      <c r="J53" s="141">
        <v>42368</v>
      </c>
      <c r="K53" s="6">
        <f t="shared" si="0"/>
        <v>45.428571428571431</v>
      </c>
      <c r="L53" s="6">
        <v>4</v>
      </c>
      <c r="M53" s="7">
        <v>1</v>
      </c>
      <c r="N53" s="8" t="s">
        <v>51</v>
      </c>
      <c r="O53" s="112" t="s">
        <v>42</v>
      </c>
      <c r="P53" s="259"/>
      <c r="Q53" s="254"/>
      <c r="R53" s="279"/>
      <c r="S53" s="246"/>
      <c r="T53" s="246"/>
      <c r="U53" s="248"/>
      <c r="V53" s="289"/>
      <c r="W53" s="169"/>
    </row>
    <row r="54" spans="1:23" ht="129.75" customHeight="1" x14ac:dyDescent="0.2">
      <c r="A54" s="258"/>
      <c r="B54" s="144" t="s">
        <v>170</v>
      </c>
      <c r="C54" s="258"/>
      <c r="D54" s="49" t="s">
        <v>171</v>
      </c>
      <c r="E54" s="49" t="s">
        <v>172</v>
      </c>
      <c r="F54" s="155" t="s">
        <v>173</v>
      </c>
      <c r="G54" s="150" t="s">
        <v>169</v>
      </c>
      <c r="H54" s="48">
        <v>4</v>
      </c>
      <c r="I54" s="141">
        <v>42050</v>
      </c>
      <c r="J54" s="141">
        <v>42368</v>
      </c>
      <c r="K54" s="6">
        <f t="shared" si="0"/>
        <v>45.428571428571431</v>
      </c>
      <c r="L54" s="6">
        <v>4</v>
      </c>
      <c r="M54" s="7">
        <v>1</v>
      </c>
      <c r="N54" s="8" t="s">
        <v>51</v>
      </c>
      <c r="O54" s="112" t="s">
        <v>42</v>
      </c>
      <c r="P54" s="259"/>
      <c r="Q54" s="254"/>
      <c r="R54" s="280"/>
      <c r="S54" s="246"/>
      <c r="T54" s="246"/>
      <c r="U54" s="248"/>
      <c r="V54" s="289"/>
      <c r="W54" s="169"/>
    </row>
    <row r="55" spans="1:23" ht="234" customHeight="1" x14ac:dyDescent="0.2">
      <c r="A55" s="121">
        <v>25</v>
      </c>
      <c r="B55" s="144" t="s">
        <v>174</v>
      </c>
      <c r="C55" s="48" t="s">
        <v>18</v>
      </c>
      <c r="D55" s="49" t="s">
        <v>175</v>
      </c>
      <c r="E55" s="49" t="s">
        <v>176</v>
      </c>
      <c r="F55" s="49" t="s">
        <v>177</v>
      </c>
      <c r="G55" s="150" t="s">
        <v>178</v>
      </c>
      <c r="H55" s="48">
        <v>4</v>
      </c>
      <c r="I55" s="141">
        <v>42006</v>
      </c>
      <c r="J55" s="141">
        <v>42368</v>
      </c>
      <c r="K55" s="6">
        <f t="shared" si="0"/>
        <v>51.714285714285715</v>
      </c>
      <c r="L55" s="6" t="s">
        <v>13</v>
      </c>
      <c r="M55" s="7">
        <v>1</v>
      </c>
      <c r="N55" s="8" t="s">
        <v>51</v>
      </c>
      <c r="O55" s="112" t="s">
        <v>42</v>
      </c>
      <c r="P55" s="112" t="s">
        <v>42</v>
      </c>
      <c r="Q55" s="120" t="s">
        <v>644</v>
      </c>
      <c r="R55" s="117" t="s">
        <v>553</v>
      </c>
      <c r="S55" s="70"/>
      <c r="T55" s="114" t="s">
        <v>303</v>
      </c>
      <c r="U55" s="190" t="s">
        <v>593</v>
      </c>
      <c r="V55" s="163" t="s">
        <v>631</v>
      </c>
      <c r="W55" s="169"/>
    </row>
    <row r="56" spans="1:23" ht="409.5" customHeight="1" x14ac:dyDescent="0.2">
      <c r="A56" s="121">
        <v>26</v>
      </c>
      <c r="B56" s="144" t="s">
        <v>179</v>
      </c>
      <c r="C56" s="48" t="s">
        <v>18</v>
      </c>
      <c r="D56" s="49" t="s">
        <v>180</v>
      </c>
      <c r="E56" s="49" t="s">
        <v>181</v>
      </c>
      <c r="F56" s="49" t="s">
        <v>182</v>
      </c>
      <c r="G56" s="150" t="s">
        <v>183</v>
      </c>
      <c r="H56" s="48">
        <v>1</v>
      </c>
      <c r="I56" s="141">
        <v>42006</v>
      </c>
      <c r="J56" s="141">
        <v>42368</v>
      </c>
      <c r="K56" s="6">
        <f t="shared" si="0"/>
        <v>51.714285714285715</v>
      </c>
      <c r="L56" s="6">
        <v>1</v>
      </c>
      <c r="M56" s="7">
        <v>1</v>
      </c>
      <c r="N56" s="8" t="s">
        <v>51</v>
      </c>
      <c r="O56" s="112" t="s">
        <v>42</v>
      </c>
      <c r="P56" s="112" t="s">
        <v>42</v>
      </c>
      <c r="Q56" s="120" t="s">
        <v>646</v>
      </c>
      <c r="R56" s="117" t="s">
        <v>554</v>
      </c>
      <c r="S56" s="70"/>
      <c r="T56" s="114" t="s">
        <v>303</v>
      </c>
      <c r="U56" s="202" t="s">
        <v>663</v>
      </c>
      <c r="V56" s="158"/>
      <c r="W56" s="169"/>
    </row>
    <row r="57" spans="1:23" ht="408.75" customHeight="1" x14ac:dyDescent="0.2">
      <c r="A57" s="121">
        <v>27</v>
      </c>
      <c r="B57" s="148" t="s">
        <v>184</v>
      </c>
      <c r="C57" s="48" t="s">
        <v>18</v>
      </c>
      <c r="D57" s="49" t="s">
        <v>185</v>
      </c>
      <c r="E57" s="49" t="s">
        <v>186</v>
      </c>
      <c r="F57" s="49" t="s">
        <v>187</v>
      </c>
      <c r="G57" s="150" t="s">
        <v>188</v>
      </c>
      <c r="H57" s="48">
        <v>1</v>
      </c>
      <c r="I57" s="141">
        <v>42006</v>
      </c>
      <c r="J57" s="141">
        <v>42368</v>
      </c>
      <c r="K57" s="6">
        <f t="shared" si="0"/>
        <v>51.714285714285715</v>
      </c>
      <c r="L57" s="6">
        <v>1</v>
      </c>
      <c r="M57" s="7">
        <v>1</v>
      </c>
      <c r="N57" s="8" t="s">
        <v>51</v>
      </c>
      <c r="O57" s="112" t="s">
        <v>42</v>
      </c>
      <c r="P57" s="112" t="s">
        <v>42</v>
      </c>
      <c r="Q57" s="120" t="s">
        <v>644</v>
      </c>
      <c r="R57" s="117" t="s">
        <v>553</v>
      </c>
      <c r="S57" s="70"/>
      <c r="T57" s="114" t="s">
        <v>303</v>
      </c>
      <c r="U57" s="196" t="s">
        <v>532</v>
      </c>
      <c r="V57" s="163" t="s">
        <v>632</v>
      </c>
      <c r="W57" s="169"/>
    </row>
    <row r="58" spans="1:23" ht="409.5" customHeight="1" x14ac:dyDescent="0.2">
      <c r="A58" s="121">
        <v>28</v>
      </c>
      <c r="B58" s="144" t="s">
        <v>189</v>
      </c>
      <c r="C58" s="48" t="s">
        <v>18</v>
      </c>
      <c r="D58" s="49" t="s">
        <v>190</v>
      </c>
      <c r="E58" s="49" t="s">
        <v>191</v>
      </c>
      <c r="F58" s="49" t="s">
        <v>192</v>
      </c>
      <c r="G58" s="150" t="s">
        <v>183</v>
      </c>
      <c r="H58" s="48">
        <v>1</v>
      </c>
      <c r="I58" s="141">
        <v>42006</v>
      </c>
      <c r="J58" s="141">
        <v>42368</v>
      </c>
      <c r="K58" s="6">
        <f t="shared" si="0"/>
        <v>51.714285714285715</v>
      </c>
      <c r="L58" s="6">
        <v>1</v>
      </c>
      <c r="M58" s="7">
        <v>1</v>
      </c>
      <c r="N58" s="8" t="s">
        <v>51</v>
      </c>
      <c r="O58" s="112" t="s">
        <v>42</v>
      </c>
      <c r="P58" s="112" t="s">
        <v>42</v>
      </c>
      <c r="Q58" s="120" t="s">
        <v>646</v>
      </c>
      <c r="R58" s="117" t="s">
        <v>554</v>
      </c>
      <c r="S58" s="70"/>
      <c r="T58" s="114" t="s">
        <v>303</v>
      </c>
      <c r="U58" s="202" t="s">
        <v>545</v>
      </c>
      <c r="V58" s="158"/>
      <c r="W58" s="169"/>
    </row>
    <row r="59" spans="1:23" ht="336.75" customHeight="1" x14ac:dyDescent="0.2">
      <c r="A59" s="121">
        <v>29</v>
      </c>
      <c r="B59" s="144" t="s">
        <v>193</v>
      </c>
      <c r="C59" s="48" t="s">
        <v>18</v>
      </c>
      <c r="D59" s="14" t="s">
        <v>194</v>
      </c>
      <c r="E59" s="14" t="s">
        <v>195</v>
      </c>
      <c r="F59" s="14" t="s">
        <v>196</v>
      </c>
      <c r="G59" s="151" t="s">
        <v>21</v>
      </c>
      <c r="H59" s="47">
        <v>1</v>
      </c>
      <c r="I59" s="141">
        <v>42050</v>
      </c>
      <c r="J59" s="141">
        <v>42368</v>
      </c>
      <c r="K59" s="6">
        <f t="shared" si="0"/>
        <v>45.428571428571431</v>
      </c>
      <c r="L59" s="6">
        <v>1</v>
      </c>
      <c r="M59" s="7">
        <v>1</v>
      </c>
      <c r="N59" s="8" t="s">
        <v>51</v>
      </c>
      <c r="O59" s="112" t="s">
        <v>42</v>
      </c>
      <c r="P59" s="112" t="s">
        <v>42</v>
      </c>
      <c r="Q59" s="120" t="s">
        <v>644</v>
      </c>
      <c r="R59" s="117" t="s">
        <v>553</v>
      </c>
      <c r="S59" s="70"/>
      <c r="T59" s="114" t="s">
        <v>303</v>
      </c>
      <c r="U59" s="190" t="s">
        <v>650</v>
      </c>
      <c r="V59" s="167"/>
      <c r="W59" s="169"/>
    </row>
    <row r="60" spans="1:23" ht="408.75" customHeight="1" x14ac:dyDescent="0.2">
      <c r="A60" s="121">
        <v>30</v>
      </c>
      <c r="B60" s="144" t="s">
        <v>197</v>
      </c>
      <c r="C60" s="48" t="s">
        <v>18</v>
      </c>
      <c r="D60" s="49" t="s">
        <v>198</v>
      </c>
      <c r="E60" s="49" t="s">
        <v>199</v>
      </c>
      <c r="F60" s="49" t="s">
        <v>200</v>
      </c>
      <c r="G60" s="150" t="s">
        <v>164</v>
      </c>
      <c r="H60" s="48">
        <v>4</v>
      </c>
      <c r="I60" s="141">
        <v>42093</v>
      </c>
      <c r="J60" s="141">
        <v>42368</v>
      </c>
      <c r="K60" s="6">
        <f t="shared" si="0"/>
        <v>39.285714285714285</v>
      </c>
      <c r="L60" s="6">
        <v>1</v>
      </c>
      <c r="M60" s="7">
        <v>1</v>
      </c>
      <c r="N60" s="8" t="s">
        <v>51</v>
      </c>
      <c r="O60" s="112" t="s">
        <v>42</v>
      </c>
      <c r="P60" s="112" t="s">
        <v>42</v>
      </c>
      <c r="Q60" s="120" t="s">
        <v>644</v>
      </c>
      <c r="R60" s="117" t="s">
        <v>553</v>
      </c>
      <c r="S60" s="70"/>
      <c r="T60" s="114" t="s">
        <v>303</v>
      </c>
      <c r="U60" s="190" t="s">
        <v>653</v>
      </c>
      <c r="V60" s="160"/>
      <c r="W60" s="169"/>
    </row>
    <row r="61" spans="1:23" ht="169.5" customHeight="1" x14ac:dyDescent="0.2">
      <c r="A61" s="121">
        <v>31</v>
      </c>
      <c r="B61" s="144" t="s">
        <v>201</v>
      </c>
      <c r="C61" s="48" t="s">
        <v>40</v>
      </c>
      <c r="D61" s="49" t="s">
        <v>369</v>
      </c>
      <c r="E61" s="49" t="s">
        <v>370</v>
      </c>
      <c r="F61" s="49" t="s">
        <v>202</v>
      </c>
      <c r="G61" s="150" t="s">
        <v>203</v>
      </c>
      <c r="H61" s="48">
        <v>2</v>
      </c>
      <c r="I61" s="141">
        <v>42124</v>
      </c>
      <c r="J61" s="141">
        <v>42368</v>
      </c>
      <c r="K61" s="6">
        <f t="shared" si="0"/>
        <v>34.857142857142854</v>
      </c>
      <c r="L61" s="6">
        <v>2</v>
      </c>
      <c r="M61" s="7">
        <v>1</v>
      </c>
      <c r="N61" s="8" t="s">
        <v>51</v>
      </c>
      <c r="O61" s="112" t="s">
        <v>42</v>
      </c>
      <c r="P61" s="112" t="s">
        <v>42</v>
      </c>
      <c r="Q61" s="120" t="s">
        <v>648</v>
      </c>
      <c r="R61" s="117" t="s">
        <v>560</v>
      </c>
      <c r="S61" s="76" t="s">
        <v>303</v>
      </c>
      <c r="T61" s="76"/>
      <c r="U61" s="63" t="s">
        <v>596</v>
      </c>
      <c r="V61" s="158" t="s">
        <v>566</v>
      </c>
      <c r="W61" s="169"/>
    </row>
    <row r="62" spans="1:23" ht="133.5" customHeight="1" x14ac:dyDescent="0.2">
      <c r="A62" s="121">
        <v>32</v>
      </c>
      <c r="B62" s="144" t="s">
        <v>204</v>
      </c>
      <c r="C62" s="48" t="s">
        <v>58</v>
      </c>
      <c r="D62" s="49" t="s">
        <v>205</v>
      </c>
      <c r="E62" s="13" t="s">
        <v>372</v>
      </c>
      <c r="F62" s="13" t="s">
        <v>206</v>
      </c>
      <c r="G62" s="15" t="s">
        <v>207</v>
      </c>
      <c r="H62" s="15">
        <v>1</v>
      </c>
      <c r="I62" s="141">
        <v>42006</v>
      </c>
      <c r="J62" s="141">
        <v>42368</v>
      </c>
      <c r="K62" s="6">
        <f t="shared" si="0"/>
        <v>51.714285714285715</v>
      </c>
      <c r="L62" s="6">
        <v>1</v>
      </c>
      <c r="M62" s="7">
        <v>1</v>
      </c>
      <c r="N62" s="8" t="s">
        <v>51</v>
      </c>
      <c r="O62" s="112" t="s">
        <v>42</v>
      </c>
      <c r="P62" s="112" t="s">
        <v>42</v>
      </c>
      <c r="Q62" s="120" t="s">
        <v>646</v>
      </c>
      <c r="R62" s="117" t="s">
        <v>554</v>
      </c>
      <c r="S62" s="75"/>
      <c r="T62" s="76" t="s">
        <v>303</v>
      </c>
      <c r="U62" s="63" t="s">
        <v>595</v>
      </c>
      <c r="V62" s="158"/>
      <c r="W62" s="169"/>
    </row>
    <row r="63" spans="1:23" ht="332.25" customHeight="1" x14ac:dyDescent="0.2">
      <c r="A63" s="121">
        <v>33</v>
      </c>
      <c r="B63" s="144" t="s">
        <v>208</v>
      </c>
      <c r="C63" s="48" t="s">
        <v>40</v>
      </c>
      <c r="D63" s="49" t="s">
        <v>209</v>
      </c>
      <c r="E63" s="14" t="s">
        <v>210</v>
      </c>
      <c r="F63" s="14" t="s">
        <v>211</v>
      </c>
      <c r="G63" s="150" t="s">
        <v>21</v>
      </c>
      <c r="H63" s="48">
        <v>1</v>
      </c>
      <c r="I63" s="141">
        <v>42050</v>
      </c>
      <c r="J63" s="141">
        <v>42368</v>
      </c>
      <c r="K63" s="6">
        <f t="shared" si="0"/>
        <v>45.428571428571431</v>
      </c>
      <c r="L63" s="6">
        <v>1</v>
      </c>
      <c r="M63" s="7">
        <v>1</v>
      </c>
      <c r="N63" s="8" t="s">
        <v>51</v>
      </c>
      <c r="O63" s="112" t="s">
        <v>42</v>
      </c>
      <c r="P63" s="112" t="s">
        <v>42</v>
      </c>
      <c r="Q63" s="120" t="s">
        <v>644</v>
      </c>
      <c r="R63" s="117" t="s">
        <v>553</v>
      </c>
      <c r="S63" s="70"/>
      <c r="T63" s="114" t="s">
        <v>303</v>
      </c>
      <c r="U63" s="190" t="s">
        <v>594</v>
      </c>
      <c r="V63" s="162"/>
      <c r="W63" s="169"/>
    </row>
    <row r="64" spans="1:23" ht="409.5" customHeight="1" x14ac:dyDescent="0.2">
      <c r="A64" s="121">
        <v>34</v>
      </c>
      <c r="B64" s="144" t="s">
        <v>212</v>
      </c>
      <c r="C64" s="48" t="s">
        <v>58</v>
      </c>
      <c r="D64" s="13" t="s">
        <v>374</v>
      </c>
      <c r="E64" s="13" t="s">
        <v>213</v>
      </c>
      <c r="F64" s="13" t="s">
        <v>214</v>
      </c>
      <c r="G64" s="15" t="s">
        <v>21</v>
      </c>
      <c r="H64" s="15">
        <v>1</v>
      </c>
      <c r="I64" s="141">
        <v>42005</v>
      </c>
      <c r="J64" s="141">
        <v>42368</v>
      </c>
      <c r="K64" s="6">
        <f t="shared" si="0"/>
        <v>51.857142857142854</v>
      </c>
      <c r="L64" s="6">
        <v>1</v>
      </c>
      <c r="M64" s="7">
        <v>1</v>
      </c>
      <c r="N64" s="8" t="s">
        <v>51</v>
      </c>
      <c r="O64" s="112" t="s">
        <v>42</v>
      </c>
      <c r="P64" s="112" t="s">
        <v>42</v>
      </c>
      <c r="Q64" s="120" t="s">
        <v>646</v>
      </c>
      <c r="R64" s="117" t="s">
        <v>554</v>
      </c>
      <c r="S64" s="70"/>
      <c r="T64" s="114" t="s">
        <v>303</v>
      </c>
      <c r="U64" s="202" t="s">
        <v>526</v>
      </c>
      <c r="V64" s="158"/>
      <c r="W64" s="169"/>
    </row>
    <row r="65" spans="1:23" ht="408.75" customHeight="1" x14ac:dyDescent="0.2">
      <c r="A65" s="258">
        <v>35</v>
      </c>
      <c r="B65" s="144" t="s">
        <v>215</v>
      </c>
      <c r="C65" s="258" t="s">
        <v>18</v>
      </c>
      <c r="D65" s="49" t="s">
        <v>216</v>
      </c>
      <c r="E65" s="49" t="s">
        <v>217</v>
      </c>
      <c r="F65" s="49" t="s">
        <v>218</v>
      </c>
      <c r="G65" s="150" t="s">
        <v>20</v>
      </c>
      <c r="H65" s="48">
        <v>1</v>
      </c>
      <c r="I65" s="141">
        <v>42009</v>
      </c>
      <c r="J65" s="141">
        <v>42368</v>
      </c>
      <c r="K65" s="6">
        <f t="shared" si="0"/>
        <v>51.285714285714285</v>
      </c>
      <c r="L65" s="6">
        <v>1</v>
      </c>
      <c r="M65" s="7">
        <v>1</v>
      </c>
      <c r="N65" s="8" t="s">
        <v>51</v>
      </c>
      <c r="O65" s="112" t="s">
        <v>42</v>
      </c>
      <c r="P65" s="259" t="s">
        <v>41</v>
      </c>
      <c r="Q65" s="254" t="s">
        <v>644</v>
      </c>
      <c r="R65" s="255" t="s">
        <v>553</v>
      </c>
      <c r="S65" s="246"/>
      <c r="T65" s="246" t="s">
        <v>303</v>
      </c>
      <c r="U65" s="191" t="s">
        <v>597</v>
      </c>
      <c r="V65" s="157" t="s">
        <v>633</v>
      </c>
      <c r="W65" s="169"/>
    </row>
    <row r="66" spans="1:23" ht="369.75" customHeight="1" x14ac:dyDescent="0.2">
      <c r="A66" s="258"/>
      <c r="B66" s="144" t="s">
        <v>219</v>
      </c>
      <c r="C66" s="258"/>
      <c r="D66" s="14" t="s">
        <v>220</v>
      </c>
      <c r="E66" s="14" t="s">
        <v>221</v>
      </c>
      <c r="F66" s="14" t="s">
        <v>50</v>
      </c>
      <c r="G66" s="151" t="s">
        <v>21</v>
      </c>
      <c r="H66" s="47">
        <v>1</v>
      </c>
      <c r="I66" s="141">
        <v>42050</v>
      </c>
      <c r="J66" s="141">
        <v>42368</v>
      </c>
      <c r="K66" s="6">
        <f t="shared" si="0"/>
        <v>45.428571428571431</v>
      </c>
      <c r="L66" s="6">
        <v>0</v>
      </c>
      <c r="M66" s="7">
        <v>0.7</v>
      </c>
      <c r="N66" s="8" t="s">
        <v>51</v>
      </c>
      <c r="O66" s="112" t="s">
        <v>41</v>
      </c>
      <c r="P66" s="259"/>
      <c r="Q66" s="254"/>
      <c r="R66" s="256"/>
      <c r="S66" s="246"/>
      <c r="T66" s="246"/>
      <c r="U66" s="191" t="s">
        <v>651</v>
      </c>
      <c r="V66" s="172"/>
      <c r="W66" s="169"/>
    </row>
    <row r="67" spans="1:23" ht="409.5" customHeight="1" x14ac:dyDescent="0.2">
      <c r="A67" s="122">
        <v>36</v>
      </c>
      <c r="B67" s="14" t="s">
        <v>222</v>
      </c>
      <c r="C67" s="47" t="s">
        <v>18</v>
      </c>
      <c r="D67" s="13" t="s">
        <v>378</v>
      </c>
      <c r="E67" s="14" t="s">
        <v>195</v>
      </c>
      <c r="F67" s="14" t="s">
        <v>223</v>
      </c>
      <c r="G67" s="151" t="s">
        <v>21</v>
      </c>
      <c r="H67" s="47">
        <v>1</v>
      </c>
      <c r="I67" s="141">
        <v>42050</v>
      </c>
      <c r="J67" s="141">
        <v>42368</v>
      </c>
      <c r="K67" s="6">
        <f t="shared" si="0"/>
        <v>45.428571428571431</v>
      </c>
      <c r="L67" s="6">
        <v>0</v>
      </c>
      <c r="M67" s="7">
        <v>0.7</v>
      </c>
      <c r="N67" s="17" t="s">
        <v>17</v>
      </c>
      <c r="O67" s="112" t="s">
        <v>41</v>
      </c>
      <c r="P67" s="112" t="s">
        <v>41</v>
      </c>
      <c r="Q67" s="120" t="s">
        <v>644</v>
      </c>
      <c r="R67" s="117" t="s">
        <v>553</v>
      </c>
      <c r="S67" s="69"/>
      <c r="T67" s="111" t="s">
        <v>303</v>
      </c>
      <c r="U67" s="190" t="s">
        <v>652</v>
      </c>
      <c r="V67" s="172"/>
      <c r="W67" s="169"/>
    </row>
    <row r="68" spans="1:23" ht="372.75" customHeight="1" x14ac:dyDescent="0.2">
      <c r="A68" s="121">
        <v>37</v>
      </c>
      <c r="B68" s="144" t="s">
        <v>224</v>
      </c>
      <c r="C68" s="48" t="s">
        <v>18</v>
      </c>
      <c r="D68" s="18" t="s">
        <v>379</v>
      </c>
      <c r="E68" s="13" t="s">
        <v>380</v>
      </c>
      <c r="F68" s="13" t="s">
        <v>225</v>
      </c>
      <c r="G68" s="15" t="s">
        <v>226</v>
      </c>
      <c r="H68" s="15">
        <v>1</v>
      </c>
      <c r="I68" s="141">
        <v>42050</v>
      </c>
      <c r="J68" s="141">
        <v>42368</v>
      </c>
      <c r="K68" s="6">
        <f t="shared" si="0"/>
        <v>45.428571428571431</v>
      </c>
      <c r="L68" s="6">
        <v>1</v>
      </c>
      <c r="M68" s="7">
        <v>1</v>
      </c>
      <c r="N68" s="17" t="s">
        <v>17</v>
      </c>
      <c r="O68" s="112" t="s">
        <v>42</v>
      </c>
      <c r="P68" s="112" t="s">
        <v>42</v>
      </c>
      <c r="Q68" s="120" t="s">
        <v>647</v>
      </c>
      <c r="R68" s="117" t="s">
        <v>562</v>
      </c>
      <c r="S68" s="70"/>
      <c r="T68" s="114" t="s">
        <v>303</v>
      </c>
      <c r="U68" s="196" t="s">
        <v>552</v>
      </c>
      <c r="V68" s="168" t="s">
        <v>634</v>
      </c>
      <c r="W68" s="169"/>
    </row>
    <row r="69" spans="1:23" ht="408.75" customHeight="1" x14ac:dyDescent="0.2">
      <c r="A69" s="258">
        <v>38</v>
      </c>
      <c r="B69" s="148" t="s">
        <v>227</v>
      </c>
      <c r="C69" s="258" t="s">
        <v>58</v>
      </c>
      <c r="D69" s="49" t="s">
        <v>354</v>
      </c>
      <c r="E69" s="49" t="s">
        <v>87</v>
      </c>
      <c r="F69" s="49" t="s">
        <v>88</v>
      </c>
      <c r="G69" s="150" t="s">
        <v>22</v>
      </c>
      <c r="H69" s="48">
        <v>1</v>
      </c>
      <c r="I69" s="141">
        <v>42050</v>
      </c>
      <c r="J69" s="141">
        <v>42368</v>
      </c>
      <c r="K69" s="6">
        <f t="shared" si="0"/>
        <v>45.428571428571431</v>
      </c>
      <c r="L69" s="6">
        <v>1</v>
      </c>
      <c r="M69" s="7">
        <v>1</v>
      </c>
      <c r="N69" s="17" t="s">
        <v>17</v>
      </c>
      <c r="O69" s="112" t="s">
        <v>42</v>
      </c>
      <c r="P69" s="277" t="s">
        <v>42</v>
      </c>
      <c r="Q69" s="120" t="s">
        <v>291</v>
      </c>
      <c r="R69" s="255" t="s">
        <v>561</v>
      </c>
      <c r="S69" s="246"/>
      <c r="T69" s="246" t="s">
        <v>303</v>
      </c>
      <c r="U69" s="196" t="s">
        <v>527</v>
      </c>
      <c r="V69" s="290" t="s">
        <v>635</v>
      </c>
      <c r="W69" s="169"/>
    </row>
    <row r="70" spans="1:23" ht="409.5" customHeight="1" x14ac:dyDescent="0.2">
      <c r="A70" s="258"/>
      <c r="B70" s="144" t="s">
        <v>228</v>
      </c>
      <c r="C70" s="276"/>
      <c r="D70" s="49" t="s">
        <v>229</v>
      </c>
      <c r="E70" s="49" t="s">
        <v>230</v>
      </c>
      <c r="F70" s="49" t="s">
        <v>231</v>
      </c>
      <c r="G70" s="150" t="s">
        <v>232</v>
      </c>
      <c r="H70" s="48">
        <v>1</v>
      </c>
      <c r="I70" s="141">
        <v>42050</v>
      </c>
      <c r="J70" s="141">
        <v>42368</v>
      </c>
      <c r="K70" s="6">
        <f t="shared" ref="K70:K93" si="1">(J70-I70)/7</f>
        <v>45.428571428571431</v>
      </c>
      <c r="L70" s="6">
        <v>1</v>
      </c>
      <c r="M70" s="7">
        <v>1</v>
      </c>
      <c r="N70" s="17" t="s">
        <v>17</v>
      </c>
      <c r="O70" s="127" t="s">
        <v>42</v>
      </c>
      <c r="P70" s="277"/>
      <c r="Q70" s="120" t="s">
        <v>291</v>
      </c>
      <c r="R70" s="257"/>
      <c r="S70" s="246"/>
      <c r="T70" s="246"/>
      <c r="U70" s="195" t="s">
        <v>664</v>
      </c>
      <c r="V70" s="290"/>
      <c r="W70" s="169"/>
    </row>
    <row r="71" spans="1:23" ht="152.25" customHeight="1" x14ac:dyDescent="0.2">
      <c r="A71" s="258"/>
      <c r="B71" s="144" t="s">
        <v>233</v>
      </c>
      <c r="C71" s="276"/>
      <c r="D71" s="49" t="s">
        <v>382</v>
      </c>
      <c r="E71" s="49" t="s">
        <v>234</v>
      </c>
      <c r="F71" s="49" t="s">
        <v>235</v>
      </c>
      <c r="G71" s="150" t="s">
        <v>236</v>
      </c>
      <c r="H71" s="48">
        <v>1</v>
      </c>
      <c r="I71" s="141">
        <v>42050</v>
      </c>
      <c r="J71" s="141">
        <v>42368</v>
      </c>
      <c r="K71" s="6">
        <f t="shared" si="1"/>
        <v>45.428571428571431</v>
      </c>
      <c r="L71" s="6">
        <v>1</v>
      </c>
      <c r="M71" s="7">
        <v>1</v>
      </c>
      <c r="N71" s="17" t="s">
        <v>17</v>
      </c>
      <c r="O71" s="112" t="s">
        <v>42</v>
      </c>
      <c r="P71" s="277"/>
      <c r="Q71" s="156" t="s">
        <v>648</v>
      </c>
      <c r="R71" s="257"/>
      <c r="S71" s="246"/>
      <c r="T71" s="246"/>
      <c r="U71" s="196" t="s">
        <v>598</v>
      </c>
      <c r="V71" s="290"/>
      <c r="W71" s="169"/>
    </row>
    <row r="72" spans="1:23" ht="144.75" customHeight="1" x14ac:dyDescent="0.2">
      <c r="A72" s="258"/>
      <c r="B72" s="144" t="s">
        <v>237</v>
      </c>
      <c r="C72" s="276"/>
      <c r="D72" s="13" t="s">
        <v>383</v>
      </c>
      <c r="E72" s="13" t="s">
        <v>238</v>
      </c>
      <c r="F72" s="13" t="s">
        <v>239</v>
      </c>
      <c r="G72" s="15" t="s">
        <v>240</v>
      </c>
      <c r="H72" s="15">
        <v>1</v>
      </c>
      <c r="I72" s="141">
        <v>42050</v>
      </c>
      <c r="J72" s="141">
        <v>42368</v>
      </c>
      <c r="K72" s="6">
        <f t="shared" si="1"/>
        <v>45.428571428571431</v>
      </c>
      <c r="L72" s="6">
        <v>1</v>
      </c>
      <c r="M72" s="7">
        <v>1</v>
      </c>
      <c r="N72" s="17" t="s">
        <v>17</v>
      </c>
      <c r="O72" s="112" t="s">
        <v>42</v>
      </c>
      <c r="P72" s="277"/>
      <c r="Q72" s="156" t="s">
        <v>648</v>
      </c>
      <c r="R72" s="256"/>
      <c r="S72" s="246"/>
      <c r="T72" s="246"/>
      <c r="U72" s="190" t="s">
        <v>599</v>
      </c>
      <c r="V72" s="290"/>
      <c r="W72" s="169"/>
    </row>
    <row r="73" spans="1:23" ht="409.5" customHeight="1" x14ac:dyDescent="0.2">
      <c r="A73" s="121">
        <v>39</v>
      </c>
      <c r="B73" s="144" t="s">
        <v>241</v>
      </c>
      <c r="C73" s="48" t="s">
        <v>18</v>
      </c>
      <c r="D73" s="49" t="s">
        <v>166</v>
      </c>
      <c r="E73" s="49" t="s">
        <v>167</v>
      </c>
      <c r="F73" s="49" t="s">
        <v>168</v>
      </c>
      <c r="G73" s="150" t="s">
        <v>169</v>
      </c>
      <c r="H73" s="48">
        <v>4</v>
      </c>
      <c r="I73" s="141">
        <v>42050</v>
      </c>
      <c r="J73" s="141">
        <v>42368</v>
      </c>
      <c r="K73" s="6">
        <f t="shared" si="1"/>
        <v>45.428571428571431</v>
      </c>
      <c r="L73" s="6">
        <v>1</v>
      </c>
      <c r="M73" s="147">
        <v>1</v>
      </c>
      <c r="N73" s="17" t="s">
        <v>17</v>
      </c>
      <c r="O73" s="112" t="s">
        <v>42</v>
      </c>
      <c r="P73" s="112" t="s">
        <v>42</v>
      </c>
      <c r="Q73" s="120" t="s">
        <v>644</v>
      </c>
      <c r="R73" s="117" t="s">
        <v>553</v>
      </c>
      <c r="S73" s="70"/>
      <c r="T73" s="114" t="s">
        <v>303</v>
      </c>
      <c r="U73" s="200" t="s">
        <v>539</v>
      </c>
      <c r="V73" s="157" t="s">
        <v>636</v>
      </c>
      <c r="W73" s="169"/>
    </row>
    <row r="74" spans="1:23" ht="215.25" customHeight="1" x14ac:dyDescent="0.2">
      <c r="A74" s="121">
        <v>40</v>
      </c>
      <c r="B74" s="155" t="s">
        <v>242</v>
      </c>
      <c r="C74" s="48" t="s">
        <v>58</v>
      </c>
      <c r="D74" s="13" t="s">
        <v>243</v>
      </c>
      <c r="E74" s="13" t="s">
        <v>244</v>
      </c>
      <c r="F74" s="13" t="s">
        <v>323</v>
      </c>
      <c r="G74" s="15" t="s">
        <v>245</v>
      </c>
      <c r="H74" s="15">
        <v>1</v>
      </c>
      <c r="I74" s="141">
        <v>42006</v>
      </c>
      <c r="J74" s="141">
        <v>42368</v>
      </c>
      <c r="K74" s="6">
        <f t="shared" si="1"/>
        <v>51.714285714285715</v>
      </c>
      <c r="L74" s="6">
        <v>1</v>
      </c>
      <c r="M74" s="7">
        <v>1</v>
      </c>
      <c r="N74" s="17" t="s">
        <v>17</v>
      </c>
      <c r="O74" s="112" t="s">
        <v>42</v>
      </c>
      <c r="P74" s="112" t="s">
        <v>42</v>
      </c>
      <c r="Q74" s="120" t="s">
        <v>646</v>
      </c>
      <c r="R74" s="117" t="s">
        <v>554</v>
      </c>
      <c r="S74" s="70"/>
      <c r="T74" s="146" t="s">
        <v>303</v>
      </c>
      <c r="U74" s="203" t="s">
        <v>533</v>
      </c>
      <c r="V74" s="159" t="s">
        <v>614</v>
      </c>
      <c r="W74" s="169"/>
    </row>
    <row r="75" spans="1:23" ht="226.5" customHeight="1" x14ac:dyDescent="0.2">
      <c r="A75" s="121">
        <v>41</v>
      </c>
      <c r="B75" s="144" t="s">
        <v>246</v>
      </c>
      <c r="C75" s="48" t="s">
        <v>18</v>
      </c>
      <c r="D75" s="19" t="s">
        <v>247</v>
      </c>
      <c r="E75" s="19" t="s">
        <v>248</v>
      </c>
      <c r="F75" s="19" t="s">
        <v>249</v>
      </c>
      <c r="G75" s="20" t="s">
        <v>250</v>
      </c>
      <c r="H75" s="20">
        <v>1</v>
      </c>
      <c r="I75" s="141">
        <v>42095</v>
      </c>
      <c r="J75" s="141">
        <v>42368</v>
      </c>
      <c r="K75" s="6">
        <f t="shared" si="1"/>
        <v>39</v>
      </c>
      <c r="L75" s="6">
        <v>1</v>
      </c>
      <c r="M75" s="7">
        <v>1</v>
      </c>
      <c r="N75" s="17" t="s">
        <v>17</v>
      </c>
      <c r="O75" s="112" t="s">
        <v>42</v>
      </c>
      <c r="P75" s="112" t="s">
        <v>42</v>
      </c>
      <c r="Q75" s="120" t="s">
        <v>289</v>
      </c>
      <c r="R75" s="117" t="s">
        <v>502</v>
      </c>
      <c r="S75" s="70"/>
      <c r="T75" s="114" t="s">
        <v>303</v>
      </c>
      <c r="U75" s="196" t="s">
        <v>543</v>
      </c>
      <c r="V75" s="281" t="s">
        <v>637</v>
      </c>
      <c r="W75" s="169"/>
    </row>
    <row r="76" spans="1:23" ht="387" customHeight="1" x14ac:dyDescent="0.2">
      <c r="A76" s="121">
        <v>42</v>
      </c>
      <c r="B76" s="144" t="s">
        <v>251</v>
      </c>
      <c r="C76" s="48" t="s">
        <v>18</v>
      </c>
      <c r="D76" s="18" t="s">
        <v>252</v>
      </c>
      <c r="E76" s="18" t="s">
        <v>385</v>
      </c>
      <c r="F76" s="18" t="s">
        <v>253</v>
      </c>
      <c r="G76" s="20" t="s">
        <v>250</v>
      </c>
      <c r="H76" s="20">
        <v>1</v>
      </c>
      <c r="I76" s="141">
        <v>42095</v>
      </c>
      <c r="J76" s="141">
        <v>42368</v>
      </c>
      <c r="K76" s="6">
        <f t="shared" si="1"/>
        <v>39</v>
      </c>
      <c r="L76" s="6">
        <v>1</v>
      </c>
      <c r="M76" s="7">
        <v>1</v>
      </c>
      <c r="N76" s="17" t="s">
        <v>17</v>
      </c>
      <c r="O76" s="112" t="s">
        <v>42</v>
      </c>
      <c r="P76" s="112" t="s">
        <v>42</v>
      </c>
      <c r="Q76" s="120" t="s">
        <v>293</v>
      </c>
      <c r="R76" s="117" t="s">
        <v>502</v>
      </c>
      <c r="S76" s="70"/>
      <c r="T76" s="114" t="s">
        <v>303</v>
      </c>
      <c r="U76" s="196" t="s">
        <v>540</v>
      </c>
      <c r="V76" s="281"/>
      <c r="W76" s="169"/>
    </row>
    <row r="77" spans="1:23" ht="162.75" customHeight="1" x14ac:dyDescent="0.2">
      <c r="A77" s="274">
        <v>43</v>
      </c>
      <c r="B77" s="14" t="s">
        <v>254</v>
      </c>
      <c r="C77" s="274" t="s">
        <v>18</v>
      </c>
      <c r="D77" s="18" t="s">
        <v>255</v>
      </c>
      <c r="E77" s="18" t="s">
        <v>256</v>
      </c>
      <c r="F77" s="18" t="s">
        <v>257</v>
      </c>
      <c r="G77" s="21" t="s">
        <v>258</v>
      </c>
      <c r="H77" s="21">
        <v>1</v>
      </c>
      <c r="I77" s="141">
        <v>42095</v>
      </c>
      <c r="J77" s="141">
        <v>42368</v>
      </c>
      <c r="K77" s="6">
        <f t="shared" si="1"/>
        <v>39</v>
      </c>
      <c r="L77" s="6">
        <v>1</v>
      </c>
      <c r="M77" s="7">
        <v>1</v>
      </c>
      <c r="N77" s="17" t="s">
        <v>17</v>
      </c>
      <c r="O77" s="112" t="s">
        <v>42</v>
      </c>
      <c r="P77" s="253" t="s">
        <v>42</v>
      </c>
      <c r="Q77" s="120" t="s">
        <v>293</v>
      </c>
      <c r="R77" s="255" t="s">
        <v>563</v>
      </c>
      <c r="S77" s="251"/>
      <c r="T77" s="251" t="s">
        <v>303</v>
      </c>
      <c r="U77" s="67" t="s">
        <v>600</v>
      </c>
      <c r="V77" s="159"/>
      <c r="W77" s="169"/>
    </row>
    <row r="78" spans="1:23" ht="177.75" customHeight="1" x14ac:dyDescent="0.2">
      <c r="A78" s="274"/>
      <c r="B78" s="14" t="s">
        <v>254</v>
      </c>
      <c r="C78" s="274"/>
      <c r="D78" s="13" t="s">
        <v>386</v>
      </c>
      <c r="E78" s="11" t="s">
        <v>259</v>
      </c>
      <c r="F78" s="13" t="s">
        <v>260</v>
      </c>
      <c r="G78" s="15" t="s">
        <v>261</v>
      </c>
      <c r="H78" s="15">
        <v>1</v>
      </c>
      <c r="I78" s="141">
        <v>42095</v>
      </c>
      <c r="J78" s="141">
        <v>42368</v>
      </c>
      <c r="K78" s="6">
        <f t="shared" si="1"/>
        <v>39</v>
      </c>
      <c r="L78" s="6">
        <v>1</v>
      </c>
      <c r="M78" s="7">
        <v>1</v>
      </c>
      <c r="N78" s="17" t="s">
        <v>17</v>
      </c>
      <c r="O78" s="112" t="s">
        <v>42</v>
      </c>
      <c r="P78" s="253"/>
      <c r="Q78" s="254" t="s">
        <v>646</v>
      </c>
      <c r="R78" s="257"/>
      <c r="S78" s="251"/>
      <c r="T78" s="251"/>
      <c r="U78" s="67" t="s">
        <v>601</v>
      </c>
      <c r="V78" s="159"/>
      <c r="W78" s="169"/>
    </row>
    <row r="79" spans="1:23" ht="169.5" customHeight="1" x14ac:dyDescent="0.2">
      <c r="A79" s="274"/>
      <c r="B79" s="14" t="s">
        <v>254</v>
      </c>
      <c r="C79" s="274"/>
      <c r="D79" s="13" t="s">
        <v>386</v>
      </c>
      <c r="E79" s="11" t="s">
        <v>259</v>
      </c>
      <c r="F79" s="13" t="s">
        <v>262</v>
      </c>
      <c r="G79" s="15" t="s">
        <v>263</v>
      </c>
      <c r="H79" s="15">
        <v>1</v>
      </c>
      <c r="I79" s="141">
        <v>42095</v>
      </c>
      <c r="J79" s="141">
        <v>42368</v>
      </c>
      <c r="K79" s="6">
        <f t="shared" si="1"/>
        <v>39</v>
      </c>
      <c r="L79" s="6">
        <v>1</v>
      </c>
      <c r="M79" s="7">
        <v>1</v>
      </c>
      <c r="N79" s="17" t="s">
        <v>17</v>
      </c>
      <c r="O79" s="112" t="s">
        <v>42</v>
      </c>
      <c r="P79" s="253"/>
      <c r="Q79" s="254"/>
      <c r="R79" s="257"/>
      <c r="S79" s="251"/>
      <c r="T79" s="251"/>
      <c r="U79" s="67" t="s">
        <v>602</v>
      </c>
      <c r="V79" s="159"/>
      <c r="W79" s="169"/>
    </row>
    <row r="80" spans="1:23" ht="165.75" customHeight="1" x14ac:dyDescent="0.2">
      <c r="A80" s="274"/>
      <c r="B80" s="14" t="s">
        <v>254</v>
      </c>
      <c r="C80" s="274"/>
      <c r="D80" s="13" t="s">
        <v>386</v>
      </c>
      <c r="E80" s="11" t="s">
        <v>259</v>
      </c>
      <c r="F80" s="13" t="s">
        <v>264</v>
      </c>
      <c r="G80" s="15" t="s">
        <v>265</v>
      </c>
      <c r="H80" s="15">
        <v>1</v>
      </c>
      <c r="I80" s="141">
        <v>42006</v>
      </c>
      <c r="J80" s="141">
        <v>42368</v>
      </c>
      <c r="K80" s="6">
        <f t="shared" si="1"/>
        <v>51.714285714285715</v>
      </c>
      <c r="L80" s="6">
        <v>1</v>
      </c>
      <c r="M80" s="7">
        <v>1</v>
      </c>
      <c r="N80" s="17" t="s">
        <v>17</v>
      </c>
      <c r="O80" s="112" t="s">
        <v>42</v>
      </c>
      <c r="P80" s="253"/>
      <c r="Q80" s="254"/>
      <c r="R80" s="257"/>
      <c r="S80" s="251"/>
      <c r="T80" s="251"/>
      <c r="U80" s="67" t="s">
        <v>603</v>
      </c>
      <c r="V80" s="159"/>
      <c r="W80" s="169"/>
    </row>
    <row r="81" spans="1:23" ht="168.75" customHeight="1" x14ac:dyDescent="0.2">
      <c r="A81" s="274"/>
      <c r="B81" s="14" t="s">
        <v>254</v>
      </c>
      <c r="C81" s="274"/>
      <c r="D81" s="13" t="s">
        <v>386</v>
      </c>
      <c r="E81" s="11" t="s">
        <v>387</v>
      </c>
      <c r="F81" s="13" t="s">
        <v>266</v>
      </c>
      <c r="G81" s="15" t="s">
        <v>267</v>
      </c>
      <c r="H81" s="15">
        <v>1</v>
      </c>
      <c r="I81" s="141">
        <v>42006</v>
      </c>
      <c r="J81" s="141">
        <v>42368</v>
      </c>
      <c r="K81" s="6">
        <f t="shared" si="1"/>
        <v>51.714285714285715</v>
      </c>
      <c r="L81" s="6">
        <v>1</v>
      </c>
      <c r="M81" s="7">
        <v>1</v>
      </c>
      <c r="N81" s="17" t="s">
        <v>17</v>
      </c>
      <c r="O81" s="112" t="s">
        <v>42</v>
      </c>
      <c r="P81" s="253"/>
      <c r="Q81" s="254"/>
      <c r="R81" s="256"/>
      <c r="S81" s="251"/>
      <c r="T81" s="251"/>
      <c r="U81" s="67" t="s">
        <v>602</v>
      </c>
      <c r="V81" s="159"/>
      <c r="W81" s="169"/>
    </row>
    <row r="82" spans="1:23" ht="222.75" customHeight="1" x14ac:dyDescent="0.2">
      <c r="A82" s="274">
        <v>44</v>
      </c>
      <c r="B82" s="14" t="s">
        <v>268</v>
      </c>
      <c r="C82" s="274" t="s">
        <v>18</v>
      </c>
      <c r="D82" s="11" t="s">
        <v>148</v>
      </c>
      <c r="E82" s="11" t="s">
        <v>153</v>
      </c>
      <c r="F82" s="11" t="s">
        <v>150</v>
      </c>
      <c r="G82" s="12" t="s">
        <v>151</v>
      </c>
      <c r="H82" s="12">
        <v>1</v>
      </c>
      <c r="I82" s="141">
        <v>42006</v>
      </c>
      <c r="J82" s="141">
        <v>42368</v>
      </c>
      <c r="K82" s="6">
        <f t="shared" si="1"/>
        <v>51.714285714285715</v>
      </c>
      <c r="L82" s="6">
        <v>1</v>
      </c>
      <c r="M82" s="7">
        <v>1</v>
      </c>
      <c r="N82" s="17" t="s">
        <v>17</v>
      </c>
      <c r="O82" s="112" t="s">
        <v>42</v>
      </c>
      <c r="P82" s="253" t="s">
        <v>42</v>
      </c>
      <c r="Q82" s="263" t="s">
        <v>646</v>
      </c>
      <c r="R82" s="255" t="s">
        <v>554</v>
      </c>
      <c r="S82" s="251"/>
      <c r="T82" s="251" t="s">
        <v>303</v>
      </c>
      <c r="U82" s="202" t="s">
        <v>608</v>
      </c>
      <c r="V82" s="158"/>
      <c r="W82" s="282" t="s">
        <v>570</v>
      </c>
    </row>
    <row r="83" spans="1:23" ht="210.75" customHeight="1" x14ac:dyDescent="0.2">
      <c r="A83" s="274"/>
      <c r="B83" s="14" t="s">
        <v>268</v>
      </c>
      <c r="C83" s="274"/>
      <c r="D83" s="11" t="s">
        <v>148</v>
      </c>
      <c r="E83" s="11" t="s">
        <v>149</v>
      </c>
      <c r="F83" s="11" t="s">
        <v>152</v>
      </c>
      <c r="G83" s="12" t="s">
        <v>21</v>
      </c>
      <c r="H83" s="12">
        <v>1</v>
      </c>
      <c r="I83" s="141">
        <v>42006</v>
      </c>
      <c r="J83" s="141">
        <v>42368</v>
      </c>
      <c r="K83" s="6">
        <f t="shared" si="1"/>
        <v>51.714285714285715</v>
      </c>
      <c r="L83" s="6">
        <v>1</v>
      </c>
      <c r="M83" s="7">
        <v>1</v>
      </c>
      <c r="N83" s="17" t="s">
        <v>17</v>
      </c>
      <c r="O83" s="112" t="s">
        <v>42</v>
      </c>
      <c r="P83" s="253"/>
      <c r="Q83" s="244"/>
      <c r="R83" s="257"/>
      <c r="S83" s="251"/>
      <c r="T83" s="251"/>
      <c r="U83" s="202" t="s">
        <v>606</v>
      </c>
      <c r="V83" s="158"/>
      <c r="W83" s="282"/>
    </row>
    <row r="84" spans="1:23" ht="381" customHeight="1" x14ac:dyDescent="0.2">
      <c r="A84" s="274"/>
      <c r="B84" s="14" t="s">
        <v>268</v>
      </c>
      <c r="C84" s="274"/>
      <c r="D84" s="11" t="s">
        <v>148</v>
      </c>
      <c r="E84" s="11" t="s">
        <v>149</v>
      </c>
      <c r="F84" s="11" t="s">
        <v>154</v>
      </c>
      <c r="G84" s="12" t="s">
        <v>21</v>
      </c>
      <c r="H84" s="12">
        <v>1</v>
      </c>
      <c r="I84" s="141">
        <v>42006</v>
      </c>
      <c r="J84" s="141">
        <v>42368</v>
      </c>
      <c r="K84" s="6">
        <f t="shared" si="1"/>
        <v>51.714285714285715</v>
      </c>
      <c r="L84" s="6">
        <v>1</v>
      </c>
      <c r="M84" s="7">
        <v>1</v>
      </c>
      <c r="N84" s="17" t="s">
        <v>17</v>
      </c>
      <c r="O84" s="112" t="s">
        <v>42</v>
      </c>
      <c r="P84" s="253"/>
      <c r="Q84" s="244"/>
      <c r="R84" s="257"/>
      <c r="S84" s="251"/>
      <c r="T84" s="251"/>
      <c r="U84" s="202" t="s">
        <v>607</v>
      </c>
      <c r="V84" s="158"/>
      <c r="W84" s="282"/>
    </row>
    <row r="85" spans="1:23" ht="222" customHeight="1" x14ac:dyDescent="0.2">
      <c r="A85" s="274"/>
      <c r="B85" s="14" t="s">
        <v>268</v>
      </c>
      <c r="C85" s="274"/>
      <c r="D85" s="11" t="s">
        <v>148</v>
      </c>
      <c r="E85" s="11" t="s">
        <v>153</v>
      </c>
      <c r="F85" s="11" t="s">
        <v>155</v>
      </c>
      <c r="G85" s="12" t="s">
        <v>157</v>
      </c>
      <c r="H85" s="12">
        <v>1</v>
      </c>
      <c r="I85" s="141">
        <v>42006</v>
      </c>
      <c r="J85" s="141">
        <v>42368</v>
      </c>
      <c r="K85" s="6">
        <f t="shared" si="1"/>
        <v>51.714285714285715</v>
      </c>
      <c r="L85" s="6">
        <v>1</v>
      </c>
      <c r="M85" s="7">
        <v>1</v>
      </c>
      <c r="N85" s="17" t="s">
        <v>17</v>
      </c>
      <c r="O85" s="112" t="s">
        <v>42</v>
      </c>
      <c r="P85" s="253"/>
      <c r="Q85" s="244"/>
      <c r="R85" s="257"/>
      <c r="S85" s="251"/>
      <c r="T85" s="251"/>
      <c r="U85" s="202" t="s">
        <v>604</v>
      </c>
      <c r="V85" s="158"/>
      <c r="W85" s="282"/>
    </row>
    <row r="86" spans="1:23" ht="219.75" customHeight="1" x14ac:dyDescent="0.2">
      <c r="A86" s="274"/>
      <c r="B86" s="14" t="s">
        <v>268</v>
      </c>
      <c r="C86" s="274"/>
      <c r="D86" s="11" t="s">
        <v>148</v>
      </c>
      <c r="E86" s="11" t="s">
        <v>149</v>
      </c>
      <c r="F86" s="11" t="s">
        <v>156</v>
      </c>
      <c r="G86" s="12" t="s">
        <v>157</v>
      </c>
      <c r="H86" s="12">
        <v>1</v>
      </c>
      <c r="I86" s="141">
        <v>42006</v>
      </c>
      <c r="J86" s="141">
        <v>42368</v>
      </c>
      <c r="K86" s="6">
        <f t="shared" si="1"/>
        <v>51.714285714285715</v>
      </c>
      <c r="L86" s="6">
        <v>1</v>
      </c>
      <c r="M86" s="7">
        <v>1</v>
      </c>
      <c r="N86" s="17" t="s">
        <v>17</v>
      </c>
      <c r="O86" s="112" t="s">
        <v>42</v>
      </c>
      <c r="P86" s="253"/>
      <c r="Q86" s="244"/>
      <c r="R86" s="257"/>
      <c r="S86" s="251"/>
      <c r="T86" s="251"/>
      <c r="U86" s="202" t="s">
        <v>605</v>
      </c>
      <c r="V86" s="158"/>
      <c r="W86" s="282"/>
    </row>
    <row r="87" spans="1:23" ht="210.75" customHeight="1" x14ac:dyDescent="0.2">
      <c r="A87" s="274"/>
      <c r="B87" s="14" t="s">
        <v>268</v>
      </c>
      <c r="C87" s="274"/>
      <c r="D87" s="11" t="s">
        <v>148</v>
      </c>
      <c r="E87" s="11" t="s">
        <v>149</v>
      </c>
      <c r="F87" s="11" t="s">
        <v>158</v>
      </c>
      <c r="G87" s="12" t="s">
        <v>20</v>
      </c>
      <c r="H87" s="12">
        <v>1</v>
      </c>
      <c r="I87" s="141">
        <v>42006</v>
      </c>
      <c r="J87" s="141">
        <v>42368</v>
      </c>
      <c r="K87" s="6">
        <f t="shared" si="1"/>
        <v>51.714285714285715</v>
      </c>
      <c r="L87" s="6">
        <v>1</v>
      </c>
      <c r="M87" s="7">
        <v>1</v>
      </c>
      <c r="N87" s="17" t="s">
        <v>17</v>
      </c>
      <c r="O87" s="112" t="s">
        <v>42</v>
      </c>
      <c r="P87" s="253"/>
      <c r="Q87" s="244"/>
      <c r="R87" s="257"/>
      <c r="S87" s="251"/>
      <c r="T87" s="251"/>
      <c r="U87" s="202" t="s">
        <v>531</v>
      </c>
      <c r="V87" s="158"/>
      <c r="W87" s="282"/>
    </row>
    <row r="88" spans="1:23" ht="224.25" customHeight="1" x14ac:dyDescent="0.2">
      <c r="A88" s="274"/>
      <c r="B88" s="14" t="s">
        <v>268</v>
      </c>
      <c r="C88" s="274"/>
      <c r="D88" s="11" t="s">
        <v>148</v>
      </c>
      <c r="E88" s="11" t="s">
        <v>153</v>
      </c>
      <c r="F88" s="11" t="s">
        <v>159</v>
      </c>
      <c r="G88" s="12" t="s">
        <v>21</v>
      </c>
      <c r="H88" s="12">
        <v>1</v>
      </c>
      <c r="I88" s="141">
        <v>42006</v>
      </c>
      <c r="J88" s="141">
        <v>42368</v>
      </c>
      <c r="K88" s="6">
        <f t="shared" si="1"/>
        <v>51.714285714285715</v>
      </c>
      <c r="L88" s="6">
        <v>1</v>
      </c>
      <c r="M88" s="7">
        <v>1</v>
      </c>
      <c r="N88" s="17" t="s">
        <v>17</v>
      </c>
      <c r="O88" s="112" t="s">
        <v>42</v>
      </c>
      <c r="P88" s="253"/>
      <c r="Q88" s="245"/>
      <c r="R88" s="256"/>
      <c r="S88" s="251"/>
      <c r="T88" s="251"/>
      <c r="U88" s="202" t="s">
        <v>541</v>
      </c>
      <c r="V88" s="158"/>
      <c r="W88" s="282"/>
    </row>
    <row r="89" spans="1:23" ht="355.5" customHeight="1" x14ac:dyDescent="0.2">
      <c r="A89" s="122">
        <v>45</v>
      </c>
      <c r="B89" s="14" t="s">
        <v>269</v>
      </c>
      <c r="C89" s="47" t="s">
        <v>270</v>
      </c>
      <c r="D89" s="11" t="s">
        <v>331</v>
      </c>
      <c r="E89" s="11" t="s">
        <v>332</v>
      </c>
      <c r="F89" s="11" t="s">
        <v>271</v>
      </c>
      <c r="G89" s="12" t="s">
        <v>272</v>
      </c>
      <c r="H89" s="12">
        <v>1</v>
      </c>
      <c r="I89" s="141">
        <v>42019</v>
      </c>
      <c r="J89" s="141">
        <v>42368</v>
      </c>
      <c r="K89" s="6">
        <f t="shared" si="1"/>
        <v>49.857142857142854</v>
      </c>
      <c r="L89" s="6">
        <v>1</v>
      </c>
      <c r="M89" s="7">
        <v>1</v>
      </c>
      <c r="N89" s="17" t="s">
        <v>17</v>
      </c>
      <c r="O89" s="112" t="s">
        <v>42</v>
      </c>
      <c r="P89" s="112" t="s">
        <v>42</v>
      </c>
      <c r="Q89" s="120" t="s">
        <v>646</v>
      </c>
      <c r="R89" s="117" t="s">
        <v>554</v>
      </c>
      <c r="S89" s="69"/>
      <c r="T89" s="111" t="s">
        <v>303</v>
      </c>
      <c r="U89" s="203" t="s">
        <v>609</v>
      </c>
      <c r="V89" s="159"/>
      <c r="W89" s="169"/>
    </row>
    <row r="90" spans="1:23" ht="134.25" customHeight="1" x14ac:dyDescent="0.2">
      <c r="A90" s="274">
        <v>46</v>
      </c>
      <c r="B90" s="14" t="s">
        <v>273</v>
      </c>
      <c r="C90" s="274" t="s">
        <v>18</v>
      </c>
      <c r="D90" s="13" t="s">
        <v>274</v>
      </c>
      <c r="E90" s="13" t="s">
        <v>275</v>
      </c>
      <c r="F90" s="13" t="s">
        <v>276</v>
      </c>
      <c r="G90" s="15" t="s">
        <v>277</v>
      </c>
      <c r="H90" s="15">
        <v>1</v>
      </c>
      <c r="I90" s="141">
        <v>42016</v>
      </c>
      <c r="J90" s="141">
        <v>42368</v>
      </c>
      <c r="K90" s="6">
        <f t="shared" si="1"/>
        <v>50.285714285714285</v>
      </c>
      <c r="L90" s="6">
        <v>1</v>
      </c>
      <c r="M90" s="7">
        <v>1</v>
      </c>
      <c r="N90" s="17" t="s">
        <v>17</v>
      </c>
      <c r="O90" s="112" t="s">
        <v>42</v>
      </c>
      <c r="P90" s="253" t="s">
        <v>42</v>
      </c>
      <c r="Q90" s="254" t="s">
        <v>646</v>
      </c>
      <c r="R90" s="255" t="s">
        <v>554</v>
      </c>
      <c r="S90" s="266" t="s">
        <v>303</v>
      </c>
      <c r="T90" s="266"/>
      <c r="U90" s="249" t="s">
        <v>610</v>
      </c>
      <c r="V90" s="160"/>
      <c r="W90" s="282" t="s">
        <v>571</v>
      </c>
    </row>
    <row r="91" spans="1:23" ht="150" customHeight="1" x14ac:dyDescent="0.2">
      <c r="A91" s="274"/>
      <c r="B91" s="14" t="s">
        <v>273</v>
      </c>
      <c r="C91" s="274"/>
      <c r="D91" s="13" t="s">
        <v>278</v>
      </c>
      <c r="E91" s="13" t="s">
        <v>299</v>
      </c>
      <c r="F91" s="13" t="s">
        <v>300</v>
      </c>
      <c r="G91" s="15" t="s">
        <v>21</v>
      </c>
      <c r="H91" s="15">
        <v>1</v>
      </c>
      <c r="I91" s="141">
        <v>42016</v>
      </c>
      <c r="J91" s="141">
        <v>42368</v>
      </c>
      <c r="K91" s="6">
        <f t="shared" si="1"/>
        <v>50.285714285714285</v>
      </c>
      <c r="L91" s="6">
        <v>1</v>
      </c>
      <c r="M91" s="7">
        <v>1</v>
      </c>
      <c r="N91" s="17" t="s">
        <v>17</v>
      </c>
      <c r="O91" s="112" t="s">
        <v>42</v>
      </c>
      <c r="P91" s="253"/>
      <c r="Q91" s="254"/>
      <c r="R91" s="256"/>
      <c r="S91" s="267"/>
      <c r="T91" s="267"/>
      <c r="U91" s="250"/>
      <c r="V91" s="160"/>
      <c r="W91" s="282"/>
    </row>
    <row r="92" spans="1:23" ht="406.5" customHeight="1" x14ac:dyDescent="0.2">
      <c r="A92" s="274">
        <v>47</v>
      </c>
      <c r="B92" s="14" t="s">
        <v>281</v>
      </c>
      <c r="C92" s="274" t="s">
        <v>58</v>
      </c>
      <c r="D92" s="13" t="s">
        <v>278</v>
      </c>
      <c r="E92" s="13" t="s">
        <v>279</v>
      </c>
      <c r="F92" s="13" t="s">
        <v>280</v>
      </c>
      <c r="G92" s="15" t="s">
        <v>282</v>
      </c>
      <c r="H92" s="15">
        <v>1</v>
      </c>
      <c r="I92" s="141">
        <v>42016</v>
      </c>
      <c r="J92" s="141">
        <v>42185</v>
      </c>
      <c r="K92" s="6">
        <f t="shared" si="1"/>
        <v>24.142857142857142</v>
      </c>
      <c r="L92" s="6">
        <v>1</v>
      </c>
      <c r="M92" s="7">
        <v>1</v>
      </c>
      <c r="N92" s="17" t="s">
        <v>17</v>
      </c>
      <c r="O92" s="112" t="s">
        <v>42</v>
      </c>
      <c r="P92" s="253" t="s">
        <v>42</v>
      </c>
      <c r="Q92" s="263" t="s">
        <v>646</v>
      </c>
      <c r="R92" s="255" t="s">
        <v>554</v>
      </c>
      <c r="S92" s="251" t="s">
        <v>303</v>
      </c>
      <c r="T92" s="251"/>
      <c r="U92" s="204" t="s">
        <v>642</v>
      </c>
      <c r="V92" s="161"/>
      <c r="W92" s="169" t="s">
        <v>572</v>
      </c>
    </row>
    <row r="93" spans="1:23" ht="408.75" customHeight="1" x14ac:dyDescent="0.2">
      <c r="A93" s="274"/>
      <c r="B93" s="14" t="s">
        <v>281</v>
      </c>
      <c r="C93" s="274"/>
      <c r="D93" s="13" t="s">
        <v>283</v>
      </c>
      <c r="E93" s="13" t="s">
        <v>284</v>
      </c>
      <c r="F93" s="13" t="s">
        <v>285</v>
      </c>
      <c r="G93" s="15" t="s">
        <v>286</v>
      </c>
      <c r="H93" s="15">
        <v>1</v>
      </c>
      <c r="I93" s="141">
        <v>42016</v>
      </c>
      <c r="J93" s="141">
        <v>42368</v>
      </c>
      <c r="K93" s="6">
        <f t="shared" si="1"/>
        <v>50.285714285714285</v>
      </c>
      <c r="L93" s="6">
        <v>1</v>
      </c>
      <c r="M93" s="7">
        <v>1</v>
      </c>
      <c r="N93" s="17" t="s">
        <v>17</v>
      </c>
      <c r="O93" s="112" t="s">
        <v>42</v>
      </c>
      <c r="P93" s="253"/>
      <c r="Q93" s="245"/>
      <c r="R93" s="256"/>
      <c r="S93" s="251"/>
      <c r="T93" s="251"/>
      <c r="U93" s="205" t="s">
        <v>643</v>
      </c>
      <c r="V93" s="173"/>
      <c r="W93" s="177" t="s">
        <v>638</v>
      </c>
    </row>
    <row r="94" spans="1:23" x14ac:dyDescent="0.2">
      <c r="M94" s="59"/>
      <c r="V94" s="175"/>
      <c r="W94" s="178"/>
    </row>
    <row r="95" spans="1:23" x14ac:dyDescent="0.2">
      <c r="V95" s="176"/>
      <c r="W95" s="178"/>
    </row>
    <row r="96" spans="1:23" x14ac:dyDescent="0.2">
      <c r="A96" s="269" t="s">
        <v>335</v>
      </c>
      <c r="B96" s="271" t="s">
        <v>23</v>
      </c>
      <c r="C96" s="268" t="s">
        <v>24</v>
      </c>
      <c r="D96" s="268"/>
      <c r="E96" s="268"/>
      <c r="F96" s="268"/>
      <c r="G96" s="268"/>
      <c r="H96" s="272"/>
      <c r="I96" s="273"/>
      <c r="J96" s="273"/>
      <c r="K96" s="273"/>
      <c r="L96" s="273"/>
      <c r="V96" s="176"/>
      <c r="W96" s="178"/>
    </row>
    <row r="97" spans="1:23" x14ac:dyDescent="0.2">
      <c r="A97" s="270"/>
      <c r="B97" s="271"/>
      <c r="C97" s="56" t="s">
        <v>39</v>
      </c>
      <c r="D97" s="24" t="s">
        <v>25</v>
      </c>
      <c r="E97" s="24" t="s">
        <v>26</v>
      </c>
      <c r="F97" s="24" t="s">
        <v>27</v>
      </c>
      <c r="G97" s="24" t="s">
        <v>28</v>
      </c>
      <c r="H97" s="272"/>
      <c r="I97" s="25"/>
      <c r="J97" s="25"/>
      <c r="K97" s="25"/>
      <c r="L97" s="25"/>
      <c r="V97" s="176"/>
      <c r="W97" s="178"/>
    </row>
    <row r="98" spans="1:23" x14ac:dyDescent="0.2">
      <c r="A98" s="60">
        <v>1</v>
      </c>
      <c r="B98" s="26" t="s">
        <v>32</v>
      </c>
      <c r="C98" s="58">
        <f>D98+E98+F98+G98</f>
        <v>7</v>
      </c>
      <c r="D98" s="27">
        <v>6</v>
      </c>
      <c r="E98" s="27">
        <v>1</v>
      </c>
      <c r="F98" s="27"/>
      <c r="G98" s="149"/>
      <c r="H98" s="28"/>
      <c r="I98" s="29"/>
      <c r="J98" s="29"/>
      <c r="K98" s="28"/>
      <c r="L98" s="28"/>
      <c r="V98" s="176"/>
      <c r="W98" s="178"/>
    </row>
    <row r="99" spans="1:23" x14ac:dyDescent="0.2">
      <c r="A99" s="60">
        <v>2</v>
      </c>
      <c r="B99" s="26" t="s">
        <v>31</v>
      </c>
      <c r="C99" s="58">
        <f t="shared" ref="C99:C102" si="2">D99+E99+F99+G99</f>
        <v>9</v>
      </c>
      <c r="D99" s="27">
        <v>8</v>
      </c>
      <c r="E99" s="27"/>
      <c r="F99" s="27">
        <v>1</v>
      </c>
      <c r="G99" s="149"/>
      <c r="H99" s="28"/>
      <c r="I99" s="29"/>
      <c r="J99" s="29"/>
      <c r="K99" s="28"/>
      <c r="L99" s="28"/>
      <c r="V99" s="175"/>
      <c r="W99" s="178"/>
    </row>
    <row r="100" spans="1:23" s="22" customFormat="1" x14ac:dyDescent="0.2">
      <c r="A100" s="60">
        <v>3</v>
      </c>
      <c r="B100" s="26" t="s">
        <v>30</v>
      </c>
      <c r="C100" s="58">
        <f t="shared" si="2"/>
        <v>19</v>
      </c>
      <c r="D100" s="27">
        <v>15</v>
      </c>
      <c r="E100" s="27">
        <v>2</v>
      </c>
      <c r="F100" s="27">
        <v>2</v>
      </c>
      <c r="G100" s="149"/>
      <c r="H100" s="28"/>
      <c r="I100" s="29"/>
      <c r="J100" s="29"/>
      <c r="K100" s="28"/>
      <c r="L100" s="28"/>
      <c r="N100" s="10"/>
      <c r="O100" s="23"/>
      <c r="P100" s="23"/>
      <c r="R100" s="119"/>
      <c r="S100" s="4"/>
      <c r="T100" s="4"/>
      <c r="U100" s="132"/>
      <c r="V100" s="175"/>
      <c r="W100" s="178"/>
    </row>
    <row r="101" spans="1:23" s="22" customFormat="1" x14ac:dyDescent="0.2">
      <c r="A101" s="60">
        <v>4</v>
      </c>
      <c r="B101" s="26" t="s">
        <v>29</v>
      </c>
      <c r="C101" s="58">
        <f t="shared" si="2"/>
        <v>12</v>
      </c>
      <c r="D101" s="27">
        <v>8</v>
      </c>
      <c r="E101" s="27">
        <v>3</v>
      </c>
      <c r="F101" s="27"/>
      <c r="G101" s="149">
        <v>1</v>
      </c>
      <c r="H101" s="28"/>
      <c r="I101" s="29"/>
      <c r="J101" s="29"/>
      <c r="K101" s="28"/>
      <c r="L101" s="28"/>
      <c r="N101" s="10"/>
      <c r="O101" s="23"/>
      <c r="P101" s="23"/>
      <c r="R101" s="119"/>
      <c r="S101" s="4"/>
      <c r="T101" s="4"/>
      <c r="U101" s="132"/>
      <c r="V101" s="175"/>
      <c r="W101" s="178"/>
    </row>
    <row r="102" spans="1:23" s="22" customFormat="1" x14ac:dyDescent="0.2">
      <c r="A102" s="60"/>
      <c r="B102" s="30" t="s">
        <v>33</v>
      </c>
      <c r="C102" s="58">
        <f t="shared" si="2"/>
        <v>47</v>
      </c>
      <c r="D102" s="31">
        <f>D98+D99+D100+D101</f>
        <v>37</v>
      </c>
      <c r="E102" s="31">
        <f t="shared" ref="E102:G102" si="3">E98+E99+E100+E101</f>
        <v>6</v>
      </c>
      <c r="F102" s="31">
        <f t="shared" si="3"/>
        <v>3</v>
      </c>
      <c r="G102" s="31">
        <f t="shared" si="3"/>
        <v>1</v>
      </c>
      <c r="H102" s="32"/>
      <c r="I102" s="32"/>
      <c r="J102" s="32"/>
      <c r="K102" s="32"/>
      <c r="L102" s="32"/>
      <c r="N102" s="10"/>
      <c r="O102" s="23"/>
      <c r="P102" s="23"/>
      <c r="R102" s="119"/>
      <c r="S102" s="4"/>
      <c r="T102" s="4"/>
      <c r="U102" s="132"/>
      <c r="V102" s="175"/>
      <c r="W102" s="178"/>
    </row>
    <row r="103" spans="1:23" s="22" customFormat="1" x14ac:dyDescent="0.2">
      <c r="A103" s="60"/>
      <c r="B103" s="30" t="s">
        <v>34</v>
      </c>
      <c r="C103" s="57"/>
      <c r="D103" s="33">
        <f>D102/$C$102</f>
        <v>0.78723404255319152</v>
      </c>
      <c r="E103" s="33">
        <f t="shared" ref="E103:G103" si="4">E102/$C$102</f>
        <v>0.1276595744680851</v>
      </c>
      <c r="F103" s="33">
        <f t="shared" si="4"/>
        <v>6.3829787234042548E-2</v>
      </c>
      <c r="G103" s="33">
        <f t="shared" si="4"/>
        <v>2.1276595744680851E-2</v>
      </c>
      <c r="H103" s="34"/>
      <c r="I103" s="35"/>
      <c r="J103" s="35"/>
      <c r="K103" s="35"/>
      <c r="L103" s="35"/>
      <c r="N103" s="10"/>
      <c r="O103" s="23"/>
      <c r="P103" s="23"/>
      <c r="R103" s="119"/>
      <c r="S103" s="4"/>
      <c r="T103" s="4"/>
      <c r="U103" s="132"/>
      <c r="V103" s="175"/>
      <c r="W103" s="178"/>
    </row>
    <row r="104" spans="1:23" s="22" customFormat="1" x14ac:dyDescent="0.2">
      <c r="A104" s="23"/>
      <c r="C104" s="23"/>
      <c r="D104" s="23"/>
      <c r="E104" s="23"/>
      <c r="F104" s="23"/>
      <c r="G104" s="36"/>
      <c r="H104" s="37"/>
      <c r="I104" s="38"/>
      <c r="J104" s="38"/>
      <c r="K104" s="38"/>
      <c r="L104" s="38"/>
      <c r="N104" s="10"/>
      <c r="O104" s="23"/>
      <c r="P104" s="23"/>
      <c r="R104" s="119"/>
      <c r="S104" s="4"/>
      <c r="T104" s="4"/>
      <c r="U104" s="132"/>
      <c r="V104" s="175"/>
      <c r="W104" s="178"/>
    </row>
    <row r="105" spans="1:23" s="22" customFormat="1" x14ac:dyDescent="0.2">
      <c r="A105" s="23"/>
      <c r="C105" s="23"/>
      <c r="D105" s="23"/>
      <c r="E105" s="23"/>
      <c r="F105" s="23"/>
      <c r="G105" s="36"/>
      <c r="H105" s="37"/>
      <c r="I105" s="38"/>
      <c r="J105" s="38"/>
      <c r="K105" s="38"/>
      <c r="L105" s="38"/>
      <c r="N105" s="10"/>
      <c r="O105" s="23"/>
      <c r="P105" s="23"/>
      <c r="R105" s="119"/>
      <c r="S105" s="4"/>
      <c r="T105" s="4"/>
      <c r="U105" s="132"/>
      <c r="V105" s="175"/>
      <c r="W105" s="178"/>
    </row>
    <row r="106" spans="1:23" s="22" customFormat="1" x14ac:dyDescent="0.2">
      <c r="A106" s="264" t="s">
        <v>287</v>
      </c>
      <c r="B106" s="264"/>
      <c r="C106" s="264"/>
      <c r="D106" s="264"/>
      <c r="E106" s="264"/>
      <c r="F106" s="264"/>
      <c r="G106" s="23"/>
      <c r="H106" s="10"/>
      <c r="I106" s="23"/>
      <c r="J106" s="23"/>
      <c r="K106" s="10"/>
      <c r="L106" s="10"/>
      <c r="N106" s="10"/>
      <c r="O106" s="23"/>
      <c r="P106" s="23"/>
      <c r="R106" s="119"/>
      <c r="S106" s="4"/>
      <c r="T106" s="4"/>
      <c r="U106" s="132"/>
    </row>
    <row r="107" spans="1:23" s="22" customFormat="1" x14ac:dyDescent="0.2">
      <c r="A107" s="264" t="s">
        <v>35</v>
      </c>
      <c r="B107" s="264"/>
      <c r="C107" s="264"/>
      <c r="D107" s="264"/>
      <c r="E107" s="264"/>
      <c r="F107" s="264"/>
      <c r="G107" s="23"/>
      <c r="H107" s="10"/>
      <c r="I107" s="23"/>
      <c r="J107" s="23"/>
      <c r="K107" s="10"/>
      <c r="L107" s="10"/>
      <c r="N107" s="10"/>
      <c r="O107" s="23"/>
      <c r="P107" s="23"/>
      <c r="R107" s="119"/>
      <c r="S107" s="4"/>
      <c r="T107" s="4"/>
      <c r="U107" s="132"/>
    </row>
    <row r="108" spans="1:23" s="22" customFormat="1" x14ac:dyDescent="0.2">
      <c r="A108" s="265" t="s">
        <v>301</v>
      </c>
      <c r="B108" s="265"/>
      <c r="C108" s="265"/>
      <c r="D108" s="265"/>
      <c r="E108" s="265"/>
      <c r="F108" s="265"/>
      <c r="G108" s="23"/>
      <c r="H108" s="10"/>
      <c r="I108" s="23"/>
      <c r="J108" s="23"/>
      <c r="K108" s="10"/>
      <c r="L108" s="10"/>
      <c r="N108" s="10"/>
      <c r="O108" s="23"/>
      <c r="P108" s="23"/>
      <c r="R108" s="119"/>
      <c r="S108" s="4"/>
      <c r="T108" s="4"/>
      <c r="U108" s="132"/>
    </row>
    <row r="109" spans="1:23" s="22" customFormat="1" x14ac:dyDescent="0.2">
      <c r="A109" s="39" t="s">
        <v>335</v>
      </c>
      <c r="B109" s="40" t="s">
        <v>36</v>
      </c>
      <c r="C109" s="39" t="s">
        <v>37</v>
      </c>
      <c r="D109" s="39" t="s">
        <v>517</v>
      </c>
      <c r="E109" s="39" t="s">
        <v>38</v>
      </c>
      <c r="F109" s="39" t="s">
        <v>39</v>
      </c>
      <c r="G109" s="23"/>
      <c r="H109" s="10"/>
      <c r="I109" s="23"/>
      <c r="J109" s="23"/>
      <c r="K109" s="10"/>
      <c r="L109" s="10"/>
      <c r="N109" s="10"/>
      <c r="O109" s="23"/>
      <c r="P109" s="23"/>
      <c r="R109" s="119"/>
      <c r="S109" s="4"/>
      <c r="T109" s="4"/>
      <c r="U109" s="132"/>
    </row>
    <row r="110" spans="1:23" s="22" customFormat="1" x14ac:dyDescent="0.2">
      <c r="A110" s="41">
        <v>1</v>
      </c>
      <c r="B110" s="42" t="s">
        <v>32</v>
      </c>
      <c r="C110" s="43">
        <v>0</v>
      </c>
      <c r="D110" s="43">
        <v>7</v>
      </c>
      <c r="E110" s="43">
        <v>0</v>
      </c>
      <c r="F110" s="43">
        <f>C110+D110+E110</f>
        <v>7</v>
      </c>
      <c r="G110" s="153">
        <f>D110/F110</f>
        <v>1</v>
      </c>
      <c r="I110" s="23"/>
      <c r="J110" s="23"/>
      <c r="K110" s="10"/>
      <c r="L110" s="10"/>
      <c r="N110" s="10"/>
      <c r="O110" s="23"/>
      <c r="P110" s="23"/>
      <c r="R110" s="119"/>
      <c r="S110" s="4"/>
      <c r="T110" s="4"/>
      <c r="U110" s="132"/>
    </row>
    <row r="111" spans="1:23" s="22" customFormat="1" x14ac:dyDescent="0.2">
      <c r="A111" s="41">
        <v>2</v>
      </c>
      <c r="B111" s="42" t="s">
        <v>31</v>
      </c>
      <c r="C111" s="43">
        <v>0</v>
      </c>
      <c r="D111" s="43">
        <v>9</v>
      </c>
      <c r="E111" s="43">
        <v>0</v>
      </c>
      <c r="F111" s="43">
        <f t="shared" ref="F111:F113" si="5">C111+D111+E111</f>
        <v>9</v>
      </c>
      <c r="G111" s="153">
        <f t="shared" ref="G111:G114" si="6">D111/F111</f>
        <v>1</v>
      </c>
      <c r="H111" s="116"/>
      <c r="I111" s="23"/>
      <c r="J111" s="23"/>
      <c r="K111" s="10"/>
      <c r="L111" s="10"/>
      <c r="N111" s="10"/>
      <c r="O111" s="23"/>
      <c r="P111" s="23"/>
      <c r="R111" s="119"/>
      <c r="S111" s="4"/>
      <c r="T111" s="4"/>
      <c r="U111" s="132"/>
    </row>
    <row r="112" spans="1:23" s="22" customFormat="1" x14ac:dyDescent="0.2">
      <c r="A112" s="41">
        <v>3</v>
      </c>
      <c r="B112" s="42" t="s">
        <v>30</v>
      </c>
      <c r="C112" s="43">
        <v>0</v>
      </c>
      <c r="D112" s="43">
        <v>19</v>
      </c>
      <c r="E112" s="43">
        <v>0</v>
      </c>
      <c r="F112" s="43">
        <f t="shared" si="5"/>
        <v>19</v>
      </c>
      <c r="G112" s="153">
        <f t="shared" si="6"/>
        <v>1</v>
      </c>
      <c r="H112" s="116"/>
      <c r="I112" s="23"/>
      <c r="J112" s="23"/>
      <c r="K112" s="10"/>
      <c r="L112" s="10"/>
      <c r="N112" s="10"/>
      <c r="O112" s="23"/>
      <c r="P112" s="23"/>
      <c r="R112" s="119"/>
      <c r="S112" s="4"/>
      <c r="T112" s="4"/>
      <c r="U112" s="132"/>
    </row>
    <row r="113" spans="1:21" s="22" customFormat="1" x14ac:dyDescent="0.2">
      <c r="A113" s="41">
        <v>4</v>
      </c>
      <c r="B113" s="42" t="s">
        <v>29</v>
      </c>
      <c r="C113" s="43">
        <v>0</v>
      </c>
      <c r="D113" s="43">
        <v>12</v>
      </c>
      <c r="E113" s="43">
        <v>0</v>
      </c>
      <c r="F113" s="43">
        <f t="shared" si="5"/>
        <v>12</v>
      </c>
      <c r="G113" s="153">
        <f t="shared" si="6"/>
        <v>1</v>
      </c>
      <c r="H113" s="116"/>
      <c r="I113" s="23"/>
      <c r="J113" s="23"/>
      <c r="K113" s="10"/>
      <c r="L113" s="10"/>
      <c r="N113" s="10"/>
      <c r="O113" s="23"/>
      <c r="P113" s="23"/>
      <c r="R113" s="119"/>
      <c r="S113" s="4"/>
      <c r="T113" s="4"/>
      <c r="U113" s="132"/>
    </row>
    <row r="114" spans="1:21" s="22" customFormat="1" x14ac:dyDescent="0.2">
      <c r="A114" s="44"/>
      <c r="B114" s="45"/>
      <c r="C114" s="55">
        <v>0</v>
      </c>
      <c r="D114" s="55">
        <f>SUM(D110:D113)</f>
        <v>47</v>
      </c>
      <c r="E114" s="55">
        <f>SUM(E110:E113)</f>
        <v>0</v>
      </c>
      <c r="F114" s="55">
        <f>SUM(F110:F113)</f>
        <v>47</v>
      </c>
      <c r="G114" s="153">
        <f t="shared" si="6"/>
        <v>1</v>
      </c>
      <c r="H114" s="116"/>
      <c r="I114" s="23"/>
      <c r="J114" s="23"/>
      <c r="K114" s="10"/>
      <c r="L114" s="10"/>
      <c r="N114" s="10"/>
      <c r="O114" s="23"/>
      <c r="P114" s="23"/>
      <c r="R114" s="119"/>
      <c r="S114" s="4"/>
      <c r="T114" s="4"/>
      <c r="U114" s="132"/>
    </row>
    <row r="140" spans="1:6" x14ac:dyDescent="0.2">
      <c r="A140" s="264" t="s">
        <v>287</v>
      </c>
      <c r="B140" s="264"/>
      <c r="C140" s="264"/>
      <c r="D140" s="264"/>
      <c r="E140" s="264"/>
      <c r="F140" s="264"/>
    </row>
    <row r="141" spans="1:6" x14ac:dyDescent="0.2">
      <c r="A141" s="264" t="s">
        <v>35</v>
      </c>
      <c r="B141" s="264"/>
      <c r="C141" s="264"/>
      <c r="D141" s="264"/>
      <c r="E141" s="264"/>
      <c r="F141" s="264"/>
    </row>
    <row r="142" spans="1:6" x14ac:dyDescent="0.2">
      <c r="A142" s="275" t="s">
        <v>336</v>
      </c>
      <c r="B142" s="275"/>
      <c r="C142" s="275"/>
      <c r="D142" s="275"/>
      <c r="E142" s="275"/>
      <c r="F142" s="275"/>
    </row>
    <row r="143" spans="1:6" ht="24" x14ac:dyDescent="0.2">
      <c r="A143" s="51" t="s">
        <v>335</v>
      </c>
      <c r="B143" s="40" t="s">
        <v>36</v>
      </c>
      <c r="C143" s="51" t="s">
        <v>519</v>
      </c>
      <c r="D143" s="51" t="s">
        <v>518</v>
      </c>
      <c r="E143" s="51" t="s">
        <v>38</v>
      </c>
      <c r="F143" s="51" t="s">
        <v>302</v>
      </c>
    </row>
    <row r="144" spans="1:6" x14ac:dyDescent="0.2">
      <c r="A144" s="41">
        <v>1</v>
      </c>
      <c r="B144" s="42" t="s">
        <v>32</v>
      </c>
      <c r="C144" s="43">
        <v>0</v>
      </c>
      <c r="D144" s="43">
        <v>9</v>
      </c>
      <c r="E144" s="43">
        <v>0</v>
      </c>
      <c r="F144" s="43">
        <f>C144+D144+E144</f>
        <v>9</v>
      </c>
    </row>
    <row r="145" spans="1:6" x14ac:dyDescent="0.2">
      <c r="A145" s="41">
        <v>2</v>
      </c>
      <c r="B145" s="42" t="s">
        <v>31</v>
      </c>
      <c r="C145" s="43">
        <v>0</v>
      </c>
      <c r="D145" s="43">
        <v>15</v>
      </c>
      <c r="E145" s="43">
        <v>0</v>
      </c>
      <c r="F145" s="43">
        <f>C145+D145+E145</f>
        <v>15</v>
      </c>
    </row>
    <row r="146" spans="1:6" x14ac:dyDescent="0.2">
      <c r="A146" s="41">
        <v>3</v>
      </c>
      <c r="B146" s="42" t="s">
        <v>30</v>
      </c>
      <c r="C146" s="43">
        <v>0</v>
      </c>
      <c r="D146" s="43">
        <v>35</v>
      </c>
      <c r="E146" s="43">
        <v>0</v>
      </c>
      <c r="F146" s="43">
        <f>C146+D146+E146</f>
        <v>35</v>
      </c>
    </row>
    <row r="147" spans="1:6" x14ac:dyDescent="0.2">
      <c r="A147" s="41">
        <v>4</v>
      </c>
      <c r="B147" s="42" t="s">
        <v>29</v>
      </c>
      <c r="C147" s="43">
        <v>0</v>
      </c>
      <c r="D147" s="43">
        <v>27</v>
      </c>
      <c r="E147" s="43">
        <v>0</v>
      </c>
      <c r="F147" s="43">
        <f>C147+D147+E147</f>
        <v>27</v>
      </c>
    </row>
    <row r="148" spans="1:6" x14ac:dyDescent="0.2">
      <c r="A148" s="44"/>
      <c r="B148" s="45"/>
      <c r="C148" s="52">
        <v>0</v>
      </c>
      <c r="D148" s="52">
        <f>SUM(D144:D147)</f>
        <v>86</v>
      </c>
      <c r="E148" s="52">
        <f>SUM(E144:E147)</f>
        <v>0</v>
      </c>
      <c r="F148" s="52">
        <f>SUM(F144:F147)</f>
        <v>86</v>
      </c>
    </row>
    <row r="177" spans="2:3" x14ac:dyDescent="0.2">
      <c r="B177" s="22" t="s">
        <v>447</v>
      </c>
      <c r="C177" s="10">
        <v>15</v>
      </c>
    </row>
    <row r="178" spans="2:3" x14ac:dyDescent="0.2">
      <c r="B178" s="22" t="s">
        <v>449</v>
      </c>
      <c r="C178" s="10">
        <v>17</v>
      </c>
    </row>
    <row r="179" spans="2:3" x14ac:dyDescent="0.2">
      <c r="B179" s="22" t="s">
        <v>450</v>
      </c>
      <c r="C179" s="10">
        <v>4</v>
      </c>
    </row>
    <row r="180" spans="2:3" x14ac:dyDescent="0.2">
      <c r="B180" s="22" t="s">
        <v>451</v>
      </c>
      <c r="C180" s="10">
        <v>2</v>
      </c>
    </row>
    <row r="181" spans="2:3" x14ac:dyDescent="0.2">
      <c r="B181" s="22" t="s">
        <v>452</v>
      </c>
      <c r="C181" s="10">
        <v>3</v>
      </c>
    </row>
    <row r="182" spans="2:3" x14ac:dyDescent="0.2">
      <c r="B182" s="22" t="s">
        <v>453</v>
      </c>
      <c r="C182" s="10">
        <v>6</v>
      </c>
    </row>
    <row r="223" spans="1:2" x14ac:dyDescent="0.2">
      <c r="B223" s="22" t="s">
        <v>515</v>
      </c>
    </row>
    <row r="224" spans="1:2" x14ac:dyDescent="0.2">
      <c r="A224" s="23" t="s">
        <v>495</v>
      </c>
      <c r="B224" s="22">
        <v>0</v>
      </c>
    </row>
    <row r="225" spans="1:2" ht="24" x14ac:dyDescent="0.2">
      <c r="A225" s="23" t="s">
        <v>496</v>
      </c>
      <c r="B225" s="22">
        <v>4</v>
      </c>
    </row>
    <row r="226" spans="1:2" x14ac:dyDescent="0.2">
      <c r="A226" s="23" t="s">
        <v>497</v>
      </c>
      <c r="B226" s="22">
        <v>12</v>
      </c>
    </row>
    <row r="227" spans="1:2" x14ac:dyDescent="0.2">
      <c r="A227" s="23" t="s">
        <v>498</v>
      </c>
      <c r="B227" s="22">
        <v>34</v>
      </c>
    </row>
    <row r="228" spans="1:2" x14ac:dyDescent="0.2">
      <c r="A228" s="23" t="s">
        <v>514</v>
      </c>
      <c r="B228" s="22">
        <v>42</v>
      </c>
    </row>
    <row r="230" spans="1:2" x14ac:dyDescent="0.2">
      <c r="B230" s="22" t="s">
        <v>516</v>
      </c>
    </row>
    <row r="231" spans="1:2" x14ac:dyDescent="0.2">
      <c r="A231" s="23" t="s">
        <v>495</v>
      </c>
      <c r="B231" s="22">
        <v>0</v>
      </c>
    </row>
    <row r="232" spans="1:2" ht="24" x14ac:dyDescent="0.2">
      <c r="A232" s="23" t="s">
        <v>496</v>
      </c>
      <c r="B232" s="22">
        <v>4</v>
      </c>
    </row>
    <row r="233" spans="1:2" x14ac:dyDescent="0.2">
      <c r="A233" s="23" t="s">
        <v>497</v>
      </c>
      <c r="B233" s="22">
        <v>8</v>
      </c>
    </row>
    <row r="234" spans="1:2" x14ac:dyDescent="0.2">
      <c r="A234" s="23" t="s">
        <v>498</v>
      </c>
      <c r="B234" s="22">
        <v>22</v>
      </c>
    </row>
    <row r="235" spans="1:2" x14ac:dyDescent="0.2">
      <c r="A235" s="23" t="s">
        <v>514</v>
      </c>
      <c r="B235" s="22">
        <v>8</v>
      </c>
    </row>
  </sheetData>
  <sheetProtection algorithmName="SHA-512" hashValue="YlqyTR2T5zT+rX3vqSlMptSmSnbni0apWxER8kv/FR4L+zdkQ1ju2rvOav5qyEaIwodRZNAaISwB/7iGY5FhZA==" saltValue="TH5vj0DuTpbf3/rahPMyhw==" spinCount="100000" sheet="1" objects="1" scenarios="1"/>
  <mergeCells count="144">
    <mergeCell ref="V75:V76"/>
    <mergeCell ref="W82:W88"/>
    <mergeCell ref="W90:W91"/>
    <mergeCell ref="V6:V7"/>
    <mergeCell ref="V8:V9"/>
    <mergeCell ref="V20:V28"/>
    <mergeCell ref="V29:V31"/>
    <mergeCell ref="V32:V38"/>
    <mergeCell ref="V40:V43"/>
    <mergeCell ref="V45:V51"/>
    <mergeCell ref="V52:V54"/>
    <mergeCell ref="V69:V72"/>
    <mergeCell ref="R40:R43"/>
    <mergeCell ref="R45:R51"/>
    <mergeCell ref="R52:R54"/>
    <mergeCell ref="R65:R66"/>
    <mergeCell ref="R69:R72"/>
    <mergeCell ref="R77:R81"/>
    <mergeCell ref="R82:R88"/>
    <mergeCell ref="R92:R93"/>
    <mergeCell ref="R90:R91"/>
    <mergeCell ref="A141:F141"/>
    <mergeCell ref="A142:F142"/>
    <mergeCell ref="Q78:Q81"/>
    <mergeCell ref="Q82:Q88"/>
    <mergeCell ref="Q40:Q43"/>
    <mergeCell ref="Q52:Q54"/>
    <mergeCell ref="Q65:Q66"/>
    <mergeCell ref="A140:F140"/>
    <mergeCell ref="A69:A72"/>
    <mergeCell ref="C69:C72"/>
    <mergeCell ref="P69:P72"/>
    <mergeCell ref="C77:C81"/>
    <mergeCell ref="P77:P81"/>
    <mergeCell ref="A82:A88"/>
    <mergeCell ref="C82:C88"/>
    <mergeCell ref="P82:P88"/>
    <mergeCell ref="A77:A81"/>
    <mergeCell ref="A45:A51"/>
    <mergeCell ref="C45:C51"/>
    <mergeCell ref="P45:P51"/>
    <mergeCell ref="A52:A54"/>
    <mergeCell ref="C52:C54"/>
    <mergeCell ref="P52:P54"/>
    <mergeCell ref="A65:A66"/>
    <mergeCell ref="U90:U91"/>
    <mergeCell ref="Q92:Q93"/>
    <mergeCell ref="A106:F106"/>
    <mergeCell ref="A107:F107"/>
    <mergeCell ref="A108:F108"/>
    <mergeCell ref="S92:S93"/>
    <mergeCell ref="T92:T93"/>
    <mergeCell ref="S90:S91"/>
    <mergeCell ref="T90:T91"/>
    <mergeCell ref="C96:G96"/>
    <mergeCell ref="Q90:Q91"/>
    <mergeCell ref="A96:A97"/>
    <mergeCell ref="B96:B97"/>
    <mergeCell ref="H96:H97"/>
    <mergeCell ref="I96:L96"/>
    <mergeCell ref="A90:A91"/>
    <mergeCell ref="C90:C91"/>
    <mergeCell ref="P90:P91"/>
    <mergeCell ref="A92:A93"/>
    <mergeCell ref="C92:C93"/>
    <mergeCell ref="P92:P93"/>
    <mergeCell ref="A29:A30"/>
    <mergeCell ref="C29:C30"/>
    <mergeCell ref="P29:P30"/>
    <mergeCell ref="A32:A38"/>
    <mergeCell ref="A40:A43"/>
    <mergeCell ref="C32:C38"/>
    <mergeCell ref="P32:P38"/>
    <mergeCell ref="C40:C43"/>
    <mergeCell ref="P40:P43"/>
    <mergeCell ref="C65:C66"/>
    <mergeCell ref="P65:P66"/>
    <mergeCell ref="A23:A25"/>
    <mergeCell ref="B23:B25"/>
    <mergeCell ref="C23:C25"/>
    <mergeCell ref="P23:P25"/>
    <mergeCell ref="A26:A28"/>
    <mergeCell ref="B26:B28"/>
    <mergeCell ref="A1:P1"/>
    <mergeCell ref="A2:P2"/>
    <mergeCell ref="A3:P3"/>
    <mergeCell ref="C26:C28"/>
    <mergeCell ref="P26:P28"/>
    <mergeCell ref="A6:A7"/>
    <mergeCell ref="B6:B7"/>
    <mergeCell ref="C6:C7"/>
    <mergeCell ref="P6:P7"/>
    <mergeCell ref="A8:A9"/>
    <mergeCell ref="B8:B9"/>
    <mergeCell ref="C8:C9"/>
    <mergeCell ref="P8:P9"/>
    <mergeCell ref="A20:A22"/>
    <mergeCell ref="B20:B22"/>
    <mergeCell ref="C20:C22"/>
    <mergeCell ref="P20:P22"/>
    <mergeCell ref="T8:T9"/>
    <mergeCell ref="S20:S22"/>
    <mergeCell ref="T20:T22"/>
    <mergeCell ref="S26:S28"/>
    <mergeCell ref="T26:T28"/>
    <mergeCell ref="S32:S38"/>
    <mergeCell ref="T32:T38"/>
    <mergeCell ref="Q6:Q7"/>
    <mergeCell ref="Q8:Q9"/>
    <mergeCell ref="Q20:Q22"/>
    <mergeCell ref="Q26:Q28"/>
    <mergeCell ref="Q23:Q25"/>
    <mergeCell ref="R6:R7"/>
    <mergeCell ref="R8:R9"/>
    <mergeCell ref="R20:R22"/>
    <mergeCell ref="R23:R25"/>
    <mergeCell ref="R26:R28"/>
    <mergeCell ref="R29:R30"/>
    <mergeCell ref="R32:R38"/>
    <mergeCell ref="Q32:Q38"/>
    <mergeCell ref="Q45:Q51"/>
    <mergeCell ref="T40:T43"/>
    <mergeCell ref="S52:S54"/>
    <mergeCell ref="U52:U54"/>
    <mergeCell ref="U6:U7"/>
    <mergeCell ref="S82:S88"/>
    <mergeCell ref="T82:T88"/>
    <mergeCell ref="S29:S30"/>
    <mergeCell ref="T29:T30"/>
    <mergeCell ref="S45:S51"/>
    <mergeCell ref="T45:T51"/>
    <mergeCell ref="S69:S72"/>
    <mergeCell ref="T69:T72"/>
    <mergeCell ref="S77:S81"/>
    <mergeCell ref="T77:T81"/>
    <mergeCell ref="S65:S66"/>
    <mergeCell ref="T65:T66"/>
    <mergeCell ref="S6:S7"/>
    <mergeCell ref="T6:T7"/>
    <mergeCell ref="S23:S25"/>
    <mergeCell ref="T23:T25"/>
    <mergeCell ref="S40:S43"/>
    <mergeCell ref="T52:T54"/>
    <mergeCell ref="S8:S9"/>
  </mergeCells>
  <conditionalFormatting sqref="S5:T5">
    <cfRule type="cellIs" dxfId="32" priority="28" operator="equal">
      <formula>"EN TERMINO"</formula>
    </cfRule>
    <cfRule type="cellIs" dxfId="31" priority="29" operator="equal">
      <formula>"CUMPLIDA"</formula>
    </cfRule>
    <cfRule type="cellIs" dxfId="30" priority="30" operator="equal">
      <formula>"VENCIDA"</formula>
    </cfRule>
  </conditionalFormatting>
  <conditionalFormatting sqref="S10:T11">
    <cfRule type="cellIs" dxfId="29" priority="25" operator="equal">
      <formula>"EN TERMINO"</formula>
    </cfRule>
    <cfRule type="cellIs" dxfId="28" priority="26" operator="equal">
      <formula>"CUMPLIDA"</formula>
    </cfRule>
    <cfRule type="cellIs" dxfId="27" priority="27" operator="equal">
      <formula>"VENCIDA"</formula>
    </cfRule>
  </conditionalFormatting>
  <conditionalFormatting sqref="S17:T17">
    <cfRule type="cellIs" dxfId="26" priority="22" operator="equal">
      <formula>"EN TERMINO"</formula>
    </cfRule>
    <cfRule type="cellIs" dxfId="25" priority="23" operator="equal">
      <formula>"CUMPLIDA"</formula>
    </cfRule>
    <cfRule type="cellIs" dxfId="24" priority="24" operator="equal">
      <formula>"VENCIDA"</formula>
    </cfRule>
  </conditionalFormatting>
  <conditionalFormatting sqref="S61:T61">
    <cfRule type="cellIs" dxfId="23" priority="19" operator="equal">
      <formula>"EN TERMINO"</formula>
    </cfRule>
    <cfRule type="cellIs" dxfId="22" priority="20" operator="equal">
      <formula>"CUMPLIDA"</formula>
    </cfRule>
    <cfRule type="cellIs" dxfId="21" priority="21" operator="equal">
      <formula>"VENCIDA"</formula>
    </cfRule>
  </conditionalFormatting>
  <conditionalFormatting sqref="S62:T62">
    <cfRule type="cellIs" dxfId="20" priority="16" operator="equal">
      <formula>"EN TERMINO"</formula>
    </cfRule>
    <cfRule type="cellIs" dxfId="19" priority="17" operator="equal">
      <formula>"CUMPLIDA"</formula>
    </cfRule>
    <cfRule type="cellIs" dxfId="18" priority="18" operator="equal">
      <formula>"VENCIDA"</formula>
    </cfRule>
  </conditionalFormatting>
  <conditionalFormatting sqref="T90:T91">
    <cfRule type="cellIs" dxfId="17" priority="13" operator="equal">
      <formula>"EN TERMINO"</formula>
    </cfRule>
    <cfRule type="cellIs" dxfId="16" priority="14" operator="equal">
      <formula>"CUMPLIDA"</formula>
    </cfRule>
    <cfRule type="cellIs" dxfId="15" priority="15" operator="equal">
      <formula>"VENCIDA"</formula>
    </cfRule>
  </conditionalFormatting>
  <conditionalFormatting sqref="S90:S91">
    <cfRule type="cellIs" dxfId="14" priority="10" operator="equal">
      <formula>"EN TERMINO"</formula>
    </cfRule>
    <cfRule type="cellIs" dxfId="13" priority="11" operator="equal">
      <formula>"CUMPLIDA"</formula>
    </cfRule>
    <cfRule type="cellIs" dxfId="12" priority="12" operator="equal">
      <formula>"VENCIDA"</formula>
    </cfRule>
  </conditionalFormatting>
  <conditionalFormatting sqref="S8">
    <cfRule type="cellIs" dxfId="11" priority="7" operator="equal">
      <formula>"EN TERMINO"</formula>
    </cfRule>
    <cfRule type="cellIs" dxfId="10" priority="8" operator="equal">
      <formula>"CUMPLIDA"</formula>
    </cfRule>
    <cfRule type="cellIs" dxfId="9" priority="9" operator="equal">
      <formula>"VENCIDA"</formula>
    </cfRule>
  </conditionalFormatting>
  <conditionalFormatting sqref="S40">
    <cfRule type="cellIs" dxfId="8" priority="4" operator="equal">
      <formula>"EN TERMINO"</formula>
    </cfRule>
    <cfRule type="cellIs" dxfId="7" priority="5" operator="equal">
      <formula>"CUMPLIDA"</formula>
    </cfRule>
    <cfRule type="cellIs" dxfId="6" priority="6" operator="equal">
      <formula>"VENCIDA"</formula>
    </cfRule>
  </conditionalFormatting>
  <conditionalFormatting sqref="O68:P68 O52:P52 P8 P5:P6 O16:P28 O39:P40 O29:O38 O44:P44 O55:P65 P67 O45:O51 O53:O54 O66:O67 P73:P93 P10:P15 P29 P31:P32 O5:O15 O41:O43 O69:O93">
    <cfRule type="cellIs" dxfId="5" priority="1" operator="equal">
      <formula>"EN TERMINO"</formula>
    </cfRule>
    <cfRule type="cellIs" dxfId="4" priority="2" operator="equal">
      <formula>"CUMPLIDA"</formula>
    </cfRule>
    <cfRule type="cellIs" dxfId="3" priority="3" operator="equal">
      <formula>"VENCIDA"</formula>
    </cfRule>
  </conditionalFormatting>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22"/>
  <sheetViews>
    <sheetView workbookViewId="0">
      <selection activeCell="B21" sqref="B21"/>
    </sheetView>
  </sheetViews>
  <sheetFormatPr baseColWidth="10" defaultRowHeight="12.75" x14ac:dyDescent="0.2"/>
  <cols>
    <col min="1" max="1" width="7.85546875" customWidth="1"/>
    <col min="2" max="2" width="39" customWidth="1"/>
    <col min="4" max="4" width="18.42578125" customWidth="1"/>
    <col min="5" max="5" width="19.42578125" customWidth="1"/>
    <col min="6" max="6" width="25.140625" customWidth="1"/>
    <col min="7" max="7" width="8" customWidth="1"/>
    <col min="8" max="8" width="7.140625" customWidth="1"/>
    <col min="9" max="9" width="20.7109375" customWidth="1"/>
    <col min="10" max="10" width="24" customWidth="1"/>
    <col min="11" max="11" width="5.140625" customWidth="1"/>
    <col min="12" max="12" width="6" customWidth="1"/>
    <col min="13" max="13" width="6.85546875" customWidth="1"/>
    <col min="18" max="18" width="11.140625" customWidth="1"/>
    <col min="19" max="19" width="52.85546875" customWidth="1"/>
  </cols>
  <sheetData>
    <row r="3" spans="1:19" ht="15" x14ac:dyDescent="0.2">
      <c r="A3" s="262" t="s">
        <v>0</v>
      </c>
      <c r="B3" s="262"/>
      <c r="C3" s="262"/>
      <c r="D3" s="262"/>
      <c r="E3" s="262"/>
      <c r="F3" s="262"/>
      <c r="G3" s="262"/>
      <c r="H3" s="262"/>
      <c r="I3" s="262"/>
      <c r="J3" s="262"/>
      <c r="K3" s="262"/>
      <c r="L3" s="262"/>
      <c r="M3" s="262"/>
      <c r="N3" s="262"/>
      <c r="O3" s="262"/>
      <c r="P3" s="262"/>
      <c r="Q3" s="46"/>
      <c r="R3" s="118"/>
      <c r="S3" s="128"/>
    </row>
    <row r="4" spans="1:19" ht="15" x14ac:dyDescent="0.2">
      <c r="A4" s="262" t="s">
        <v>1</v>
      </c>
      <c r="B4" s="262"/>
      <c r="C4" s="262"/>
      <c r="D4" s="262"/>
      <c r="E4" s="262"/>
      <c r="F4" s="262"/>
      <c r="G4" s="262"/>
      <c r="H4" s="262"/>
      <c r="I4" s="262"/>
      <c r="J4" s="262"/>
      <c r="K4" s="262"/>
      <c r="L4" s="262"/>
      <c r="M4" s="262"/>
      <c r="N4" s="262"/>
      <c r="O4" s="262"/>
      <c r="P4" s="262"/>
      <c r="Q4" s="46"/>
      <c r="R4" s="118"/>
      <c r="S4" s="128"/>
    </row>
    <row r="5" spans="1:19" ht="15" x14ac:dyDescent="0.2">
      <c r="A5" s="262" t="s">
        <v>288</v>
      </c>
      <c r="B5" s="262"/>
      <c r="C5" s="262"/>
      <c r="D5" s="262"/>
      <c r="E5" s="262"/>
      <c r="F5" s="262"/>
      <c r="G5" s="262"/>
      <c r="H5" s="262"/>
      <c r="I5" s="262"/>
      <c r="J5" s="262"/>
      <c r="K5" s="262"/>
      <c r="L5" s="262"/>
      <c r="M5" s="262"/>
      <c r="N5" s="262"/>
      <c r="O5" s="262"/>
      <c r="P5" s="262"/>
      <c r="Q5" s="46"/>
      <c r="R5" s="118"/>
      <c r="S5" s="128"/>
    </row>
    <row r="6" spans="1:19" ht="120" x14ac:dyDescent="0.2">
      <c r="A6" s="2" t="s">
        <v>2</v>
      </c>
      <c r="B6" s="3" t="s">
        <v>3</v>
      </c>
      <c r="C6" s="2" t="s">
        <v>4</v>
      </c>
      <c r="D6" s="2" t="s">
        <v>5</v>
      </c>
      <c r="E6" s="2" t="s">
        <v>6</v>
      </c>
      <c r="F6" s="3" t="s">
        <v>7</v>
      </c>
      <c r="G6" s="3" t="s">
        <v>8</v>
      </c>
      <c r="H6" s="2" t="s">
        <v>9</v>
      </c>
      <c r="I6" s="3" t="s">
        <v>10</v>
      </c>
      <c r="J6" s="3" t="s">
        <v>11</v>
      </c>
      <c r="K6" s="3" t="s">
        <v>12</v>
      </c>
      <c r="L6" s="2" t="s">
        <v>13</v>
      </c>
      <c r="M6" s="2" t="s">
        <v>14</v>
      </c>
      <c r="N6" s="2" t="s">
        <v>337</v>
      </c>
      <c r="O6" s="2" t="s">
        <v>15</v>
      </c>
      <c r="P6" s="2" t="s">
        <v>16</v>
      </c>
      <c r="Q6" s="125" t="s">
        <v>290</v>
      </c>
      <c r="R6" s="124"/>
      <c r="S6" s="129" t="s">
        <v>295</v>
      </c>
    </row>
    <row r="7" spans="1:19" ht="222" customHeight="1" x14ac:dyDescent="0.2">
      <c r="A7" s="136">
        <v>12</v>
      </c>
      <c r="B7" s="139" t="s">
        <v>86</v>
      </c>
      <c r="C7" s="136" t="s">
        <v>18</v>
      </c>
      <c r="D7" s="137" t="s">
        <v>354</v>
      </c>
      <c r="E7" s="137" t="s">
        <v>87</v>
      </c>
      <c r="F7" s="137" t="s">
        <v>88</v>
      </c>
      <c r="G7" s="137" t="s">
        <v>22</v>
      </c>
      <c r="H7" s="136">
        <v>1</v>
      </c>
      <c r="I7" s="5">
        <v>42050</v>
      </c>
      <c r="J7" s="5">
        <v>42368</v>
      </c>
      <c r="K7" s="6">
        <f t="shared" ref="K7:K17" si="0">(J7-I7)/7</f>
        <v>45.428571428571431</v>
      </c>
      <c r="L7" s="6">
        <v>1</v>
      </c>
      <c r="M7" s="7">
        <v>1</v>
      </c>
      <c r="N7" s="8" t="s">
        <v>51</v>
      </c>
      <c r="O7" s="134" t="s">
        <v>42</v>
      </c>
      <c r="P7" s="134" t="s">
        <v>42</v>
      </c>
      <c r="Q7" s="135" t="s">
        <v>291</v>
      </c>
      <c r="R7" s="117" t="s">
        <v>501</v>
      </c>
      <c r="S7" s="133" t="s">
        <v>520</v>
      </c>
    </row>
    <row r="8" spans="1:19" ht="159.75" customHeight="1" x14ac:dyDescent="0.2">
      <c r="A8" s="258">
        <v>14</v>
      </c>
      <c r="B8" s="317" t="s">
        <v>93</v>
      </c>
      <c r="C8" s="258" t="s">
        <v>40</v>
      </c>
      <c r="D8" s="137" t="s">
        <v>354</v>
      </c>
      <c r="E8" s="137" t="s">
        <v>87</v>
      </c>
      <c r="F8" s="137" t="s">
        <v>94</v>
      </c>
      <c r="G8" s="137" t="s">
        <v>22</v>
      </c>
      <c r="H8" s="136">
        <v>1</v>
      </c>
      <c r="I8" s="5">
        <v>42050</v>
      </c>
      <c r="J8" s="5">
        <v>42368</v>
      </c>
      <c r="K8" s="6">
        <f t="shared" si="0"/>
        <v>45.428571428571431</v>
      </c>
      <c r="L8" s="6">
        <v>1</v>
      </c>
      <c r="M8" s="7">
        <v>1</v>
      </c>
      <c r="N8" s="8" t="s">
        <v>51</v>
      </c>
      <c r="O8" s="134" t="s">
        <v>42</v>
      </c>
      <c r="P8" s="253" t="s">
        <v>42</v>
      </c>
      <c r="Q8" s="254" t="s">
        <v>291</v>
      </c>
      <c r="R8" s="255" t="s">
        <v>501</v>
      </c>
      <c r="S8" s="130" t="s">
        <v>524</v>
      </c>
    </row>
    <row r="9" spans="1:19" ht="168.75" customHeight="1" x14ac:dyDescent="0.2">
      <c r="A9" s="258"/>
      <c r="B9" s="318"/>
      <c r="C9" s="258"/>
      <c r="D9" s="137" t="s">
        <v>354</v>
      </c>
      <c r="E9" s="137" t="s">
        <v>87</v>
      </c>
      <c r="F9" s="137" t="s">
        <v>95</v>
      </c>
      <c r="G9" s="137" t="s">
        <v>22</v>
      </c>
      <c r="H9" s="136">
        <v>1</v>
      </c>
      <c r="I9" s="5">
        <v>42050</v>
      </c>
      <c r="J9" s="5">
        <v>42368</v>
      </c>
      <c r="K9" s="6">
        <f t="shared" si="0"/>
        <v>45.428571428571431</v>
      </c>
      <c r="L9" s="6">
        <v>1</v>
      </c>
      <c r="M9" s="7">
        <v>1</v>
      </c>
      <c r="N9" s="8" t="s">
        <v>51</v>
      </c>
      <c r="O9" s="134" t="s">
        <v>42</v>
      </c>
      <c r="P9" s="253"/>
      <c r="Q9" s="254"/>
      <c r="R9" s="257"/>
      <c r="S9" s="133" t="s">
        <v>510</v>
      </c>
    </row>
    <row r="10" spans="1:19" ht="181.5" customHeight="1" x14ac:dyDescent="0.2">
      <c r="A10" s="258"/>
      <c r="B10" s="319"/>
      <c r="C10" s="258"/>
      <c r="D10" s="137" t="s">
        <v>354</v>
      </c>
      <c r="E10" s="137" t="s">
        <v>87</v>
      </c>
      <c r="F10" s="137" t="s">
        <v>96</v>
      </c>
      <c r="G10" s="137" t="s">
        <v>22</v>
      </c>
      <c r="H10" s="136">
        <v>1</v>
      </c>
      <c r="I10" s="5">
        <v>42050</v>
      </c>
      <c r="J10" s="5">
        <v>42368</v>
      </c>
      <c r="K10" s="6">
        <f t="shared" si="0"/>
        <v>45.428571428571431</v>
      </c>
      <c r="L10" s="6">
        <v>1</v>
      </c>
      <c r="M10" s="7">
        <v>1</v>
      </c>
      <c r="N10" s="8" t="s">
        <v>51</v>
      </c>
      <c r="O10" s="134" t="s">
        <v>42</v>
      </c>
      <c r="P10" s="253"/>
      <c r="Q10" s="254"/>
      <c r="R10" s="256"/>
      <c r="S10" s="133" t="s">
        <v>513</v>
      </c>
    </row>
    <row r="11" spans="1:19" ht="105" customHeight="1" x14ac:dyDescent="0.2">
      <c r="A11" s="258">
        <v>15</v>
      </c>
      <c r="B11" s="317" t="s">
        <v>97</v>
      </c>
      <c r="C11" s="258" t="s">
        <v>18</v>
      </c>
      <c r="D11" s="137" t="s">
        <v>354</v>
      </c>
      <c r="E11" s="137" t="s">
        <v>87</v>
      </c>
      <c r="F11" s="137" t="s">
        <v>94</v>
      </c>
      <c r="G11" s="137" t="s">
        <v>22</v>
      </c>
      <c r="H11" s="136">
        <v>1</v>
      </c>
      <c r="I11" s="5">
        <v>42050</v>
      </c>
      <c r="J11" s="5">
        <v>42368</v>
      </c>
      <c r="K11" s="6">
        <f t="shared" si="0"/>
        <v>45.428571428571431</v>
      </c>
      <c r="L11" s="6">
        <v>1</v>
      </c>
      <c r="M11" s="7">
        <v>1</v>
      </c>
      <c r="N11" s="8" t="s">
        <v>51</v>
      </c>
      <c r="O11" s="134" t="s">
        <v>42</v>
      </c>
      <c r="P11" s="253" t="s">
        <v>42</v>
      </c>
      <c r="Q11" s="254" t="s">
        <v>291</v>
      </c>
      <c r="R11" s="255" t="s">
        <v>501</v>
      </c>
      <c r="S11" s="130" t="s">
        <v>512</v>
      </c>
    </row>
    <row r="12" spans="1:19" ht="126.75" customHeight="1" x14ac:dyDescent="0.2">
      <c r="A12" s="258"/>
      <c r="B12" s="318"/>
      <c r="C12" s="258"/>
      <c r="D12" s="137" t="s">
        <v>354</v>
      </c>
      <c r="E12" s="137" t="s">
        <v>87</v>
      </c>
      <c r="F12" s="137" t="s">
        <v>95</v>
      </c>
      <c r="G12" s="137" t="s">
        <v>22</v>
      </c>
      <c r="H12" s="136">
        <v>1</v>
      </c>
      <c r="I12" s="5">
        <v>42006</v>
      </c>
      <c r="J12" s="5">
        <v>42368</v>
      </c>
      <c r="K12" s="6">
        <f t="shared" si="0"/>
        <v>51.714285714285715</v>
      </c>
      <c r="L12" s="6">
        <v>1</v>
      </c>
      <c r="M12" s="7">
        <v>1</v>
      </c>
      <c r="N12" s="8" t="s">
        <v>51</v>
      </c>
      <c r="O12" s="134" t="s">
        <v>42</v>
      </c>
      <c r="P12" s="253"/>
      <c r="Q12" s="254"/>
      <c r="R12" s="257"/>
      <c r="S12" s="133" t="s">
        <v>510</v>
      </c>
    </row>
    <row r="13" spans="1:19" ht="96" customHeight="1" x14ac:dyDescent="0.2">
      <c r="A13" s="258"/>
      <c r="B13" s="319"/>
      <c r="C13" s="258"/>
      <c r="D13" s="137" t="s">
        <v>354</v>
      </c>
      <c r="E13" s="137" t="s">
        <v>87</v>
      </c>
      <c r="F13" s="137" t="s">
        <v>96</v>
      </c>
      <c r="G13" s="137" t="s">
        <v>22</v>
      </c>
      <c r="H13" s="136">
        <v>1</v>
      </c>
      <c r="I13" s="5">
        <v>42050</v>
      </c>
      <c r="J13" s="5">
        <v>42368</v>
      </c>
      <c r="K13" s="6">
        <f t="shared" si="0"/>
        <v>45.428571428571431</v>
      </c>
      <c r="L13" s="6">
        <v>1</v>
      </c>
      <c r="M13" s="7">
        <v>1</v>
      </c>
      <c r="N13" s="8" t="s">
        <v>51</v>
      </c>
      <c r="O13" s="134" t="s">
        <v>42</v>
      </c>
      <c r="P13" s="253"/>
      <c r="Q13" s="254"/>
      <c r="R13" s="256"/>
      <c r="S13" s="133" t="s">
        <v>513</v>
      </c>
    </row>
    <row r="14" spans="1:19" ht="108" customHeight="1" x14ac:dyDescent="0.2">
      <c r="A14" s="258">
        <v>16</v>
      </c>
      <c r="B14" s="317" t="s">
        <v>98</v>
      </c>
      <c r="C14" s="258" t="s">
        <v>18</v>
      </c>
      <c r="D14" s="137" t="s">
        <v>354</v>
      </c>
      <c r="E14" s="137" t="s">
        <v>87</v>
      </c>
      <c r="F14" s="137" t="s">
        <v>94</v>
      </c>
      <c r="G14" s="137" t="s">
        <v>22</v>
      </c>
      <c r="H14" s="136">
        <v>1</v>
      </c>
      <c r="I14" s="5">
        <v>42050</v>
      </c>
      <c r="J14" s="5">
        <v>42368</v>
      </c>
      <c r="K14" s="6">
        <f t="shared" si="0"/>
        <v>45.428571428571431</v>
      </c>
      <c r="L14" s="6">
        <v>1</v>
      </c>
      <c r="M14" s="7">
        <v>1</v>
      </c>
      <c r="N14" s="8" t="s">
        <v>51</v>
      </c>
      <c r="O14" s="134" t="s">
        <v>42</v>
      </c>
      <c r="P14" s="253" t="s">
        <v>42</v>
      </c>
      <c r="Q14" s="254" t="s">
        <v>291</v>
      </c>
      <c r="R14" s="255" t="s">
        <v>501</v>
      </c>
      <c r="S14" s="130" t="s">
        <v>512</v>
      </c>
    </row>
    <row r="15" spans="1:19" ht="90" customHeight="1" x14ac:dyDescent="0.2">
      <c r="A15" s="258"/>
      <c r="B15" s="318"/>
      <c r="C15" s="258"/>
      <c r="D15" s="137" t="s">
        <v>354</v>
      </c>
      <c r="E15" s="137" t="s">
        <v>87</v>
      </c>
      <c r="F15" s="137" t="s">
        <v>95</v>
      </c>
      <c r="G15" s="137" t="s">
        <v>22</v>
      </c>
      <c r="H15" s="136">
        <v>1</v>
      </c>
      <c r="I15" s="5">
        <v>42050</v>
      </c>
      <c r="J15" s="5">
        <v>42368</v>
      </c>
      <c r="K15" s="6">
        <f t="shared" si="0"/>
        <v>45.428571428571431</v>
      </c>
      <c r="L15" s="6">
        <v>1</v>
      </c>
      <c r="M15" s="7">
        <v>1</v>
      </c>
      <c r="N15" s="8" t="s">
        <v>51</v>
      </c>
      <c r="O15" s="134" t="s">
        <v>42</v>
      </c>
      <c r="P15" s="253"/>
      <c r="Q15" s="254"/>
      <c r="R15" s="257"/>
      <c r="S15" s="133" t="s">
        <v>508</v>
      </c>
    </row>
    <row r="16" spans="1:19" ht="111" customHeight="1" x14ac:dyDescent="0.2">
      <c r="A16" s="258"/>
      <c r="B16" s="319"/>
      <c r="C16" s="258"/>
      <c r="D16" s="137" t="s">
        <v>354</v>
      </c>
      <c r="E16" s="137" t="s">
        <v>87</v>
      </c>
      <c r="F16" s="137" t="s">
        <v>96</v>
      </c>
      <c r="G16" s="137" t="s">
        <v>22</v>
      </c>
      <c r="H16" s="136">
        <v>1</v>
      </c>
      <c r="I16" s="5">
        <v>42050</v>
      </c>
      <c r="J16" s="5">
        <v>42368</v>
      </c>
      <c r="K16" s="6">
        <f t="shared" si="0"/>
        <v>45.428571428571431</v>
      </c>
      <c r="L16" s="6">
        <v>1</v>
      </c>
      <c r="M16" s="7">
        <v>1</v>
      </c>
      <c r="N16" s="8" t="s">
        <v>51</v>
      </c>
      <c r="O16" s="134" t="s">
        <v>42</v>
      </c>
      <c r="P16" s="253"/>
      <c r="Q16" s="254"/>
      <c r="R16" s="256"/>
      <c r="S16" s="133" t="s">
        <v>513</v>
      </c>
    </row>
    <row r="17" spans="1:19" ht="183" customHeight="1" x14ac:dyDescent="0.2">
      <c r="A17" s="258">
        <v>38</v>
      </c>
      <c r="B17" s="137" t="s">
        <v>227</v>
      </c>
      <c r="C17" s="258" t="s">
        <v>58</v>
      </c>
      <c r="D17" s="137" t="s">
        <v>354</v>
      </c>
      <c r="E17" s="137" t="s">
        <v>87</v>
      </c>
      <c r="F17" s="137" t="s">
        <v>88</v>
      </c>
      <c r="G17" s="137" t="s">
        <v>22</v>
      </c>
      <c r="H17" s="136">
        <v>1</v>
      </c>
      <c r="I17" s="5">
        <v>42050</v>
      </c>
      <c r="J17" s="5">
        <v>42368</v>
      </c>
      <c r="K17" s="6">
        <f t="shared" si="0"/>
        <v>45.428571428571431</v>
      </c>
      <c r="L17" s="6">
        <v>1</v>
      </c>
      <c r="M17" s="7">
        <v>1</v>
      </c>
      <c r="N17" s="17" t="s">
        <v>17</v>
      </c>
      <c r="O17" s="134" t="s">
        <v>42</v>
      </c>
      <c r="P17" s="277" t="s">
        <v>42</v>
      </c>
      <c r="Q17" s="135" t="s">
        <v>291</v>
      </c>
      <c r="R17" s="255" t="s">
        <v>503</v>
      </c>
      <c r="S17" s="133" t="s">
        <v>509</v>
      </c>
    </row>
    <row r="18" spans="1:19" ht="409.5" customHeight="1" x14ac:dyDescent="0.2">
      <c r="A18" s="258"/>
      <c r="B18" s="137" t="s">
        <v>228</v>
      </c>
      <c r="C18" s="276"/>
      <c r="D18" s="137" t="s">
        <v>229</v>
      </c>
      <c r="E18" s="137" t="s">
        <v>230</v>
      </c>
      <c r="F18" s="137" t="s">
        <v>231</v>
      </c>
      <c r="G18" s="137" t="s">
        <v>232</v>
      </c>
      <c r="H18" s="136">
        <v>1</v>
      </c>
      <c r="I18" s="5">
        <v>42050</v>
      </c>
      <c r="J18" s="5">
        <v>42368</v>
      </c>
      <c r="K18" s="6">
        <f t="shared" ref="K18:K21" si="1">(J18-I18)/7</f>
        <v>45.428571428571431</v>
      </c>
      <c r="L18" s="6">
        <v>1</v>
      </c>
      <c r="M18" s="7">
        <v>1</v>
      </c>
      <c r="N18" s="17" t="s">
        <v>17</v>
      </c>
      <c r="O18" s="127" t="s">
        <v>42</v>
      </c>
      <c r="P18" s="277"/>
      <c r="Q18" s="135" t="s">
        <v>291</v>
      </c>
      <c r="R18" s="257"/>
      <c r="S18" s="130" t="s">
        <v>511</v>
      </c>
    </row>
    <row r="19" spans="1:19" ht="107.25" customHeight="1" x14ac:dyDescent="0.2">
      <c r="A19" s="258"/>
      <c r="B19" s="137" t="s">
        <v>233</v>
      </c>
      <c r="C19" s="276"/>
      <c r="D19" s="137" t="s">
        <v>382</v>
      </c>
      <c r="E19" s="137" t="s">
        <v>234</v>
      </c>
      <c r="F19" s="137" t="s">
        <v>235</v>
      </c>
      <c r="G19" s="137" t="s">
        <v>236</v>
      </c>
      <c r="H19" s="136">
        <v>1</v>
      </c>
      <c r="I19" s="5">
        <v>42050</v>
      </c>
      <c r="J19" s="5">
        <v>42368</v>
      </c>
      <c r="K19" s="6">
        <f t="shared" si="1"/>
        <v>45.428571428571431</v>
      </c>
      <c r="L19" s="6">
        <v>1</v>
      </c>
      <c r="M19" s="7">
        <v>1</v>
      </c>
      <c r="N19" s="17" t="s">
        <v>17</v>
      </c>
      <c r="O19" s="134" t="s">
        <v>42</v>
      </c>
      <c r="P19" s="277"/>
      <c r="Q19" s="135" t="s">
        <v>319</v>
      </c>
      <c r="R19" s="257"/>
      <c r="S19" s="133" t="s">
        <v>504</v>
      </c>
    </row>
    <row r="20" spans="1:19" ht="148.5" customHeight="1" x14ac:dyDescent="0.2">
      <c r="A20" s="258"/>
      <c r="B20" s="137" t="s">
        <v>237</v>
      </c>
      <c r="C20" s="276"/>
      <c r="D20" s="14" t="s">
        <v>383</v>
      </c>
      <c r="E20" s="14" t="s">
        <v>238</v>
      </c>
      <c r="F20" s="14" t="s">
        <v>239</v>
      </c>
      <c r="G20" s="14" t="s">
        <v>240</v>
      </c>
      <c r="H20" s="138">
        <v>1</v>
      </c>
      <c r="I20" s="5">
        <v>42050</v>
      </c>
      <c r="J20" s="5">
        <v>42368</v>
      </c>
      <c r="K20" s="6">
        <f t="shared" si="1"/>
        <v>45.428571428571431</v>
      </c>
      <c r="L20" s="6">
        <v>1</v>
      </c>
      <c r="M20" s="7">
        <v>1</v>
      </c>
      <c r="N20" s="17" t="s">
        <v>17</v>
      </c>
      <c r="O20" s="134" t="s">
        <v>42</v>
      </c>
      <c r="P20" s="277"/>
      <c r="Q20" s="135" t="s">
        <v>319</v>
      </c>
      <c r="R20" s="256"/>
      <c r="S20" s="133" t="s">
        <v>507</v>
      </c>
    </row>
    <row r="21" spans="1:19" ht="306.75" customHeight="1" x14ac:dyDescent="0.2">
      <c r="A21" s="138">
        <v>45</v>
      </c>
      <c r="B21" s="14" t="s">
        <v>269</v>
      </c>
      <c r="C21" s="138" t="s">
        <v>270</v>
      </c>
      <c r="D21" s="18" t="s">
        <v>331</v>
      </c>
      <c r="E21" s="18" t="s">
        <v>332</v>
      </c>
      <c r="F21" s="18" t="s">
        <v>271</v>
      </c>
      <c r="G21" s="18" t="s">
        <v>272</v>
      </c>
      <c r="H21" s="21">
        <v>1</v>
      </c>
      <c r="I21" s="5">
        <v>42019</v>
      </c>
      <c r="J21" s="5">
        <v>42368</v>
      </c>
      <c r="K21" s="6">
        <f t="shared" si="1"/>
        <v>49.857142857142854</v>
      </c>
      <c r="L21" s="6">
        <v>1</v>
      </c>
      <c r="M21" s="7">
        <v>1</v>
      </c>
      <c r="N21" s="17" t="s">
        <v>17</v>
      </c>
      <c r="O21" s="134" t="s">
        <v>42</v>
      </c>
      <c r="P21" s="134" t="s">
        <v>42</v>
      </c>
      <c r="Q21" s="135" t="s">
        <v>318</v>
      </c>
      <c r="R21" s="117" t="s">
        <v>499</v>
      </c>
      <c r="S21" s="123" t="s">
        <v>505</v>
      </c>
    </row>
    <row r="22" spans="1:19" ht="14.25" x14ac:dyDescent="0.2">
      <c r="A22" s="23"/>
      <c r="B22" s="22"/>
      <c r="C22" s="10"/>
      <c r="D22" s="10"/>
      <c r="E22" s="10"/>
      <c r="F22" s="10"/>
      <c r="G22" s="10"/>
      <c r="H22" s="10"/>
      <c r="I22" s="23"/>
      <c r="J22" s="23"/>
      <c r="K22" s="10"/>
      <c r="L22" s="10"/>
      <c r="M22" s="59">
        <f>AVERAGE(M7:M21)</f>
        <v>1</v>
      </c>
      <c r="N22" s="10"/>
      <c r="O22" s="23"/>
      <c r="P22" s="23"/>
      <c r="Q22" s="10"/>
      <c r="R22" s="89"/>
      <c r="S22" s="131"/>
    </row>
  </sheetData>
  <autoFilter ref="B3:B22"/>
  <mergeCells count="25">
    <mergeCell ref="A3:P3"/>
    <mergeCell ref="A4:P4"/>
    <mergeCell ref="A5:P5"/>
    <mergeCell ref="R11:R13"/>
    <mergeCell ref="A8:A10"/>
    <mergeCell ref="B8:B10"/>
    <mergeCell ref="C8:C10"/>
    <mergeCell ref="P8:P10"/>
    <mergeCell ref="Q8:Q10"/>
    <mergeCell ref="R8:R10"/>
    <mergeCell ref="A11:A13"/>
    <mergeCell ref="B11:B13"/>
    <mergeCell ref="C11:C13"/>
    <mergeCell ref="P11:P13"/>
    <mergeCell ref="Q11:Q13"/>
    <mergeCell ref="A17:A20"/>
    <mergeCell ref="C17:C20"/>
    <mergeCell ref="P17:P20"/>
    <mergeCell ref="R17:R20"/>
    <mergeCell ref="A14:A16"/>
    <mergeCell ref="B14:B16"/>
    <mergeCell ref="C14:C16"/>
    <mergeCell ref="P14:P16"/>
    <mergeCell ref="Q14:Q16"/>
    <mergeCell ref="R14:R16"/>
  </mergeCells>
  <conditionalFormatting sqref="O7:P16 P21 O17:O21">
    <cfRule type="cellIs" dxfId="2" priority="22" operator="equal">
      <formula>"EN TERMINO"</formula>
    </cfRule>
    <cfRule type="cellIs" dxfId="1" priority="23" operator="equal">
      <formula>"CUMPLIDA"</formula>
    </cfRule>
    <cfRule type="cellIs" dxfId="0" priority="24" operator="equal">
      <formula>"VENCIDA"</formula>
    </cfRule>
  </conditionalFormatting>
  <pageMargins left="0.31496062992125984" right="0.31496062992125984" top="0.74803149606299213" bottom="0.35433070866141736" header="0.31496062992125984" footer="0.31496062992125984"/>
  <pageSetup paperSize="7" scale="60"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abSelected="1" topLeftCell="E1" zoomScale="90" zoomScaleNormal="90" workbookViewId="0">
      <selection activeCell="E4" sqref="E4"/>
    </sheetView>
  </sheetViews>
  <sheetFormatPr baseColWidth="10" defaultRowHeight="12.75" x14ac:dyDescent="0.2"/>
  <cols>
    <col min="1" max="1" width="11.42578125" style="211"/>
    <col min="2" max="2" width="78.5703125" style="210" customWidth="1"/>
    <col min="3" max="3" width="18.28515625" style="211" customWidth="1"/>
    <col min="4" max="4" width="21.140625" style="209" customWidth="1"/>
    <col min="5" max="5" width="50.7109375" style="23" customWidth="1"/>
    <col min="6" max="6" width="134.5703125" style="23" customWidth="1"/>
    <col min="7" max="7" width="66.42578125" style="23" customWidth="1"/>
    <col min="8" max="16384" width="11.42578125" style="210"/>
  </cols>
  <sheetData>
    <row r="1" spans="1:7" s="209" customFormat="1" x14ac:dyDescent="0.2">
      <c r="A1" s="208" t="s">
        <v>665</v>
      </c>
      <c r="B1" s="208" t="s">
        <v>666</v>
      </c>
      <c r="C1" s="208" t="s">
        <v>667</v>
      </c>
      <c r="D1" s="208" t="s">
        <v>668</v>
      </c>
      <c r="E1" s="58" t="s">
        <v>798</v>
      </c>
      <c r="F1" s="58" t="s">
        <v>799</v>
      </c>
      <c r="G1" s="58" t="s">
        <v>800</v>
      </c>
    </row>
    <row r="2" spans="1:7" ht="60" x14ac:dyDescent="0.2">
      <c r="A2" s="213">
        <v>2010</v>
      </c>
      <c r="B2" s="206" t="s">
        <v>671</v>
      </c>
      <c r="C2" s="229" t="s">
        <v>18</v>
      </c>
      <c r="D2" s="208" t="s">
        <v>554</v>
      </c>
      <c r="E2" s="217" t="s">
        <v>674</v>
      </c>
      <c r="F2" s="217" t="s">
        <v>690</v>
      </c>
      <c r="G2" s="217" t="s">
        <v>691</v>
      </c>
    </row>
    <row r="3" spans="1:7" ht="96" x14ac:dyDescent="0.2">
      <c r="A3" s="213">
        <v>2010</v>
      </c>
      <c r="B3" s="212" t="s">
        <v>52</v>
      </c>
      <c r="C3" s="229" t="s">
        <v>18</v>
      </c>
      <c r="D3" s="208" t="s">
        <v>677</v>
      </c>
      <c r="E3" s="217" t="s">
        <v>692</v>
      </c>
      <c r="F3" s="217" t="s">
        <v>676</v>
      </c>
      <c r="G3" s="217" t="s">
        <v>678</v>
      </c>
    </row>
    <row r="4" spans="1:7" ht="228" x14ac:dyDescent="0.2">
      <c r="A4" s="213">
        <v>2010</v>
      </c>
      <c r="B4" s="212" t="s">
        <v>672</v>
      </c>
      <c r="C4" s="229" t="s">
        <v>58</v>
      </c>
      <c r="D4" s="208" t="s">
        <v>752</v>
      </c>
      <c r="E4" s="217" t="s">
        <v>693</v>
      </c>
      <c r="F4" s="217" t="s">
        <v>694</v>
      </c>
      <c r="G4" s="217" t="s">
        <v>711</v>
      </c>
    </row>
    <row r="5" spans="1:7" ht="60" x14ac:dyDescent="0.2">
      <c r="A5" s="213">
        <v>2010</v>
      </c>
      <c r="B5" s="206" t="s">
        <v>64</v>
      </c>
      <c r="C5" s="229" t="s">
        <v>18</v>
      </c>
      <c r="D5" s="208" t="s">
        <v>554</v>
      </c>
      <c r="E5" s="217" t="s">
        <v>679</v>
      </c>
      <c r="F5" s="217" t="s">
        <v>695</v>
      </c>
      <c r="G5" s="217" t="s">
        <v>680</v>
      </c>
    </row>
    <row r="6" spans="1:7" ht="96" x14ac:dyDescent="0.2">
      <c r="A6" s="213">
        <v>2010</v>
      </c>
      <c r="B6" s="206" t="s">
        <v>68</v>
      </c>
      <c r="C6" s="229" t="s">
        <v>18</v>
      </c>
      <c r="D6" s="208" t="s">
        <v>554</v>
      </c>
      <c r="E6" s="217" t="s">
        <v>681</v>
      </c>
      <c r="F6" s="217" t="s">
        <v>684</v>
      </c>
      <c r="G6" s="217" t="s">
        <v>683</v>
      </c>
    </row>
    <row r="7" spans="1:7" ht="96" x14ac:dyDescent="0.2">
      <c r="A7" s="213">
        <v>2010</v>
      </c>
      <c r="B7" s="206" t="s">
        <v>494</v>
      </c>
      <c r="C7" s="229" t="s">
        <v>18</v>
      </c>
      <c r="D7" s="208" t="s">
        <v>553</v>
      </c>
      <c r="E7" s="217" t="s">
        <v>685</v>
      </c>
      <c r="F7" s="217" t="s">
        <v>686</v>
      </c>
      <c r="G7" s="217" t="s">
        <v>687</v>
      </c>
    </row>
    <row r="8" spans="1:7" ht="48" x14ac:dyDescent="0.2">
      <c r="A8" s="213">
        <v>2010</v>
      </c>
      <c r="B8" s="206" t="s">
        <v>673</v>
      </c>
      <c r="C8" s="229" t="s">
        <v>18</v>
      </c>
      <c r="D8" s="208" t="s">
        <v>553</v>
      </c>
      <c r="E8" s="217" t="s">
        <v>688</v>
      </c>
      <c r="F8" s="217" t="s">
        <v>689</v>
      </c>
      <c r="G8" s="217" t="s">
        <v>696</v>
      </c>
    </row>
    <row r="9" spans="1:7" ht="36" x14ac:dyDescent="0.2">
      <c r="A9" s="214">
        <v>2011</v>
      </c>
      <c r="B9" s="206" t="s">
        <v>698</v>
      </c>
      <c r="C9" s="230" t="s">
        <v>18</v>
      </c>
      <c r="D9" s="208" t="s">
        <v>553</v>
      </c>
      <c r="E9" s="217" t="s">
        <v>81</v>
      </c>
      <c r="F9" s="217" t="s">
        <v>705</v>
      </c>
      <c r="G9" s="217" t="s">
        <v>712</v>
      </c>
    </row>
    <row r="10" spans="1:7" ht="25.5" x14ac:dyDescent="0.2">
      <c r="A10" s="214">
        <v>2011</v>
      </c>
      <c r="B10" s="206" t="s">
        <v>699</v>
      </c>
      <c r="C10" s="230" t="s">
        <v>18</v>
      </c>
      <c r="D10" s="208" t="s">
        <v>553</v>
      </c>
      <c r="E10" s="217" t="s">
        <v>81</v>
      </c>
      <c r="F10" s="217" t="s">
        <v>706</v>
      </c>
      <c r="G10" s="217" t="s">
        <v>713</v>
      </c>
    </row>
    <row r="11" spans="1:7" ht="48" x14ac:dyDescent="0.2">
      <c r="A11" s="214">
        <v>2011</v>
      </c>
      <c r="B11" s="206" t="s">
        <v>401</v>
      </c>
      <c r="C11" s="230" t="s">
        <v>18</v>
      </c>
      <c r="D11" s="208" t="s">
        <v>553</v>
      </c>
      <c r="E11" s="217" t="s">
        <v>81</v>
      </c>
      <c r="F11" s="217" t="s">
        <v>350</v>
      </c>
      <c r="G11" s="217" t="s">
        <v>714</v>
      </c>
    </row>
    <row r="12" spans="1:7" ht="60" x14ac:dyDescent="0.2">
      <c r="A12" s="214">
        <v>2011</v>
      </c>
      <c r="B12" s="206" t="s">
        <v>700</v>
      </c>
      <c r="C12" s="230" t="s">
        <v>18</v>
      </c>
      <c r="D12" s="208" t="s">
        <v>554</v>
      </c>
      <c r="E12" s="217" t="s">
        <v>85</v>
      </c>
      <c r="F12" s="217" t="s">
        <v>707</v>
      </c>
      <c r="G12" s="217" t="s">
        <v>715</v>
      </c>
    </row>
    <row r="13" spans="1:7" ht="204" x14ac:dyDescent="0.2">
      <c r="A13" s="214">
        <v>2011</v>
      </c>
      <c r="B13" s="206" t="s">
        <v>701</v>
      </c>
      <c r="C13" s="230" t="s">
        <v>18</v>
      </c>
      <c r="D13" s="208" t="s">
        <v>558</v>
      </c>
      <c r="E13" s="217" t="s">
        <v>88</v>
      </c>
      <c r="F13" s="217" t="s">
        <v>708</v>
      </c>
      <c r="G13" s="217" t="s">
        <v>717</v>
      </c>
    </row>
    <row r="14" spans="1:7" ht="96" x14ac:dyDescent="0.2">
      <c r="A14" s="214">
        <v>2011</v>
      </c>
      <c r="B14" s="206" t="s">
        <v>702</v>
      </c>
      <c r="C14" s="230" t="s">
        <v>18</v>
      </c>
      <c r="D14" s="208" t="s">
        <v>553</v>
      </c>
      <c r="E14" s="14" t="s">
        <v>709</v>
      </c>
      <c r="F14" s="217" t="s">
        <v>710</v>
      </c>
      <c r="G14" s="217" t="s">
        <v>716</v>
      </c>
    </row>
    <row r="15" spans="1:7" ht="204" x14ac:dyDescent="0.2">
      <c r="A15" s="214">
        <v>2011</v>
      </c>
      <c r="B15" s="206" t="s">
        <v>703</v>
      </c>
      <c r="C15" s="231" t="s">
        <v>40</v>
      </c>
      <c r="D15" s="208" t="s">
        <v>753</v>
      </c>
      <c r="E15" s="217" t="s">
        <v>697</v>
      </c>
      <c r="F15" s="217" t="s">
        <v>708</v>
      </c>
      <c r="G15" s="217" t="s">
        <v>751</v>
      </c>
    </row>
    <row r="16" spans="1:7" ht="156" x14ac:dyDescent="0.2">
      <c r="A16" s="214">
        <v>2011</v>
      </c>
      <c r="B16" s="206" t="s">
        <v>97</v>
      </c>
      <c r="C16" s="231" t="s">
        <v>18</v>
      </c>
      <c r="D16" s="208" t="s">
        <v>558</v>
      </c>
      <c r="E16" s="217" t="s">
        <v>697</v>
      </c>
      <c r="F16" s="217" t="s">
        <v>741</v>
      </c>
      <c r="G16" s="217" t="s">
        <v>717</v>
      </c>
    </row>
    <row r="17" spans="1:7" ht="228" x14ac:dyDescent="0.2">
      <c r="A17" s="214">
        <v>2011</v>
      </c>
      <c r="B17" s="206" t="s">
        <v>704</v>
      </c>
      <c r="C17" s="231" t="s">
        <v>18</v>
      </c>
      <c r="D17" s="208" t="s">
        <v>558</v>
      </c>
      <c r="E17" s="217" t="s">
        <v>697</v>
      </c>
      <c r="F17" s="217" t="s">
        <v>743</v>
      </c>
      <c r="G17" s="217" t="s">
        <v>742</v>
      </c>
    </row>
    <row r="18" spans="1:7" ht="132" x14ac:dyDescent="0.2">
      <c r="A18" s="215">
        <v>2012</v>
      </c>
      <c r="B18" s="207" t="s">
        <v>718</v>
      </c>
      <c r="C18" s="230" t="s">
        <v>18</v>
      </c>
      <c r="D18" s="232" t="s">
        <v>559</v>
      </c>
      <c r="E18" s="217" t="s">
        <v>719</v>
      </c>
      <c r="F18" s="223" t="s">
        <v>720</v>
      </c>
      <c r="G18" s="217" t="s">
        <v>721</v>
      </c>
    </row>
    <row r="19" spans="1:7" ht="60" x14ac:dyDescent="0.2">
      <c r="A19" s="215">
        <v>2012</v>
      </c>
      <c r="B19" s="207" t="s">
        <v>722</v>
      </c>
      <c r="C19" s="230" t="s">
        <v>18</v>
      </c>
      <c r="D19" s="208" t="s">
        <v>553</v>
      </c>
      <c r="E19" s="14" t="s">
        <v>358</v>
      </c>
      <c r="F19" s="223" t="s">
        <v>723</v>
      </c>
      <c r="G19" s="217" t="s">
        <v>724</v>
      </c>
    </row>
    <row r="20" spans="1:7" ht="348" x14ac:dyDescent="0.2">
      <c r="A20" s="215">
        <v>2012</v>
      </c>
      <c r="B20" s="207" t="s">
        <v>725</v>
      </c>
      <c r="C20" s="230" t="s">
        <v>18</v>
      </c>
      <c r="D20" s="208" t="s">
        <v>500</v>
      </c>
      <c r="E20" s="217" t="s">
        <v>726</v>
      </c>
      <c r="F20" s="218" t="s">
        <v>727</v>
      </c>
      <c r="G20" s="227" t="s">
        <v>728</v>
      </c>
    </row>
    <row r="21" spans="1:7" ht="72" x14ac:dyDescent="0.2">
      <c r="A21" s="215">
        <v>2012</v>
      </c>
      <c r="B21" s="207" t="s">
        <v>132</v>
      </c>
      <c r="C21" s="230" t="s">
        <v>18</v>
      </c>
      <c r="D21" s="208" t="s">
        <v>521</v>
      </c>
      <c r="E21" s="217" t="s">
        <v>729</v>
      </c>
      <c r="F21" s="224" t="s">
        <v>730</v>
      </c>
      <c r="G21" s="227" t="s">
        <v>731</v>
      </c>
    </row>
    <row r="22" spans="1:7" ht="288" x14ac:dyDescent="0.2">
      <c r="A22" s="215">
        <v>2012</v>
      </c>
      <c r="B22" s="207" t="s">
        <v>135</v>
      </c>
      <c r="C22" s="230" t="s">
        <v>18</v>
      </c>
      <c r="D22" s="232" t="s">
        <v>500</v>
      </c>
      <c r="E22" s="217" t="s">
        <v>732</v>
      </c>
      <c r="F22" s="225" t="s">
        <v>739</v>
      </c>
      <c r="G22" s="227" t="s">
        <v>733</v>
      </c>
    </row>
    <row r="23" spans="1:7" ht="180" x14ac:dyDescent="0.2">
      <c r="A23" s="215">
        <v>2012</v>
      </c>
      <c r="B23" s="207" t="s">
        <v>142</v>
      </c>
      <c r="C23" s="230" t="s">
        <v>18</v>
      </c>
      <c r="D23" s="208" t="s">
        <v>500</v>
      </c>
      <c r="E23" s="217" t="s">
        <v>144</v>
      </c>
      <c r="F23" s="217" t="s">
        <v>740</v>
      </c>
      <c r="G23" s="227" t="s">
        <v>734</v>
      </c>
    </row>
    <row r="24" spans="1:7" ht="409.5" x14ac:dyDescent="0.2">
      <c r="A24" s="215">
        <v>2012</v>
      </c>
      <c r="B24" s="14" t="s">
        <v>147</v>
      </c>
      <c r="C24" s="233" t="s">
        <v>18</v>
      </c>
      <c r="D24" s="208" t="s">
        <v>554</v>
      </c>
      <c r="E24" s="11" t="s">
        <v>735</v>
      </c>
      <c r="F24" s="224" t="s">
        <v>736</v>
      </c>
      <c r="G24" s="57" t="s">
        <v>747</v>
      </c>
    </row>
    <row r="25" spans="1:7" ht="312" x14ac:dyDescent="0.2">
      <c r="A25" s="215">
        <v>2012</v>
      </c>
      <c r="B25" s="217" t="s">
        <v>737</v>
      </c>
      <c r="C25" s="230" t="s">
        <v>18</v>
      </c>
      <c r="D25" s="216" t="s">
        <v>553</v>
      </c>
      <c r="E25" s="217" t="s">
        <v>738</v>
      </c>
      <c r="F25" s="226" t="s">
        <v>744</v>
      </c>
      <c r="G25" s="228"/>
    </row>
    <row r="26" spans="1:7" ht="96" x14ac:dyDescent="0.2">
      <c r="A26" s="215">
        <v>2012</v>
      </c>
      <c r="B26" s="207" t="s">
        <v>174</v>
      </c>
      <c r="C26" s="230" t="s">
        <v>18</v>
      </c>
      <c r="D26" s="208" t="s">
        <v>553</v>
      </c>
      <c r="E26" s="217" t="s">
        <v>176</v>
      </c>
      <c r="F26" s="218" t="s">
        <v>745</v>
      </c>
      <c r="G26" s="57" t="s">
        <v>746</v>
      </c>
    </row>
    <row r="27" spans="1:7" ht="276" x14ac:dyDescent="0.2">
      <c r="A27" s="215">
        <v>2012</v>
      </c>
      <c r="B27" s="207" t="s">
        <v>179</v>
      </c>
      <c r="C27" s="230" t="s">
        <v>18</v>
      </c>
      <c r="D27" s="208" t="s">
        <v>750</v>
      </c>
      <c r="E27" s="217" t="s">
        <v>181</v>
      </c>
      <c r="F27" s="224" t="s">
        <v>755</v>
      </c>
      <c r="G27" s="57" t="s">
        <v>766</v>
      </c>
    </row>
    <row r="28" spans="1:7" ht="360" x14ac:dyDescent="0.2">
      <c r="A28" s="215">
        <v>2012</v>
      </c>
      <c r="B28" s="207" t="s">
        <v>184</v>
      </c>
      <c r="C28" s="230" t="s">
        <v>18</v>
      </c>
      <c r="D28" s="208" t="s">
        <v>553</v>
      </c>
      <c r="E28" s="217" t="s">
        <v>186</v>
      </c>
      <c r="F28" s="224" t="s">
        <v>748</v>
      </c>
      <c r="G28" s="57" t="s">
        <v>749</v>
      </c>
    </row>
    <row r="29" spans="1:7" ht="204" x14ac:dyDescent="0.2">
      <c r="A29" s="215">
        <v>2012</v>
      </c>
      <c r="B29" s="207" t="s">
        <v>189</v>
      </c>
      <c r="C29" s="230" t="s">
        <v>18</v>
      </c>
      <c r="D29" s="208" t="s">
        <v>554</v>
      </c>
      <c r="E29" s="217" t="s">
        <v>191</v>
      </c>
      <c r="F29" s="224" t="s">
        <v>756</v>
      </c>
      <c r="G29" s="224" t="s">
        <v>759</v>
      </c>
    </row>
    <row r="30" spans="1:7" ht="228" x14ac:dyDescent="0.2">
      <c r="A30" s="215">
        <v>2012</v>
      </c>
      <c r="B30" s="207" t="s">
        <v>193</v>
      </c>
      <c r="C30" s="230" t="s">
        <v>18</v>
      </c>
      <c r="D30" s="208" t="s">
        <v>553</v>
      </c>
      <c r="E30" s="14" t="s">
        <v>195</v>
      </c>
      <c r="F30" s="218" t="s">
        <v>770</v>
      </c>
      <c r="G30" s="224" t="s">
        <v>765</v>
      </c>
    </row>
    <row r="31" spans="1:7" ht="312" x14ac:dyDescent="0.2">
      <c r="A31" s="215">
        <v>2012</v>
      </c>
      <c r="B31" s="207" t="s">
        <v>757</v>
      </c>
      <c r="C31" s="230" t="s">
        <v>18</v>
      </c>
      <c r="D31" s="208" t="s">
        <v>553</v>
      </c>
      <c r="E31" s="217" t="s">
        <v>199</v>
      </c>
      <c r="F31" s="226" t="s">
        <v>744</v>
      </c>
      <c r="G31" s="57"/>
    </row>
    <row r="32" spans="1:7" ht="84" x14ac:dyDescent="0.2">
      <c r="A32" s="215">
        <v>2012</v>
      </c>
      <c r="B32" s="207" t="s">
        <v>201</v>
      </c>
      <c r="C32" s="230" t="s">
        <v>40</v>
      </c>
      <c r="D32" s="208" t="s">
        <v>560</v>
      </c>
      <c r="E32" s="217" t="s">
        <v>370</v>
      </c>
      <c r="F32" s="224" t="s">
        <v>758</v>
      </c>
      <c r="G32" s="224" t="s">
        <v>760</v>
      </c>
    </row>
    <row r="33" spans="1:7" ht="72" x14ac:dyDescent="0.2">
      <c r="A33" s="215">
        <v>2012</v>
      </c>
      <c r="B33" s="207" t="s">
        <v>204</v>
      </c>
      <c r="C33" s="230" t="s">
        <v>58</v>
      </c>
      <c r="D33" s="208" t="s">
        <v>554</v>
      </c>
      <c r="E33" s="217" t="s">
        <v>762</v>
      </c>
      <c r="F33" s="224" t="s">
        <v>761</v>
      </c>
      <c r="G33" s="224" t="s">
        <v>763</v>
      </c>
    </row>
    <row r="34" spans="1:7" ht="132" x14ac:dyDescent="0.2">
      <c r="A34" s="215">
        <v>2012</v>
      </c>
      <c r="B34" s="207" t="s">
        <v>208</v>
      </c>
      <c r="C34" s="230" t="s">
        <v>40</v>
      </c>
      <c r="D34" s="208" t="s">
        <v>754</v>
      </c>
      <c r="E34" s="14" t="s">
        <v>210</v>
      </c>
      <c r="F34" s="222" t="s">
        <v>768</v>
      </c>
      <c r="G34" s="224" t="s">
        <v>769</v>
      </c>
    </row>
    <row r="35" spans="1:7" ht="192" x14ac:dyDescent="0.2">
      <c r="A35" s="215">
        <v>2012</v>
      </c>
      <c r="B35" s="207" t="s">
        <v>212</v>
      </c>
      <c r="C35" s="230" t="s">
        <v>58</v>
      </c>
      <c r="D35" s="208" t="s">
        <v>554</v>
      </c>
      <c r="E35" s="14" t="s">
        <v>213</v>
      </c>
      <c r="F35" s="224" t="s">
        <v>764</v>
      </c>
      <c r="G35" s="224" t="s">
        <v>767</v>
      </c>
    </row>
    <row r="36" spans="1:7" ht="360" x14ac:dyDescent="0.2">
      <c r="A36" s="215">
        <v>2012</v>
      </c>
      <c r="B36" s="207" t="s">
        <v>771</v>
      </c>
      <c r="C36" s="234" t="s">
        <v>18</v>
      </c>
      <c r="D36" s="208" t="s">
        <v>553</v>
      </c>
      <c r="E36" s="14" t="s">
        <v>772</v>
      </c>
      <c r="F36" s="225" t="s">
        <v>773</v>
      </c>
      <c r="G36" s="224" t="s">
        <v>765</v>
      </c>
    </row>
    <row r="37" spans="1:7" ht="360" x14ac:dyDescent="0.2">
      <c r="A37" s="235">
        <v>2013</v>
      </c>
      <c r="B37" s="14" t="s">
        <v>222</v>
      </c>
      <c r="C37" s="233" t="s">
        <v>18</v>
      </c>
      <c r="D37" s="117" t="s">
        <v>553</v>
      </c>
      <c r="E37" s="14" t="s">
        <v>195</v>
      </c>
      <c r="F37" s="225" t="s">
        <v>773</v>
      </c>
      <c r="G37" s="224" t="s">
        <v>765</v>
      </c>
    </row>
    <row r="38" spans="1:7" ht="132" x14ac:dyDescent="0.2">
      <c r="A38" s="235">
        <v>2013</v>
      </c>
      <c r="B38" s="221" t="s">
        <v>224</v>
      </c>
      <c r="C38" s="234" t="s">
        <v>18</v>
      </c>
      <c r="D38" s="117" t="s">
        <v>562</v>
      </c>
      <c r="E38" s="14" t="s">
        <v>380</v>
      </c>
      <c r="F38" s="225" t="s">
        <v>774</v>
      </c>
      <c r="G38" s="224" t="s">
        <v>775</v>
      </c>
    </row>
    <row r="39" spans="1:7" ht="387" customHeight="1" x14ac:dyDescent="0.2">
      <c r="A39" s="235">
        <v>2013</v>
      </c>
      <c r="B39" s="221" t="s">
        <v>776</v>
      </c>
      <c r="C39" s="238" t="s">
        <v>58</v>
      </c>
      <c r="D39" s="239" t="s">
        <v>561</v>
      </c>
      <c r="E39" s="221" t="s">
        <v>777</v>
      </c>
      <c r="F39" s="224" t="s">
        <v>779</v>
      </c>
      <c r="G39" s="224" t="s">
        <v>778</v>
      </c>
    </row>
    <row r="40" spans="1:7" ht="336" x14ac:dyDescent="0.2">
      <c r="A40" s="235">
        <v>2013</v>
      </c>
      <c r="B40" s="221" t="s">
        <v>241</v>
      </c>
      <c r="C40" s="234" t="s">
        <v>18</v>
      </c>
      <c r="D40" s="117" t="s">
        <v>553</v>
      </c>
      <c r="E40" s="221" t="s">
        <v>780</v>
      </c>
      <c r="F40" s="224" t="s">
        <v>781</v>
      </c>
      <c r="G40" s="222" t="s">
        <v>782</v>
      </c>
    </row>
    <row r="41" spans="1:7" ht="108" x14ac:dyDescent="0.2">
      <c r="A41" s="235">
        <v>2013</v>
      </c>
      <c r="B41" s="221" t="s">
        <v>242</v>
      </c>
      <c r="C41" s="234" t="s">
        <v>58</v>
      </c>
      <c r="D41" s="117" t="s">
        <v>554</v>
      </c>
      <c r="E41" s="14" t="s">
        <v>244</v>
      </c>
      <c r="F41" s="224" t="s">
        <v>784</v>
      </c>
      <c r="G41" s="222" t="s">
        <v>783</v>
      </c>
    </row>
    <row r="42" spans="1:7" ht="156" x14ac:dyDescent="0.2">
      <c r="A42" s="235">
        <v>2013</v>
      </c>
      <c r="B42" s="221" t="s">
        <v>246</v>
      </c>
      <c r="C42" s="234" t="s">
        <v>18</v>
      </c>
      <c r="D42" s="117" t="s">
        <v>502</v>
      </c>
      <c r="E42" s="19" t="s">
        <v>248</v>
      </c>
      <c r="F42" s="224" t="s">
        <v>785</v>
      </c>
      <c r="G42" s="242" t="s">
        <v>786</v>
      </c>
    </row>
    <row r="43" spans="1:7" ht="204" x14ac:dyDescent="0.2">
      <c r="A43" s="235">
        <v>2013</v>
      </c>
      <c r="B43" s="237" t="s">
        <v>251</v>
      </c>
      <c r="C43" s="240" t="s">
        <v>18</v>
      </c>
      <c r="D43" s="220" t="s">
        <v>502</v>
      </c>
      <c r="E43" s="241" t="s">
        <v>385</v>
      </c>
      <c r="F43" s="224" t="s">
        <v>787</v>
      </c>
      <c r="G43" s="242" t="s">
        <v>788</v>
      </c>
    </row>
    <row r="44" spans="1:7" ht="108" x14ac:dyDescent="0.2">
      <c r="A44" s="235">
        <v>2013</v>
      </c>
      <c r="B44" s="14" t="s">
        <v>254</v>
      </c>
      <c r="C44" s="243" t="s">
        <v>18</v>
      </c>
      <c r="D44" s="219" t="s">
        <v>563</v>
      </c>
      <c r="E44" s="18" t="s">
        <v>789</v>
      </c>
      <c r="F44" s="236" t="s">
        <v>790</v>
      </c>
      <c r="G44" s="236" t="s">
        <v>791</v>
      </c>
    </row>
    <row r="45" spans="1:7" ht="324" customHeight="1" x14ac:dyDescent="0.2">
      <c r="A45" s="235">
        <v>2013</v>
      </c>
      <c r="B45" s="14" t="s">
        <v>268</v>
      </c>
      <c r="C45" s="233" t="s">
        <v>18</v>
      </c>
      <c r="D45" s="219" t="s">
        <v>792</v>
      </c>
      <c r="E45" s="18" t="s">
        <v>153</v>
      </c>
      <c r="F45" s="224" t="s">
        <v>736</v>
      </c>
      <c r="G45" s="57" t="s">
        <v>747</v>
      </c>
    </row>
    <row r="46" spans="1:7" ht="168" x14ac:dyDescent="0.2">
      <c r="A46" s="235">
        <v>2013</v>
      </c>
      <c r="B46" s="14" t="s">
        <v>269</v>
      </c>
      <c r="C46" s="233" t="s">
        <v>270</v>
      </c>
      <c r="D46" s="117" t="s">
        <v>554</v>
      </c>
      <c r="E46" s="18" t="s">
        <v>332</v>
      </c>
      <c r="F46" s="224" t="s">
        <v>793</v>
      </c>
      <c r="G46" s="236" t="s">
        <v>715</v>
      </c>
    </row>
    <row r="47" spans="1:7" ht="100.5" customHeight="1" x14ac:dyDescent="0.2">
      <c r="A47" s="235">
        <v>2013</v>
      </c>
      <c r="B47" s="14" t="s">
        <v>273</v>
      </c>
      <c r="C47" s="233" t="s">
        <v>18</v>
      </c>
      <c r="D47" s="219" t="s">
        <v>554</v>
      </c>
      <c r="E47" s="14" t="s">
        <v>794</v>
      </c>
      <c r="F47" s="225" t="s">
        <v>795</v>
      </c>
      <c r="G47" s="57"/>
    </row>
    <row r="48" spans="1:7" ht="228" x14ac:dyDescent="0.2">
      <c r="A48" s="235">
        <v>2013</v>
      </c>
      <c r="B48" s="14" t="s">
        <v>281</v>
      </c>
      <c r="C48" s="233" t="s">
        <v>58</v>
      </c>
      <c r="D48" s="117" t="s">
        <v>554</v>
      </c>
      <c r="E48" s="14" t="s">
        <v>279</v>
      </c>
      <c r="F48" s="225" t="s">
        <v>796</v>
      </c>
      <c r="G48" s="236" t="s">
        <v>797</v>
      </c>
    </row>
  </sheetData>
  <sheetProtection algorithmName="SHA-512" hashValue="TT47OUSqrB+eAURdzuRLjLwrUbNN0bUX6oY7sn/Jxi8j5wwb5weXUP6U9jw4CLzczHd2a0pXVUtkyAY408X8Iw==" saltValue="tn21NjU4YT32Jfj54aZS3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election activeCell="B34" sqref="B34"/>
    </sheetView>
  </sheetViews>
  <sheetFormatPr baseColWidth="10" defaultRowHeight="12.75" x14ac:dyDescent="0.2"/>
  <cols>
    <col min="1" max="1" width="43.85546875" customWidth="1"/>
    <col min="2" max="5" width="28.5703125" customWidth="1"/>
  </cols>
  <sheetData>
    <row r="1" spans="1:5" ht="52.5" customHeight="1" thickBot="1" x14ac:dyDescent="0.25">
      <c r="A1" s="291" t="s">
        <v>654</v>
      </c>
      <c r="B1" s="293" t="s">
        <v>655</v>
      </c>
      <c r="C1" s="294"/>
      <c r="D1" s="294"/>
      <c r="E1" s="295"/>
    </row>
    <row r="2" spans="1:5" ht="22.5" thickTop="1" thickBot="1" x14ac:dyDescent="0.25">
      <c r="A2" s="292"/>
      <c r="B2" s="179" t="s">
        <v>656</v>
      </c>
      <c r="C2" s="180" t="s">
        <v>657</v>
      </c>
      <c r="D2" s="180" t="s">
        <v>658</v>
      </c>
      <c r="E2" s="181" t="s">
        <v>659</v>
      </c>
    </row>
    <row r="3" spans="1:5" ht="22.5" thickTop="1" thickBot="1" x14ac:dyDescent="0.25">
      <c r="A3" s="182" t="s">
        <v>660</v>
      </c>
      <c r="B3" s="183">
        <v>1</v>
      </c>
      <c r="C3" s="183">
        <v>0</v>
      </c>
      <c r="D3" s="184">
        <v>0</v>
      </c>
      <c r="E3" s="184">
        <v>1</v>
      </c>
    </row>
    <row r="4" spans="1:5" ht="21.75" thickBot="1" x14ac:dyDescent="0.25">
      <c r="A4" s="185" t="s">
        <v>661</v>
      </c>
      <c r="B4" s="186">
        <v>15</v>
      </c>
      <c r="C4" s="186">
        <v>0</v>
      </c>
      <c r="D4" s="187">
        <v>2</v>
      </c>
      <c r="E4" s="187">
        <v>17</v>
      </c>
    </row>
    <row r="5" spans="1:5" ht="21.75" thickBot="1" x14ac:dyDescent="0.25">
      <c r="A5" s="185" t="s">
        <v>659</v>
      </c>
      <c r="B5" s="188">
        <v>18</v>
      </c>
      <c r="C5" s="188">
        <v>0</v>
      </c>
      <c r="D5" s="189">
        <v>0</v>
      </c>
      <c r="E5" s="189">
        <v>18</v>
      </c>
    </row>
  </sheetData>
  <sheetProtection algorithmName="SHA-512" hashValue="+myHaskGK58MiUzllTFLT7DqUjzluyx+D3AWmb+w/cN48k3rjeiFRty+Np4/dDNDhO9uUf+HDLtpH9DEQ0F+Pg==" saltValue="0greIlBulQxaGqRNtuQGUQ==" spinCount="100000" sheet="1" objects="1" scenarios="1"/>
  <mergeCells count="2">
    <mergeCell ref="A1:A2"/>
    <mergeCell ref="B1:E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outlinePr summaryBelow="0" summaryRight="0"/>
  </sheetPr>
  <dimension ref="A1:G94"/>
  <sheetViews>
    <sheetView zoomScale="70" zoomScaleNormal="70" workbookViewId="0">
      <selection activeCell="C8" sqref="C8:C9"/>
    </sheetView>
  </sheetViews>
  <sheetFormatPr baseColWidth="10" defaultColWidth="8.85546875" defaultRowHeight="14.25" x14ac:dyDescent="0.2"/>
  <cols>
    <col min="1" max="1" width="12.85546875" style="23"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ht="12" x14ac:dyDescent="0.2">
      <c r="A1" s="262" t="s">
        <v>0</v>
      </c>
      <c r="B1" s="262"/>
      <c r="C1" s="262"/>
      <c r="D1" s="262"/>
      <c r="E1" s="262"/>
      <c r="F1" s="262"/>
      <c r="G1" s="46"/>
    </row>
    <row r="2" spans="1:7" ht="12" x14ac:dyDescent="0.2">
      <c r="A2" s="262" t="s">
        <v>1</v>
      </c>
      <c r="B2" s="262"/>
      <c r="C2" s="262"/>
      <c r="D2" s="262"/>
      <c r="E2" s="262"/>
      <c r="F2" s="262"/>
      <c r="G2" s="46"/>
    </row>
    <row r="3" spans="1:7" ht="12" x14ac:dyDescent="0.2">
      <c r="A3" s="262" t="s">
        <v>288</v>
      </c>
      <c r="B3" s="262"/>
      <c r="C3" s="262"/>
      <c r="D3" s="262"/>
      <c r="E3" s="262"/>
      <c r="F3" s="262"/>
      <c r="G3" s="46"/>
    </row>
    <row r="4" spans="1:7" s="4" customFormat="1" ht="48" x14ac:dyDescent="0.2">
      <c r="A4" s="2" t="s">
        <v>2</v>
      </c>
      <c r="B4" s="86" t="s">
        <v>433</v>
      </c>
      <c r="C4" s="3" t="s">
        <v>3</v>
      </c>
      <c r="D4" s="2" t="s">
        <v>14</v>
      </c>
      <c r="E4" s="2" t="s">
        <v>6</v>
      </c>
      <c r="F4" s="3" t="s">
        <v>7</v>
      </c>
      <c r="G4" s="54" t="s">
        <v>295</v>
      </c>
    </row>
    <row r="5" spans="1:7" ht="48" x14ac:dyDescent="0.2">
      <c r="A5" s="79">
        <v>1</v>
      </c>
      <c r="B5" s="87" t="s">
        <v>318</v>
      </c>
      <c r="C5" s="83" t="s">
        <v>392</v>
      </c>
      <c r="D5" s="7">
        <v>1</v>
      </c>
      <c r="E5" s="81" t="s">
        <v>48</v>
      </c>
      <c r="F5" s="81" t="s">
        <v>49</v>
      </c>
      <c r="G5" s="80" t="s">
        <v>296</v>
      </c>
    </row>
    <row r="6" spans="1:7" ht="98.25" customHeight="1" x14ac:dyDescent="0.2">
      <c r="A6" s="258">
        <v>2</v>
      </c>
      <c r="B6" s="306" t="s">
        <v>304</v>
      </c>
      <c r="C6" s="312" t="s">
        <v>393</v>
      </c>
      <c r="D6" s="7">
        <v>1</v>
      </c>
      <c r="E6" s="81" t="s">
        <v>389</v>
      </c>
      <c r="F6" s="81" t="s">
        <v>54</v>
      </c>
      <c r="G6" s="314" t="s">
        <v>669</v>
      </c>
    </row>
    <row r="7" spans="1:7" ht="145.5" customHeight="1" x14ac:dyDescent="0.2">
      <c r="A7" s="258"/>
      <c r="B7" s="306"/>
      <c r="C7" s="313"/>
      <c r="D7" s="7">
        <v>1</v>
      </c>
      <c r="E7" s="81" t="s">
        <v>391</v>
      </c>
      <c r="F7" s="81" t="s">
        <v>55</v>
      </c>
      <c r="G7" s="314"/>
    </row>
    <row r="8" spans="1:7" ht="409.5" customHeight="1" x14ac:dyDescent="0.2">
      <c r="A8" s="258">
        <v>3</v>
      </c>
      <c r="B8" s="306" t="s">
        <v>294</v>
      </c>
      <c r="C8" s="312" t="s">
        <v>394</v>
      </c>
      <c r="D8" s="7">
        <v>1</v>
      </c>
      <c r="E8" s="81" t="s">
        <v>390</v>
      </c>
      <c r="F8" s="81" t="s">
        <v>60</v>
      </c>
      <c r="G8" s="72" t="s">
        <v>457</v>
      </c>
    </row>
    <row r="9" spans="1:7" ht="60" x14ac:dyDescent="0.2">
      <c r="A9" s="258"/>
      <c r="B9" s="306"/>
      <c r="C9" s="313"/>
      <c r="D9" s="7">
        <v>1</v>
      </c>
      <c r="E9" s="104" t="s">
        <v>62</v>
      </c>
      <c r="F9" s="81" t="s">
        <v>63</v>
      </c>
      <c r="G9" s="71" t="s">
        <v>314</v>
      </c>
    </row>
    <row r="10" spans="1:7" ht="60" x14ac:dyDescent="0.2">
      <c r="A10" s="79">
        <v>4</v>
      </c>
      <c r="B10" s="87" t="s">
        <v>318</v>
      </c>
      <c r="C10" s="83" t="s">
        <v>395</v>
      </c>
      <c r="D10" s="7">
        <v>1</v>
      </c>
      <c r="E10" s="106" t="s">
        <v>338</v>
      </c>
      <c r="F10" s="11" t="s">
        <v>66</v>
      </c>
      <c r="G10" s="80" t="s">
        <v>339</v>
      </c>
    </row>
    <row r="11" spans="1:7" ht="69.75" customHeight="1" x14ac:dyDescent="0.2">
      <c r="A11" s="79">
        <v>5</v>
      </c>
      <c r="B11" s="87" t="s">
        <v>318</v>
      </c>
      <c r="C11" s="83" t="s">
        <v>396</v>
      </c>
      <c r="D11" s="7">
        <v>1</v>
      </c>
      <c r="E11" s="106" t="s">
        <v>341</v>
      </c>
      <c r="F11" s="11" t="s">
        <v>69</v>
      </c>
      <c r="G11" s="62" t="s">
        <v>342</v>
      </c>
    </row>
    <row r="12" spans="1:7" ht="175.5" customHeight="1" x14ac:dyDescent="0.2">
      <c r="A12" s="79">
        <v>6</v>
      </c>
      <c r="B12" s="87" t="s">
        <v>304</v>
      </c>
      <c r="C12" s="83" t="s">
        <v>397</v>
      </c>
      <c r="D12" s="7">
        <v>1</v>
      </c>
      <c r="E12" s="104" t="s">
        <v>72</v>
      </c>
      <c r="F12" s="81" t="s">
        <v>73</v>
      </c>
      <c r="G12" s="72" t="s">
        <v>460</v>
      </c>
    </row>
    <row r="13" spans="1:7" ht="165.75" customHeight="1" x14ac:dyDescent="0.2">
      <c r="A13" s="79">
        <v>7</v>
      </c>
      <c r="B13" s="87" t="s">
        <v>304</v>
      </c>
      <c r="C13" s="83" t="s">
        <v>398</v>
      </c>
      <c r="D13" s="7">
        <v>1</v>
      </c>
      <c r="E13" s="104" t="s">
        <v>76</v>
      </c>
      <c r="F13" s="81" t="s">
        <v>77</v>
      </c>
      <c r="G13" s="72" t="s">
        <v>460</v>
      </c>
    </row>
    <row r="14" spans="1:7" ht="89.25" customHeight="1" x14ac:dyDescent="0.2">
      <c r="A14" s="79">
        <v>8</v>
      </c>
      <c r="B14" s="87" t="s">
        <v>304</v>
      </c>
      <c r="C14" s="83" t="s">
        <v>399</v>
      </c>
      <c r="D14" s="7">
        <v>1</v>
      </c>
      <c r="E14" s="104" t="s">
        <v>343</v>
      </c>
      <c r="F14" s="81" t="s">
        <v>81</v>
      </c>
      <c r="G14" s="103" t="s">
        <v>467</v>
      </c>
    </row>
    <row r="15" spans="1:7" ht="69" customHeight="1" x14ac:dyDescent="0.2">
      <c r="A15" s="79">
        <v>9</v>
      </c>
      <c r="B15" s="87" t="s">
        <v>304</v>
      </c>
      <c r="C15" s="83" t="s">
        <v>400</v>
      </c>
      <c r="D15" s="7">
        <v>1</v>
      </c>
      <c r="E15" s="104" t="s">
        <v>346</v>
      </c>
      <c r="F15" s="81" t="s">
        <v>81</v>
      </c>
      <c r="G15" s="103" t="s">
        <v>470</v>
      </c>
    </row>
    <row r="16" spans="1:7" ht="86.25" customHeight="1" x14ac:dyDescent="0.2">
      <c r="A16" s="79">
        <v>10</v>
      </c>
      <c r="B16" s="87" t="s">
        <v>304</v>
      </c>
      <c r="C16" s="83" t="s">
        <v>401</v>
      </c>
      <c r="D16" s="7">
        <v>1</v>
      </c>
      <c r="E16" s="104" t="s">
        <v>349</v>
      </c>
      <c r="F16" s="81" t="s">
        <v>81</v>
      </c>
      <c r="G16" s="80" t="s">
        <v>350</v>
      </c>
    </row>
    <row r="17" spans="1:7" ht="60" x14ac:dyDescent="0.2">
      <c r="A17" s="79">
        <v>11</v>
      </c>
      <c r="B17" s="87" t="s">
        <v>318</v>
      </c>
      <c r="C17" s="83" t="s">
        <v>402</v>
      </c>
      <c r="D17" s="7">
        <v>1</v>
      </c>
      <c r="E17" s="104" t="s">
        <v>352</v>
      </c>
      <c r="F17" s="81" t="s">
        <v>85</v>
      </c>
      <c r="G17" s="63" t="s">
        <v>353</v>
      </c>
    </row>
    <row r="18" spans="1:7" ht="132" x14ac:dyDescent="0.2">
      <c r="A18" s="79">
        <v>12</v>
      </c>
      <c r="B18" s="87" t="s">
        <v>292</v>
      </c>
      <c r="C18" s="83" t="s">
        <v>403</v>
      </c>
      <c r="D18" s="7">
        <v>0.8</v>
      </c>
      <c r="E18" s="104" t="s">
        <v>87</v>
      </c>
      <c r="F18" s="81" t="s">
        <v>88</v>
      </c>
      <c r="G18" s="80" t="s">
        <v>355</v>
      </c>
    </row>
    <row r="19" spans="1:7" ht="102.75" customHeight="1" x14ac:dyDescent="0.2">
      <c r="A19" s="79">
        <v>13</v>
      </c>
      <c r="B19" s="88" t="s">
        <v>304</v>
      </c>
      <c r="C19" s="84" t="s">
        <v>448</v>
      </c>
      <c r="D19" s="7">
        <v>0</v>
      </c>
      <c r="E19" s="107" t="s">
        <v>91</v>
      </c>
      <c r="F19" s="14" t="s">
        <v>92</v>
      </c>
      <c r="G19" s="77" t="s">
        <v>469</v>
      </c>
    </row>
    <row r="20" spans="1:7" ht="127.5" x14ac:dyDescent="0.2">
      <c r="A20" s="258">
        <v>14</v>
      </c>
      <c r="B20" s="306" t="s">
        <v>292</v>
      </c>
      <c r="C20" s="312" t="s">
        <v>405</v>
      </c>
      <c r="D20" s="7">
        <v>0.5</v>
      </c>
      <c r="E20" s="104" t="s">
        <v>87</v>
      </c>
      <c r="F20" s="81" t="s">
        <v>94</v>
      </c>
      <c r="G20" s="115" t="s">
        <v>486</v>
      </c>
    </row>
    <row r="21" spans="1:7" ht="97.5" customHeight="1" x14ac:dyDescent="0.2">
      <c r="A21" s="258"/>
      <c r="B21" s="306"/>
      <c r="C21" s="313"/>
      <c r="D21" s="7">
        <v>0.2</v>
      </c>
      <c r="E21" s="104" t="s">
        <v>87</v>
      </c>
      <c r="F21" s="81" t="s">
        <v>95</v>
      </c>
      <c r="G21" s="97" t="s">
        <v>485</v>
      </c>
    </row>
    <row r="22" spans="1:7" ht="89.25" customHeight="1" x14ac:dyDescent="0.2">
      <c r="A22" s="258"/>
      <c r="B22" s="306"/>
      <c r="C22" s="313"/>
      <c r="D22" s="7">
        <v>0.2</v>
      </c>
      <c r="E22" s="104" t="s">
        <v>87</v>
      </c>
      <c r="F22" s="81" t="s">
        <v>96</v>
      </c>
      <c r="G22" s="97" t="s">
        <v>487</v>
      </c>
    </row>
    <row r="23" spans="1:7" ht="127.5" x14ac:dyDescent="0.2">
      <c r="A23" s="258">
        <v>15</v>
      </c>
      <c r="B23" s="306" t="s">
        <v>292</v>
      </c>
      <c r="C23" s="312" t="s">
        <v>406</v>
      </c>
      <c r="D23" s="7">
        <v>0.5</v>
      </c>
      <c r="E23" s="104" t="s">
        <v>87</v>
      </c>
      <c r="F23" s="81" t="s">
        <v>94</v>
      </c>
      <c r="G23" s="115" t="s">
        <v>486</v>
      </c>
    </row>
    <row r="24" spans="1:7" ht="101.25" customHeight="1" x14ac:dyDescent="0.2">
      <c r="A24" s="258"/>
      <c r="B24" s="306"/>
      <c r="C24" s="313"/>
      <c r="D24" s="7">
        <v>0.2</v>
      </c>
      <c r="E24" s="104" t="s">
        <v>87</v>
      </c>
      <c r="F24" s="81" t="s">
        <v>95</v>
      </c>
      <c r="G24" s="97" t="s">
        <v>485</v>
      </c>
    </row>
    <row r="25" spans="1:7" ht="76.5" x14ac:dyDescent="0.2">
      <c r="A25" s="258"/>
      <c r="B25" s="306"/>
      <c r="C25" s="313"/>
      <c r="D25" s="7">
        <v>0.2</v>
      </c>
      <c r="E25" s="104" t="s">
        <v>87</v>
      </c>
      <c r="F25" s="81" t="s">
        <v>96</v>
      </c>
      <c r="G25" s="97" t="s">
        <v>484</v>
      </c>
    </row>
    <row r="26" spans="1:7" ht="127.5" x14ac:dyDescent="0.2">
      <c r="A26" s="258">
        <v>16</v>
      </c>
      <c r="B26" s="306" t="s">
        <v>292</v>
      </c>
      <c r="C26" s="312" t="s">
        <v>407</v>
      </c>
      <c r="D26" s="7">
        <v>0.5</v>
      </c>
      <c r="E26" s="104" t="s">
        <v>87</v>
      </c>
      <c r="F26" s="81" t="s">
        <v>94</v>
      </c>
      <c r="G26" s="115" t="s">
        <v>483</v>
      </c>
    </row>
    <row r="27" spans="1:7" ht="111.75" customHeight="1" x14ac:dyDescent="0.2">
      <c r="A27" s="258"/>
      <c r="B27" s="306"/>
      <c r="C27" s="313"/>
      <c r="D27" s="7">
        <v>0.2</v>
      </c>
      <c r="E27" s="104" t="s">
        <v>87</v>
      </c>
      <c r="F27" s="81" t="s">
        <v>95</v>
      </c>
      <c r="G27" s="97" t="s">
        <v>482</v>
      </c>
    </row>
    <row r="28" spans="1:7" ht="69.75" customHeight="1" x14ac:dyDescent="0.2">
      <c r="A28" s="258"/>
      <c r="B28" s="306"/>
      <c r="C28" s="313"/>
      <c r="D28" s="7">
        <v>0.2</v>
      </c>
      <c r="E28" s="104" t="s">
        <v>87</v>
      </c>
      <c r="F28" s="81" t="s">
        <v>96</v>
      </c>
      <c r="G28" s="97" t="s">
        <v>481</v>
      </c>
    </row>
    <row r="29" spans="1:7" ht="62.25" customHeight="1" x14ac:dyDescent="0.2">
      <c r="A29" s="258">
        <v>17</v>
      </c>
      <c r="B29" s="87" t="s">
        <v>293</v>
      </c>
      <c r="C29" s="83" t="s">
        <v>99</v>
      </c>
      <c r="D29" s="7">
        <v>1</v>
      </c>
      <c r="E29" s="104" t="s">
        <v>101</v>
      </c>
      <c r="F29" s="81" t="s">
        <v>102</v>
      </c>
      <c r="G29" s="64" t="s">
        <v>356</v>
      </c>
    </row>
    <row r="30" spans="1:7" ht="54" customHeight="1" x14ac:dyDescent="0.2">
      <c r="A30" s="258"/>
      <c r="B30" s="87" t="s">
        <v>304</v>
      </c>
      <c r="C30" s="83" t="s">
        <v>104</v>
      </c>
      <c r="D30" s="7">
        <v>1</v>
      </c>
      <c r="E30" s="104" t="s">
        <v>106</v>
      </c>
      <c r="F30" s="81" t="s">
        <v>107</v>
      </c>
      <c r="G30" s="80" t="s">
        <v>357</v>
      </c>
    </row>
    <row r="31" spans="1:7" ht="209.25" customHeight="1" x14ac:dyDescent="0.2">
      <c r="A31" s="79">
        <v>18</v>
      </c>
      <c r="B31" s="87" t="s">
        <v>304</v>
      </c>
      <c r="C31" s="83" t="s">
        <v>408</v>
      </c>
      <c r="D31" s="7">
        <v>0.5</v>
      </c>
      <c r="E31" s="105" t="s">
        <v>358</v>
      </c>
      <c r="F31" s="13" t="s">
        <v>110</v>
      </c>
      <c r="G31" s="110" t="s">
        <v>472</v>
      </c>
    </row>
    <row r="32" spans="1:7" ht="51" customHeight="1" x14ac:dyDescent="0.2">
      <c r="A32" s="258">
        <v>19</v>
      </c>
      <c r="B32" s="306" t="s">
        <v>294</v>
      </c>
      <c r="C32" s="309" t="s">
        <v>409</v>
      </c>
      <c r="D32" s="7">
        <v>1</v>
      </c>
      <c r="E32" s="104" t="s">
        <v>359</v>
      </c>
      <c r="F32" s="81" t="s">
        <v>113</v>
      </c>
      <c r="G32" s="80" t="s">
        <v>306</v>
      </c>
    </row>
    <row r="33" spans="1:7" ht="89.25" x14ac:dyDescent="0.2">
      <c r="A33" s="258"/>
      <c r="B33" s="306"/>
      <c r="C33" s="310"/>
      <c r="D33" s="7">
        <v>1</v>
      </c>
      <c r="E33" s="104" t="s">
        <v>360</v>
      </c>
      <c r="F33" s="81" t="s">
        <v>115</v>
      </c>
      <c r="G33" s="72" t="s">
        <v>361</v>
      </c>
    </row>
    <row r="34" spans="1:7" ht="51" x14ac:dyDescent="0.2">
      <c r="A34" s="258"/>
      <c r="B34" s="306"/>
      <c r="C34" s="310"/>
      <c r="D34" s="7">
        <v>1</v>
      </c>
      <c r="E34" s="104" t="s">
        <v>117</v>
      </c>
      <c r="F34" s="81" t="s">
        <v>118</v>
      </c>
      <c r="G34" s="80" t="s">
        <v>307</v>
      </c>
    </row>
    <row r="35" spans="1:7" ht="89.25" x14ac:dyDescent="0.2">
      <c r="A35" s="258"/>
      <c r="B35" s="306"/>
      <c r="C35" s="310"/>
      <c r="D35" s="7">
        <v>1</v>
      </c>
      <c r="E35" s="104" t="s">
        <v>117</v>
      </c>
      <c r="F35" s="81" t="s">
        <v>120</v>
      </c>
      <c r="G35" s="72" t="s">
        <v>361</v>
      </c>
    </row>
    <row r="36" spans="1:7" ht="134.25" customHeight="1" x14ac:dyDescent="0.2">
      <c r="A36" s="258"/>
      <c r="B36" s="306"/>
      <c r="C36" s="310"/>
      <c r="D36" s="7">
        <v>0.5</v>
      </c>
      <c r="E36" s="104" t="s">
        <v>117</v>
      </c>
      <c r="F36" s="81" t="s">
        <v>122</v>
      </c>
      <c r="G36" s="115" t="s">
        <v>489</v>
      </c>
    </row>
    <row r="37" spans="1:7" ht="112.5" customHeight="1" x14ac:dyDescent="0.2">
      <c r="A37" s="258"/>
      <c r="B37" s="306"/>
      <c r="C37" s="310"/>
      <c r="D37" s="7">
        <v>1</v>
      </c>
      <c r="E37" s="104" t="s">
        <v>125</v>
      </c>
      <c r="F37" s="81" t="s">
        <v>126</v>
      </c>
      <c r="G37" s="72" t="s">
        <v>361</v>
      </c>
    </row>
    <row r="38" spans="1:7" ht="89.25" x14ac:dyDescent="0.2">
      <c r="A38" s="258"/>
      <c r="B38" s="306"/>
      <c r="C38" s="311"/>
      <c r="D38" s="7">
        <v>1</v>
      </c>
      <c r="E38" s="104" t="s">
        <v>129</v>
      </c>
      <c r="F38" s="81" t="s">
        <v>130</v>
      </c>
      <c r="G38" s="115" t="s">
        <v>489</v>
      </c>
    </row>
    <row r="39" spans="1:7" ht="120" customHeight="1" x14ac:dyDescent="0.2">
      <c r="A39" s="79">
        <v>20</v>
      </c>
      <c r="B39" s="87" t="s">
        <v>318</v>
      </c>
      <c r="C39" s="83" t="s">
        <v>410</v>
      </c>
      <c r="D39" s="7">
        <v>0.5</v>
      </c>
      <c r="E39" s="104" t="s">
        <v>411</v>
      </c>
      <c r="F39" s="13" t="s">
        <v>134</v>
      </c>
      <c r="G39" s="63" t="s">
        <v>362</v>
      </c>
    </row>
    <row r="40" spans="1:7" ht="58.5" customHeight="1" x14ac:dyDescent="0.2">
      <c r="A40" s="258">
        <v>21</v>
      </c>
      <c r="B40" s="307" t="s">
        <v>294</v>
      </c>
      <c r="C40" s="309" t="s">
        <v>444</v>
      </c>
      <c r="D40" s="7">
        <v>1</v>
      </c>
      <c r="E40" s="104" t="s">
        <v>363</v>
      </c>
      <c r="F40" s="81" t="s">
        <v>136</v>
      </c>
      <c r="G40" s="66" t="s">
        <v>441</v>
      </c>
    </row>
    <row r="41" spans="1:7" ht="60.75" customHeight="1" x14ac:dyDescent="0.2">
      <c r="A41" s="258"/>
      <c r="B41" s="307"/>
      <c r="C41" s="310"/>
      <c r="D41" s="7">
        <v>1</v>
      </c>
      <c r="E41" s="104" t="s">
        <v>363</v>
      </c>
      <c r="F41" s="81" t="s">
        <v>137</v>
      </c>
      <c r="G41" s="66" t="s">
        <v>442</v>
      </c>
    </row>
    <row r="42" spans="1:7" ht="156" customHeight="1" x14ac:dyDescent="0.2">
      <c r="A42" s="258"/>
      <c r="B42" s="307"/>
      <c r="C42" s="310"/>
      <c r="D42" s="7">
        <v>1</v>
      </c>
      <c r="E42" s="104" t="s">
        <v>363</v>
      </c>
      <c r="F42" s="81" t="s">
        <v>138</v>
      </c>
      <c r="G42" s="61" t="s">
        <v>443</v>
      </c>
    </row>
    <row r="43" spans="1:7" ht="192.75" customHeight="1" x14ac:dyDescent="0.2">
      <c r="A43" s="258"/>
      <c r="B43" s="307"/>
      <c r="C43" s="311"/>
      <c r="D43" s="7">
        <v>0.5</v>
      </c>
      <c r="E43" s="104" t="s">
        <v>365</v>
      </c>
      <c r="F43" s="81" t="s">
        <v>140</v>
      </c>
      <c r="G43" s="78" t="s">
        <v>490</v>
      </c>
    </row>
    <row r="44" spans="1:7" ht="68.25" customHeight="1" x14ac:dyDescent="0.2">
      <c r="A44" s="79">
        <v>22</v>
      </c>
      <c r="B44" s="87" t="s">
        <v>318</v>
      </c>
      <c r="C44" s="83" t="s">
        <v>412</v>
      </c>
      <c r="D44" s="7">
        <v>0</v>
      </c>
      <c r="E44" s="104" t="s">
        <v>144</v>
      </c>
      <c r="F44" s="81" t="s">
        <v>145</v>
      </c>
      <c r="G44" s="80"/>
    </row>
    <row r="45" spans="1:7" ht="51" x14ac:dyDescent="0.2">
      <c r="A45" s="274">
        <v>23</v>
      </c>
      <c r="B45" s="308" t="s">
        <v>318</v>
      </c>
      <c r="C45" s="298" t="s">
        <v>413</v>
      </c>
      <c r="D45" s="7">
        <v>0.2</v>
      </c>
      <c r="E45" s="106" t="s">
        <v>149</v>
      </c>
      <c r="F45" s="11" t="s">
        <v>150</v>
      </c>
      <c r="G45" s="63" t="s">
        <v>309</v>
      </c>
    </row>
    <row r="46" spans="1:7" ht="51" x14ac:dyDescent="0.2">
      <c r="A46" s="274"/>
      <c r="B46" s="308"/>
      <c r="C46" s="299"/>
      <c r="D46" s="7">
        <v>0.2</v>
      </c>
      <c r="E46" s="106" t="s">
        <v>149</v>
      </c>
      <c r="F46" s="11" t="s">
        <v>152</v>
      </c>
      <c r="G46" s="65" t="s">
        <v>321</v>
      </c>
    </row>
    <row r="47" spans="1:7" ht="51" x14ac:dyDescent="0.2">
      <c r="A47" s="274"/>
      <c r="B47" s="308"/>
      <c r="C47" s="299"/>
      <c r="D47" s="7">
        <v>0.2</v>
      </c>
      <c r="E47" s="106" t="s">
        <v>153</v>
      </c>
      <c r="F47" s="11" t="s">
        <v>154</v>
      </c>
      <c r="G47" s="63" t="s">
        <v>310</v>
      </c>
    </row>
    <row r="48" spans="1:7" ht="63.75" x14ac:dyDescent="0.2">
      <c r="A48" s="274"/>
      <c r="B48" s="308"/>
      <c r="C48" s="299"/>
      <c r="D48" s="7">
        <v>0.2</v>
      </c>
      <c r="E48" s="106" t="s">
        <v>149</v>
      </c>
      <c r="F48" s="11" t="s">
        <v>155</v>
      </c>
      <c r="G48" s="65" t="s">
        <v>366</v>
      </c>
    </row>
    <row r="49" spans="1:7" ht="63.75" x14ac:dyDescent="0.2">
      <c r="A49" s="274"/>
      <c r="B49" s="308"/>
      <c r="C49" s="299"/>
      <c r="D49" s="7">
        <v>0.2</v>
      </c>
      <c r="E49" s="106" t="s">
        <v>153</v>
      </c>
      <c r="F49" s="11" t="s">
        <v>156</v>
      </c>
      <c r="G49" s="65" t="s">
        <v>367</v>
      </c>
    </row>
    <row r="50" spans="1:7" ht="45" x14ac:dyDescent="0.2">
      <c r="A50" s="274"/>
      <c r="B50" s="308"/>
      <c r="C50" s="299"/>
      <c r="D50" s="7">
        <v>0</v>
      </c>
      <c r="E50" s="106" t="s">
        <v>153</v>
      </c>
      <c r="F50" s="11" t="s">
        <v>158</v>
      </c>
      <c r="G50" s="65" t="s">
        <v>297</v>
      </c>
    </row>
    <row r="51" spans="1:7" ht="51" x14ac:dyDescent="0.2">
      <c r="A51" s="274"/>
      <c r="B51" s="305"/>
      <c r="C51" s="300"/>
      <c r="D51" s="7">
        <v>0.2</v>
      </c>
      <c r="E51" s="106" t="s">
        <v>153</v>
      </c>
      <c r="F51" s="11" t="s">
        <v>159</v>
      </c>
      <c r="G51" s="65" t="s">
        <v>311</v>
      </c>
    </row>
    <row r="52" spans="1:7" ht="96" x14ac:dyDescent="0.2">
      <c r="A52" s="258">
        <v>24</v>
      </c>
      <c r="B52" s="306" t="s">
        <v>304</v>
      </c>
      <c r="C52" s="309" t="s">
        <v>414</v>
      </c>
      <c r="D52" s="7">
        <v>0</v>
      </c>
      <c r="E52" s="104" t="s">
        <v>162</v>
      </c>
      <c r="F52" s="81" t="s">
        <v>163</v>
      </c>
      <c r="G52" s="301" t="s">
        <v>462</v>
      </c>
    </row>
    <row r="53" spans="1:7" ht="99.75" x14ac:dyDescent="0.2">
      <c r="A53" s="258"/>
      <c r="B53" s="306"/>
      <c r="C53" s="310"/>
      <c r="D53" s="7">
        <v>0</v>
      </c>
      <c r="E53" s="104" t="s">
        <v>167</v>
      </c>
      <c r="F53" s="81" t="s">
        <v>168</v>
      </c>
      <c r="G53" s="302"/>
    </row>
    <row r="54" spans="1:7" ht="142.5" x14ac:dyDescent="0.2">
      <c r="A54" s="258"/>
      <c r="B54" s="306"/>
      <c r="C54" s="311"/>
      <c r="D54" s="7">
        <v>0</v>
      </c>
      <c r="E54" s="104" t="s">
        <v>172</v>
      </c>
      <c r="F54" s="81" t="s">
        <v>173</v>
      </c>
      <c r="G54" s="303"/>
    </row>
    <row r="55" spans="1:7" ht="81" customHeight="1" x14ac:dyDescent="0.2">
      <c r="A55" s="79">
        <v>25</v>
      </c>
      <c r="B55" s="87" t="s">
        <v>304</v>
      </c>
      <c r="C55" s="83" t="s">
        <v>415</v>
      </c>
      <c r="D55" s="7">
        <v>0</v>
      </c>
      <c r="E55" s="104" t="s">
        <v>176</v>
      </c>
      <c r="F55" s="81" t="s">
        <v>177</v>
      </c>
      <c r="G55" s="77" t="s">
        <v>461</v>
      </c>
    </row>
    <row r="56" spans="1:7" ht="99.75" x14ac:dyDescent="0.2">
      <c r="A56" s="79">
        <v>26</v>
      </c>
      <c r="B56" s="87" t="s">
        <v>318</v>
      </c>
      <c r="C56" s="83" t="s">
        <v>416</v>
      </c>
      <c r="D56" s="7">
        <v>0.5</v>
      </c>
      <c r="E56" s="104" t="s">
        <v>181</v>
      </c>
      <c r="F56" s="81" t="s">
        <v>182</v>
      </c>
      <c r="G56" s="65" t="s">
        <v>368</v>
      </c>
    </row>
    <row r="57" spans="1:7" ht="85.5" x14ac:dyDescent="0.2">
      <c r="A57" s="79">
        <v>27</v>
      </c>
      <c r="B57" s="87" t="s">
        <v>304</v>
      </c>
      <c r="C57" s="83" t="s">
        <v>417</v>
      </c>
      <c r="D57" s="7">
        <v>0.5</v>
      </c>
      <c r="E57" s="104" t="s">
        <v>186</v>
      </c>
      <c r="F57" s="81" t="s">
        <v>187</v>
      </c>
      <c r="G57" s="77" t="s">
        <v>463</v>
      </c>
    </row>
    <row r="58" spans="1:7" ht="101.25" customHeight="1" x14ac:dyDescent="0.2">
      <c r="A58" s="79">
        <v>28</v>
      </c>
      <c r="B58" s="87" t="s">
        <v>318</v>
      </c>
      <c r="C58" s="83" t="s">
        <v>418</v>
      </c>
      <c r="D58" s="7">
        <v>0.5</v>
      </c>
      <c r="E58" s="104" t="s">
        <v>191</v>
      </c>
      <c r="F58" s="81" t="s">
        <v>192</v>
      </c>
      <c r="G58" s="63" t="s">
        <v>322</v>
      </c>
    </row>
    <row r="59" spans="1:7" ht="85.5" x14ac:dyDescent="0.2">
      <c r="A59" s="79">
        <v>29</v>
      </c>
      <c r="B59" s="87" t="s">
        <v>304</v>
      </c>
      <c r="C59" s="83" t="s">
        <v>419</v>
      </c>
      <c r="D59" s="7">
        <v>0</v>
      </c>
      <c r="E59" s="107" t="s">
        <v>195</v>
      </c>
      <c r="F59" s="14" t="s">
        <v>196</v>
      </c>
      <c r="G59" s="77" t="s">
        <v>464</v>
      </c>
    </row>
    <row r="60" spans="1:7" ht="71.25" x14ac:dyDescent="0.2">
      <c r="A60" s="79">
        <v>30</v>
      </c>
      <c r="B60" s="87" t="s">
        <v>304</v>
      </c>
      <c r="C60" s="83" t="s">
        <v>420</v>
      </c>
      <c r="D60" s="7">
        <v>0</v>
      </c>
      <c r="E60" s="104" t="s">
        <v>199</v>
      </c>
      <c r="F60" s="81" t="s">
        <v>200</v>
      </c>
      <c r="G60" s="77" t="s">
        <v>464</v>
      </c>
    </row>
    <row r="61" spans="1:7" ht="159" customHeight="1" x14ac:dyDescent="0.2">
      <c r="A61" s="79">
        <v>31</v>
      </c>
      <c r="B61" s="87" t="s">
        <v>319</v>
      </c>
      <c r="C61" s="83" t="s">
        <v>421</v>
      </c>
      <c r="D61" s="7">
        <v>1</v>
      </c>
      <c r="E61" s="104" t="s">
        <v>370</v>
      </c>
      <c r="F61" s="81" t="s">
        <v>202</v>
      </c>
      <c r="G61" s="63" t="s">
        <v>371</v>
      </c>
    </row>
    <row r="62" spans="1:7" ht="75" x14ac:dyDescent="0.2">
      <c r="A62" s="79">
        <v>32</v>
      </c>
      <c r="B62" s="87" t="s">
        <v>318</v>
      </c>
      <c r="C62" s="83" t="s">
        <v>422</v>
      </c>
      <c r="D62" s="7">
        <v>1</v>
      </c>
      <c r="E62" s="105" t="s">
        <v>372</v>
      </c>
      <c r="F62" s="13" t="s">
        <v>206</v>
      </c>
      <c r="G62" s="63" t="s">
        <v>373</v>
      </c>
    </row>
    <row r="63" spans="1:7" ht="172.5" customHeight="1" x14ac:dyDescent="0.2">
      <c r="A63" s="79">
        <v>33</v>
      </c>
      <c r="B63" s="87" t="s">
        <v>304</v>
      </c>
      <c r="C63" s="83" t="s">
        <v>423</v>
      </c>
      <c r="D63" s="7">
        <v>1</v>
      </c>
      <c r="E63" s="107" t="s">
        <v>210</v>
      </c>
      <c r="F63" s="14" t="s">
        <v>211</v>
      </c>
      <c r="G63" s="72" t="s">
        <v>460</v>
      </c>
    </row>
    <row r="64" spans="1:7" ht="117" customHeight="1" x14ac:dyDescent="0.2">
      <c r="A64" s="79">
        <v>34</v>
      </c>
      <c r="B64" s="87" t="s">
        <v>318</v>
      </c>
      <c r="C64" s="83" t="s">
        <v>212</v>
      </c>
      <c r="D64" s="7">
        <v>0.5</v>
      </c>
      <c r="E64" s="105" t="s">
        <v>213</v>
      </c>
      <c r="F64" s="13" t="s">
        <v>214</v>
      </c>
      <c r="G64" s="63" t="s">
        <v>375</v>
      </c>
    </row>
    <row r="65" spans="1:7" ht="218.25" customHeight="1" x14ac:dyDescent="0.2">
      <c r="A65" s="258">
        <v>35</v>
      </c>
      <c r="B65" s="306" t="s">
        <v>304</v>
      </c>
      <c r="C65" s="83" t="s">
        <v>215</v>
      </c>
      <c r="D65" s="7">
        <v>1</v>
      </c>
      <c r="E65" s="104" t="s">
        <v>217</v>
      </c>
      <c r="F65" s="81" t="s">
        <v>218</v>
      </c>
      <c r="G65" s="66" t="s">
        <v>376</v>
      </c>
    </row>
    <row r="66" spans="1:7" ht="120.75" x14ac:dyDescent="0.2">
      <c r="A66" s="258"/>
      <c r="B66" s="306"/>
      <c r="C66" s="83" t="s">
        <v>434</v>
      </c>
      <c r="D66" s="7">
        <v>0.7</v>
      </c>
      <c r="E66" s="107" t="s">
        <v>221</v>
      </c>
      <c r="F66" s="14" t="s">
        <v>50</v>
      </c>
      <c r="G66" s="61" t="s">
        <v>377</v>
      </c>
    </row>
    <row r="67" spans="1:7" ht="85.5" x14ac:dyDescent="0.2">
      <c r="A67" s="82">
        <v>36</v>
      </c>
      <c r="B67" s="87" t="s">
        <v>304</v>
      </c>
      <c r="C67" s="85" t="s">
        <v>424</v>
      </c>
      <c r="D67" s="7">
        <v>0</v>
      </c>
      <c r="E67" s="107" t="s">
        <v>195</v>
      </c>
      <c r="F67" s="14" t="s">
        <v>223</v>
      </c>
      <c r="G67" s="77" t="s">
        <v>464</v>
      </c>
    </row>
    <row r="68" spans="1:7" ht="85.5" x14ac:dyDescent="0.2">
      <c r="A68" s="79">
        <v>37</v>
      </c>
      <c r="B68" s="87" t="s">
        <v>305</v>
      </c>
      <c r="C68" s="83" t="s">
        <v>224</v>
      </c>
      <c r="D68" s="7">
        <v>0</v>
      </c>
      <c r="E68" s="105" t="s">
        <v>380</v>
      </c>
      <c r="F68" s="13" t="s">
        <v>225</v>
      </c>
      <c r="G68" s="77"/>
    </row>
    <row r="69" spans="1:7" ht="132" x14ac:dyDescent="0.2">
      <c r="A69" s="258">
        <v>38</v>
      </c>
      <c r="B69" s="87" t="s">
        <v>291</v>
      </c>
      <c r="C69" s="309" t="s">
        <v>425</v>
      </c>
      <c r="D69" s="7">
        <v>0.6</v>
      </c>
      <c r="E69" s="104" t="s">
        <v>87</v>
      </c>
      <c r="F69" s="81" t="s">
        <v>88</v>
      </c>
      <c r="G69" s="95" t="s">
        <v>381</v>
      </c>
    </row>
    <row r="70" spans="1:7" ht="63.75" x14ac:dyDescent="0.2">
      <c r="A70" s="258"/>
      <c r="B70" s="87" t="s">
        <v>291</v>
      </c>
      <c r="C70" s="310"/>
      <c r="D70" s="7">
        <v>0</v>
      </c>
      <c r="E70" s="104" t="s">
        <v>230</v>
      </c>
      <c r="F70" s="81" t="s">
        <v>231</v>
      </c>
      <c r="G70" s="115" t="s">
        <v>493</v>
      </c>
    </row>
    <row r="71" spans="1:7" ht="57" x14ac:dyDescent="0.2">
      <c r="A71" s="258"/>
      <c r="B71" s="87" t="s">
        <v>320</v>
      </c>
      <c r="C71" s="310"/>
      <c r="D71" s="7">
        <v>0</v>
      </c>
      <c r="E71" s="104" t="s">
        <v>234</v>
      </c>
      <c r="F71" s="81" t="s">
        <v>235</v>
      </c>
      <c r="G71" s="77" t="s">
        <v>492</v>
      </c>
    </row>
    <row r="72" spans="1:7" ht="84" x14ac:dyDescent="0.2">
      <c r="A72" s="258"/>
      <c r="B72" s="87" t="s">
        <v>320</v>
      </c>
      <c r="C72" s="311"/>
      <c r="D72" s="7">
        <v>0</v>
      </c>
      <c r="E72" s="105" t="s">
        <v>238</v>
      </c>
      <c r="F72" s="13" t="s">
        <v>239</v>
      </c>
      <c r="G72" s="77" t="s">
        <v>492</v>
      </c>
    </row>
    <row r="73" spans="1:7" ht="99.75" x14ac:dyDescent="0.2">
      <c r="A73" s="79">
        <v>39</v>
      </c>
      <c r="B73" s="87" t="s">
        <v>304</v>
      </c>
      <c r="C73" s="83" t="s">
        <v>241</v>
      </c>
      <c r="D73" s="7">
        <v>0</v>
      </c>
      <c r="E73" s="104" t="s">
        <v>167</v>
      </c>
      <c r="F73" s="81" t="s">
        <v>168</v>
      </c>
      <c r="G73" s="77" t="s">
        <v>464</v>
      </c>
    </row>
    <row r="74" spans="1:7" ht="112.5" customHeight="1" x14ac:dyDescent="0.2">
      <c r="A74" s="79">
        <v>40</v>
      </c>
      <c r="B74" s="87" t="s">
        <v>318</v>
      </c>
      <c r="C74" s="83" t="s">
        <v>426</v>
      </c>
      <c r="D74" s="7">
        <v>1</v>
      </c>
      <c r="E74" s="105" t="s">
        <v>244</v>
      </c>
      <c r="F74" s="13" t="s">
        <v>323</v>
      </c>
      <c r="G74" s="67" t="s">
        <v>384</v>
      </c>
    </row>
    <row r="75" spans="1:7" ht="42.75" x14ac:dyDescent="0.2">
      <c r="A75" s="79">
        <v>41</v>
      </c>
      <c r="B75" s="87" t="s">
        <v>289</v>
      </c>
      <c r="C75" s="83" t="s">
        <v>427</v>
      </c>
      <c r="D75" s="7">
        <v>0</v>
      </c>
      <c r="E75" s="108" t="s">
        <v>248</v>
      </c>
      <c r="F75" s="19" t="s">
        <v>249</v>
      </c>
      <c r="G75" s="77" t="s">
        <v>488</v>
      </c>
    </row>
    <row r="76" spans="1:7" ht="42.75" x14ac:dyDescent="0.2">
      <c r="A76" s="79">
        <v>42</v>
      </c>
      <c r="B76" s="87" t="s">
        <v>293</v>
      </c>
      <c r="C76" s="83" t="s">
        <v>429</v>
      </c>
      <c r="D76" s="7">
        <v>0</v>
      </c>
      <c r="E76" s="109" t="s">
        <v>385</v>
      </c>
      <c r="F76" s="18" t="s">
        <v>253</v>
      </c>
      <c r="G76" s="77" t="s">
        <v>488</v>
      </c>
    </row>
    <row r="77" spans="1:7" ht="112.5" customHeight="1" x14ac:dyDescent="0.2">
      <c r="A77" s="274">
        <v>43</v>
      </c>
      <c r="B77" s="87" t="s">
        <v>293</v>
      </c>
      <c r="C77" s="298" t="s">
        <v>428</v>
      </c>
      <c r="D77" s="7">
        <v>0.7</v>
      </c>
      <c r="E77" s="109" t="s">
        <v>256</v>
      </c>
      <c r="F77" s="18" t="s">
        <v>257</v>
      </c>
      <c r="G77" s="67" t="s">
        <v>328</v>
      </c>
    </row>
    <row r="78" spans="1:7" ht="96" x14ac:dyDescent="0.2">
      <c r="A78" s="274"/>
      <c r="B78" s="306" t="s">
        <v>318</v>
      </c>
      <c r="C78" s="299"/>
      <c r="D78" s="7">
        <v>0.7</v>
      </c>
      <c r="E78" s="106" t="s">
        <v>259</v>
      </c>
      <c r="F78" s="13" t="s">
        <v>260</v>
      </c>
      <c r="G78" s="67" t="s">
        <v>324</v>
      </c>
    </row>
    <row r="79" spans="1:7" ht="38.25" x14ac:dyDescent="0.2">
      <c r="A79" s="274"/>
      <c r="B79" s="306"/>
      <c r="C79" s="299"/>
      <c r="D79" s="7">
        <v>1</v>
      </c>
      <c r="E79" s="106" t="s">
        <v>259</v>
      </c>
      <c r="F79" s="13" t="s">
        <v>262</v>
      </c>
      <c r="G79" s="67" t="s">
        <v>298</v>
      </c>
    </row>
    <row r="80" spans="1:7" ht="38.25" x14ac:dyDescent="0.2">
      <c r="A80" s="274"/>
      <c r="B80" s="306"/>
      <c r="C80" s="299"/>
      <c r="D80" s="7">
        <v>0.7</v>
      </c>
      <c r="E80" s="106" t="s">
        <v>259</v>
      </c>
      <c r="F80" s="13" t="s">
        <v>264</v>
      </c>
      <c r="G80" s="67" t="s">
        <v>325</v>
      </c>
    </row>
    <row r="81" spans="1:7" ht="51" x14ac:dyDescent="0.2">
      <c r="A81" s="274"/>
      <c r="B81" s="306"/>
      <c r="C81" s="300"/>
      <c r="D81" s="7">
        <v>1</v>
      </c>
      <c r="E81" s="106" t="s">
        <v>387</v>
      </c>
      <c r="F81" s="13" t="s">
        <v>266</v>
      </c>
      <c r="G81" s="67" t="s">
        <v>388</v>
      </c>
    </row>
    <row r="82" spans="1:7" ht="51" x14ac:dyDescent="0.2">
      <c r="A82" s="274">
        <v>44</v>
      </c>
      <c r="B82" s="304" t="s">
        <v>318</v>
      </c>
      <c r="C82" s="298" t="s">
        <v>430</v>
      </c>
      <c r="D82" s="7">
        <v>0.5</v>
      </c>
      <c r="E82" s="106" t="s">
        <v>153</v>
      </c>
      <c r="F82" s="11" t="s">
        <v>150</v>
      </c>
      <c r="G82" s="63" t="s">
        <v>309</v>
      </c>
    </row>
    <row r="83" spans="1:7" ht="72" customHeight="1" x14ac:dyDescent="0.2">
      <c r="A83" s="274"/>
      <c r="B83" s="308"/>
      <c r="C83" s="299"/>
      <c r="D83" s="7">
        <v>0</v>
      </c>
      <c r="E83" s="106" t="s">
        <v>149</v>
      </c>
      <c r="F83" s="11" t="s">
        <v>152</v>
      </c>
      <c r="G83" s="65" t="s">
        <v>326</v>
      </c>
    </row>
    <row r="84" spans="1:7" ht="72" customHeight="1" x14ac:dyDescent="0.2">
      <c r="A84" s="274"/>
      <c r="B84" s="308"/>
      <c r="C84" s="299"/>
      <c r="D84" s="7">
        <v>0</v>
      </c>
      <c r="E84" s="106" t="s">
        <v>149</v>
      </c>
      <c r="F84" s="11" t="s">
        <v>154</v>
      </c>
      <c r="G84" s="63" t="s">
        <v>312</v>
      </c>
    </row>
    <row r="85" spans="1:7" ht="72" customHeight="1" x14ac:dyDescent="0.2">
      <c r="A85" s="274"/>
      <c r="B85" s="308"/>
      <c r="C85" s="299"/>
      <c r="D85" s="7">
        <v>0</v>
      </c>
      <c r="E85" s="106" t="s">
        <v>153</v>
      </c>
      <c r="F85" s="11" t="s">
        <v>155</v>
      </c>
      <c r="G85" s="65" t="s">
        <v>329</v>
      </c>
    </row>
    <row r="86" spans="1:7" ht="72" customHeight="1" x14ac:dyDescent="0.2">
      <c r="A86" s="274"/>
      <c r="B86" s="308"/>
      <c r="C86" s="299"/>
      <c r="D86" s="7">
        <v>0</v>
      </c>
      <c r="E86" s="11" t="s">
        <v>149</v>
      </c>
      <c r="F86" s="11" t="s">
        <v>156</v>
      </c>
      <c r="G86" s="65" t="s">
        <v>330</v>
      </c>
    </row>
    <row r="87" spans="1:7" ht="72" customHeight="1" x14ac:dyDescent="0.2">
      <c r="A87" s="274"/>
      <c r="B87" s="308"/>
      <c r="C87" s="299"/>
      <c r="D87" s="7">
        <v>0</v>
      </c>
      <c r="E87" s="11" t="s">
        <v>149</v>
      </c>
      <c r="F87" s="11" t="s">
        <v>158</v>
      </c>
      <c r="G87" s="63" t="s">
        <v>313</v>
      </c>
    </row>
    <row r="88" spans="1:7" ht="72" customHeight="1" x14ac:dyDescent="0.2">
      <c r="A88" s="274"/>
      <c r="B88" s="305"/>
      <c r="C88" s="300"/>
      <c r="D88" s="7">
        <v>0.5</v>
      </c>
      <c r="E88" s="11" t="s">
        <v>153</v>
      </c>
      <c r="F88" s="11" t="s">
        <v>159</v>
      </c>
      <c r="G88" s="65" t="s">
        <v>327</v>
      </c>
    </row>
    <row r="89" spans="1:7" ht="240.75" customHeight="1" x14ac:dyDescent="0.2">
      <c r="A89" s="82">
        <v>45</v>
      </c>
      <c r="B89" s="87" t="s">
        <v>318</v>
      </c>
      <c r="C89" s="85" t="s">
        <v>269</v>
      </c>
      <c r="D89" s="7">
        <v>1</v>
      </c>
      <c r="E89" s="11" t="s">
        <v>332</v>
      </c>
      <c r="F89" s="11" t="s">
        <v>271</v>
      </c>
      <c r="G89" s="67" t="s">
        <v>456</v>
      </c>
    </row>
    <row r="90" spans="1:7" ht="96" customHeight="1" x14ac:dyDescent="0.2">
      <c r="A90" s="274">
        <v>46</v>
      </c>
      <c r="B90" s="306" t="s">
        <v>318</v>
      </c>
      <c r="C90" s="298" t="s">
        <v>431</v>
      </c>
      <c r="D90" s="7">
        <v>1</v>
      </c>
      <c r="E90" s="13" t="s">
        <v>275</v>
      </c>
      <c r="F90" s="13" t="s">
        <v>276</v>
      </c>
      <c r="G90" s="296" t="s">
        <v>333</v>
      </c>
    </row>
    <row r="91" spans="1:7" ht="60" x14ac:dyDescent="0.2">
      <c r="A91" s="274"/>
      <c r="B91" s="306"/>
      <c r="C91" s="300"/>
      <c r="D91" s="7">
        <v>1</v>
      </c>
      <c r="E91" s="13" t="s">
        <v>299</v>
      </c>
      <c r="F91" s="13" t="s">
        <v>300</v>
      </c>
      <c r="G91" s="297"/>
    </row>
    <row r="92" spans="1:7" ht="201.75" customHeight="1" x14ac:dyDescent="0.2">
      <c r="A92" s="274">
        <v>47</v>
      </c>
      <c r="B92" s="304" t="s">
        <v>318</v>
      </c>
      <c r="C92" s="298" t="s">
        <v>432</v>
      </c>
      <c r="D92" s="7">
        <v>1</v>
      </c>
      <c r="E92" s="13" t="s">
        <v>279</v>
      </c>
      <c r="F92" s="13" t="s">
        <v>280</v>
      </c>
      <c r="G92" s="74" t="s">
        <v>445</v>
      </c>
    </row>
    <row r="93" spans="1:7" ht="132" customHeight="1" x14ac:dyDescent="0.2">
      <c r="A93" s="274"/>
      <c r="B93" s="305"/>
      <c r="C93" s="300"/>
      <c r="D93" s="7">
        <v>0.2</v>
      </c>
      <c r="E93" s="13" t="s">
        <v>284</v>
      </c>
      <c r="F93" s="13" t="s">
        <v>285</v>
      </c>
      <c r="G93" s="73" t="s">
        <v>446</v>
      </c>
    </row>
    <row r="94" spans="1:7" x14ac:dyDescent="0.2">
      <c r="D94" s="59"/>
    </row>
  </sheetData>
  <mergeCells count="50">
    <mergeCell ref="A1:F1"/>
    <mergeCell ref="A2:F2"/>
    <mergeCell ref="A3:F3"/>
    <mergeCell ref="A6:A7"/>
    <mergeCell ref="C6:C7"/>
    <mergeCell ref="B6:B7"/>
    <mergeCell ref="A20:A22"/>
    <mergeCell ref="C20:C22"/>
    <mergeCell ref="B8:B9"/>
    <mergeCell ref="B20:B22"/>
    <mergeCell ref="G6:G7"/>
    <mergeCell ref="A8:A9"/>
    <mergeCell ref="C8:C9"/>
    <mergeCell ref="A29:A30"/>
    <mergeCell ref="A32:A38"/>
    <mergeCell ref="A26:A28"/>
    <mergeCell ref="C26:C28"/>
    <mergeCell ref="B23:B25"/>
    <mergeCell ref="A23:A25"/>
    <mergeCell ref="C23:C25"/>
    <mergeCell ref="C32:C38"/>
    <mergeCell ref="A65:A66"/>
    <mergeCell ref="A52:A54"/>
    <mergeCell ref="A45:A51"/>
    <mergeCell ref="A40:A43"/>
    <mergeCell ref="C40:C43"/>
    <mergeCell ref="C45:C51"/>
    <mergeCell ref="C52:C54"/>
    <mergeCell ref="A82:A88"/>
    <mergeCell ref="C77:C81"/>
    <mergeCell ref="B78:B81"/>
    <mergeCell ref="A69:A72"/>
    <mergeCell ref="A77:A81"/>
    <mergeCell ref="C69:C72"/>
    <mergeCell ref="A92:A93"/>
    <mergeCell ref="C90:C91"/>
    <mergeCell ref="C92:C93"/>
    <mergeCell ref="B90:B91"/>
    <mergeCell ref="A90:A91"/>
    <mergeCell ref="G90:G91"/>
    <mergeCell ref="C82:C88"/>
    <mergeCell ref="G52:G54"/>
    <mergeCell ref="B92:B93"/>
    <mergeCell ref="B26:B28"/>
    <mergeCell ref="B32:B38"/>
    <mergeCell ref="B40:B43"/>
    <mergeCell ref="B45:B51"/>
    <mergeCell ref="B52:B54"/>
    <mergeCell ref="B65:B66"/>
    <mergeCell ref="B82:B88"/>
  </mergeCells>
  <printOptions horizontalCentered="1" verticalCentered="1"/>
  <pageMargins left="0" right="0" top="0" bottom="0" header="0.51181102362204722" footer="0.51181102362204722"/>
  <pageSetup paperSize="14" scale="4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37"/>
  <sheetViews>
    <sheetView topLeftCell="A28" zoomScale="80" zoomScaleNormal="80" workbookViewId="0">
      <selection activeCell="B53" sqref="B53"/>
    </sheetView>
  </sheetViews>
  <sheetFormatPr baseColWidth="10" defaultRowHeight="12.75" x14ac:dyDescent="0.2"/>
  <cols>
    <col min="1" max="1" width="19.42578125" bestFit="1" customWidth="1"/>
    <col min="2" max="2" width="43.5703125" customWidth="1"/>
    <col min="3" max="3" width="50.42578125" customWidth="1"/>
    <col min="4" max="4" width="24.28515625" customWidth="1"/>
    <col min="5" max="5" width="54" customWidth="1"/>
    <col min="6" max="6" width="44.85546875" customWidth="1"/>
    <col min="7" max="7" width="76.28515625" customWidth="1"/>
  </cols>
  <sheetData>
    <row r="1" spans="1:7" ht="24" x14ac:dyDescent="0.2">
      <c r="A1" s="2" t="s">
        <v>2</v>
      </c>
      <c r="B1" s="86" t="s">
        <v>433</v>
      </c>
      <c r="C1" s="3" t="s">
        <v>3</v>
      </c>
      <c r="D1" s="2" t="s">
        <v>14</v>
      </c>
      <c r="E1" s="2" t="s">
        <v>6</v>
      </c>
      <c r="F1" s="3" t="s">
        <v>7</v>
      </c>
      <c r="G1" s="54" t="s">
        <v>295</v>
      </c>
    </row>
    <row r="2" spans="1:7" ht="48" x14ac:dyDescent="0.2">
      <c r="A2" s="79">
        <v>1</v>
      </c>
      <c r="B2" s="87" t="s">
        <v>318</v>
      </c>
      <c r="C2" s="83" t="s">
        <v>392</v>
      </c>
      <c r="D2" s="7">
        <v>1</v>
      </c>
      <c r="E2" s="81" t="s">
        <v>48</v>
      </c>
      <c r="F2" s="81" t="s">
        <v>49</v>
      </c>
      <c r="G2" s="80" t="s">
        <v>296</v>
      </c>
    </row>
    <row r="3" spans="1:7" ht="90" x14ac:dyDescent="0.2">
      <c r="A3" s="79">
        <v>4</v>
      </c>
      <c r="B3" s="87" t="s">
        <v>318</v>
      </c>
      <c r="C3" s="83" t="s">
        <v>395</v>
      </c>
      <c r="D3" s="7">
        <v>1</v>
      </c>
      <c r="E3" s="11" t="s">
        <v>338</v>
      </c>
      <c r="F3" s="11" t="s">
        <v>66</v>
      </c>
      <c r="G3" s="80" t="s">
        <v>339</v>
      </c>
    </row>
    <row r="4" spans="1:7" ht="51" x14ac:dyDescent="0.2">
      <c r="A4" s="79">
        <v>5</v>
      </c>
      <c r="B4" s="87" t="s">
        <v>318</v>
      </c>
      <c r="C4" s="83" t="s">
        <v>396</v>
      </c>
      <c r="D4" s="7">
        <v>1</v>
      </c>
      <c r="E4" s="11" t="s">
        <v>341</v>
      </c>
      <c r="F4" s="11" t="s">
        <v>69</v>
      </c>
      <c r="G4" s="62" t="s">
        <v>342</v>
      </c>
    </row>
    <row r="5" spans="1:7" ht="60" x14ac:dyDescent="0.2">
      <c r="A5" s="79">
        <v>11</v>
      </c>
      <c r="B5" s="87" t="s">
        <v>318</v>
      </c>
      <c r="C5" s="83" t="s">
        <v>402</v>
      </c>
      <c r="D5" s="7">
        <v>1</v>
      </c>
      <c r="E5" s="81" t="s">
        <v>352</v>
      </c>
      <c r="F5" s="81" t="s">
        <v>85</v>
      </c>
      <c r="G5" s="63" t="s">
        <v>353</v>
      </c>
    </row>
    <row r="6" spans="1:7" ht="158.25" customHeight="1" x14ac:dyDescent="0.2">
      <c r="A6" s="79">
        <v>20</v>
      </c>
      <c r="B6" s="96" t="s">
        <v>318</v>
      </c>
      <c r="C6" s="83" t="s">
        <v>410</v>
      </c>
      <c r="D6" s="7">
        <v>0.5</v>
      </c>
      <c r="E6" s="81" t="s">
        <v>411</v>
      </c>
      <c r="F6" s="13" t="s">
        <v>134</v>
      </c>
      <c r="G6" s="63" t="s">
        <v>362</v>
      </c>
    </row>
    <row r="7" spans="1:7" ht="258.75" customHeight="1" x14ac:dyDescent="0.2">
      <c r="A7" s="79">
        <v>22</v>
      </c>
      <c r="B7" s="98" t="s">
        <v>459</v>
      </c>
      <c r="C7" s="99" t="s">
        <v>412</v>
      </c>
      <c r="D7" s="100">
        <v>0</v>
      </c>
      <c r="E7" s="101" t="s">
        <v>144</v>
      </c>
      <c r="F7" s="101" t="s">
        <v>145</v>
      </c>
      <c r="G7" s="102" t="s">
        <v>458</v>
      </c>
    </row>
    <row r="8" spans="1:7" ht="90.75" customHeight="1" x14ac:dyDescent="0.2">
      <c r="A8" s="274">
        <v>23</v>
      </c>
      <c r="B8" s="308" t="s">
        <v>318</v>
      </c>
      <c r="C8" s="298" t="s">
        <v>413</v>
      </c>
      <c r="D8" s="7">
        <v>0.2</v>
      </c>
      <c r="E8" s="11" t="s">
        <v>149</v>
      </c>
      <c r="F8" s="11" t="s">
        <v>150</v>
      </c>
      <c r="G8" s="63" t="s">
        <v>309</v>
      </c>
    </row>
    <row r="9" spans="1:7" ht="74.25" customHeight="1" x14ac:dyDescent="0.2">
      <c r="A9" s="274"/>
      <c r="B9" s="308"/>
      <c r="C9" s="299"/>
      <c r="D9" s="7">
        <v>0.2</v>
      </c>
      <c r="E9" s="11" t="s">
        <v>149</v>
      </c>
      <c r="F9" s="11" t="s">
        <v>152</v>
      </c>
      <c r="G9" s="65" t="s">
        <v>321</v>
      </c>
    </row>
    <row r="10" spans="1:7" ht="63.75" x14ac:dyDescent="0.2">
      <c r="A10" s="274"/>
      <c r="B10" s="308"/>
      <c r="C10" s="299"/>
      <c r="D10" s="7">
        <v>0.2</v>
      </c>
      <c r="E10" s="11" t="s">
        <v>153</v>
      </c>
      <c r="F10" s="11" t="s">
        <v>154</v>
      </c>
      <c r="G10" s="63" t="s">
        <v>310</v>
      </c>
    </row>
    <row r="11" spans="1:7" ht="76.5" x14ac:dyDescent="0.2">
      <c r="A11" s="274"/>
      <c r="B11" s="308"/>
      <c r="C11" s="299"/>
      <c r="D11" s="7">
        <v>0.2</v>
      </c>
      <c r="E11" s="11" t="s">
        <v>149</v>
      </c>
      <c r="F11" s="11" t="s">
        <v>155</v>
      </c>
      <c r="G11" s="65" t="s">
        <v>366</v>
      </c>
    </row>
    <row r="12" spans="1:7" ht="76.5" x14ac:dyDescent="0.2">
      <c r="A12" s="274"/>
      <c r="B12" s="308"/>
      <c r="C12" s="299"/>
      <c r="D12" s="7">
        <v>0.2</v>
      </c>
      <c r="E12" s="11" t="s">
        <v>153</v>
      </c>
      <c r="F12" s="11" t="s">
        <v>156</v>
      </c>
      <c r="G12" s="65" t="s">
        <v>367</v>
      </c>
    </row>
    <row r="13" spans="1:7" ht="36" x14ac:dyDescent="0.2">
      <c r="A13" s="274"/>
      <c r="B13" s="308"/>
      <c r="C13" s="299"/>
      <c r="D13" s="7">
        <v>0</v>
      </c>
      <c r="E13" s="11" t="s">
        <v>153</v>
      </c>
      <c r="F13" s="11" t="s">
        <v>158</v>
      </c>
      <c r="G13" s="65" t="s">
        <v>297</v>
      </c>
    </row>
    <row r="14" spans="1:7" ht="63.75" x14ac:dyDescent="0.2">
      <c r="A14" s="274"/>
      <c r="B14" s="305"/>
      <c r="C14" s="300"/>
      <c r="D14" s="7">
        <v>0.2</v>
      </c>
      <c r="E14" s="11" t="s">
        <v>153</v>
      </c>
      <c r="F14" s="11" t="s">
        <v>159</v>
      </c>
      <c r="G14" s="65" t="s">
        <v>311</v>
      </c>
    </row>
    <row r="15" spans="1:7" ht="84" x14ac:dyDescent="0.2">
      <c r="A15" s="79">
        <v>26</v>
      </c>
      <c r="B15" s="87" t="s">
        <v>318</v>
      </c>
      <c r="C15" s="83" t="s">
        <v>416</v>
      </c>
      <c r="D15" s="7">
        <v>0.5</v>
      </c>
      <c r="E15" s="81" t="s">
        <v>181</v>
      </c>
      <c r="F15" s="81" t="s">
        <v>182</v>
      </c>
      <c r="G15" s="65" t="s">
        <v>368</v>
      </c>
    </row>
    <row r="16" spans="1:7" ht="165" x14ac:dyDescent="0.2">
      <c r="A16" s="79">
        <v>28</v>
      </c>
      <c r="B16" s="87" t="s">
        <v>318</v>
      </c>
      <c r="C16" s="83" t="s">
        <v>418</v>
      </c>
      <c r="D16" s="7">
        <v>0.5</v>
      </c>
      <c r="E16" s="81" t="s">
        <v>191</v>
      </c>
      <c r="F16" s="81" t="s">
        <v>192</v>
      </c>
      <c r="G16" s="63" t="s">
        <v>322</v>
      </c>
    </row>
    <row r="17" spans="1:7" ht="102" x14ac:dyDescent="0.2">
      <c r="A17" s="79">
        <v>32</v>
      </c>
      <c r="B17" s="87" t="s">
        <v>318</v>
      </c>
      <c r="C17" s="83" t="s">
        <v>422</v>
      </c>
      <c r="D17" s="7">
        <v>1</v>
      </c>
      <c r="E17" s="13" t="s">
        <v>372</v>
      </c>
      <c r="F17" s="13" t="s">
        <v>206</v>
      </c>
      <c r="G17" s="63" t="s">
        <v>373</v>
      </c>
    </row>
    <row r="18" spans="1:7" ht="165" x14ac:dyDescent="0.2">
      <c r="A18" s="79">
        <v>34</v>
      </c>
      <c r="B18" s="87" t="s">
        <v>318</v>
      </c>
      <c r="C18" s="83" t="s">
        <v>212</v>
      </c>
      <c r="D18" s="7">
        <v>0.5</v>
      </c>
      <c r="E18" s="13" t="s">
        <v>213</v>
      </c>
      <c r="F18" s="13" t="s">
        <v>214</v>
      </c>
      <c r="G18" s="63" t="s">
        <v>375</v>
      </c>
    </row>
    <row r="19" spans="1:7" ht="156.75" customHeight="1" x14ac:dyDescent="0.2">
      <c r="A19" s="79">
        <v>40</v>
      </c>
      <c r="B19" s="87" t="s">
        <v>318</v>
      </c>
      <c r="C19" s="83" t="s">
        <v>426</v>
      </c>
      <c r="D19" s="7">
        <v>1</v>
      </c>
      <c r="E19" s="13" t="s">
        <v>244</v>
      </c>
      <c r="F19" s="13" t="s">
        <v>323</v>
      </c>
      <c r="G19" s="67" t="s">
        <v>384</v>
      </c>
    </row>
    <row r="20" spans="1:7" ht="63.75" x14ac:dyDescent="0.2">
      <c r="A20" s="274">
        <v>44</v>
      </c>
      <c r="B20" s="304" t="s">
        <v>318</v>
      </c>
      <c r="C20" s="298" t="s">
        <v>430</v>
      </c>
      <c r="D20" s="7">
        <v>0.5</v>
      </c>
      <c r="E20" s="11" t="s">
        <v>153</v>
      </c>
      <c r="F20" s="11" t="s">
        <v>150</v>
      </c>
      <c r="G20" s="63" t="s">
        <v>309</v>
      </c>
    </row>
    <row r="21" spans="1:7" ht="76.5" x14ac:dyDescent="0.2">
      <c r="A21" s="274"/>
      <c r="B21" s="308"/>
      <c r="C21" s="299"/>
      <c r="D21" s="7">
        <v>0</v>
      </c>
      <c r="E21" s="11" t="s">
        <v>149</v>
      </c>
      <c r="F21" s="11" t="s">
        <v>152</v>
      </c>
      <c r="G21" s="65" t="s">
        <v>326</v>
      </c>
    </row>
    <row r="22" spans="1:7" ht="76.5" x14ac:dyDescent="0.2">
      <c r="A22" s="274"/>
      <c r="B22" s="308"/>
      <c r="C22" s="299"/>
      <c r="D22" s="7">
        <v>0</v>
      </c>
      <c r="E22" s="11" t="s">
        <v>149</v>
      </c>
      <c r="F22" s="11" t="s">
        <v>154</v>
      </c>
      <c r="G22" s="63" t="s">
        <v>312</v>
      </c>
    </row>
    <row r="23" spans="1:7" ht="76.5" x14ac:dyDescent="0.2">
      <c r="A23" s="274"/>
      <c r="B23" s="308"/>
      <c r="C23" s="299"/>
      <c r="D23" s="7">
        <v>0</v>
      </c>
      <c r="E23" s="11" t="s">
        <v>153</v>
      </c>
      <c r="F23" s="11" t="s">
        <v>155</v>
      </c>
      <c r="G23" s="65" t="s">
        <v>329</v>
      </c>
    </row>
    <row r="24" spans="1:7" ht="76.5" x14ac:dyDescent="0.2">
      <c r="A24" s="274"/>
      <c r="B24" s="308"/>
      <c r="C24" s="299"/>
      <c r="D24" s="7">
        <v>0</v>
      </c>
      <c r="E24" s="11" t="s">
        <v>149</v>
      </c>
      <c r="F24" s="11" t="s">
        <v>156</v>
      </c>
      <c r="G24" s="65" t="s">
        <v>330</v>
      </c>
    </row>
    <row r="25" spans="1:7" ht="36" x14ac:dyDescent="0.2">
      <c r="A25" s="274"/>
      <c r="B25" s="308"/>
      <c r="C25" s="299"/>
      <c r="D25" s="7">
        <v>0</v>
      </c>
      <c r="E25" s="11" t="s">
        <v>149</v>
      </c>
      <c r="F25" s="11" t="s">
        <v>158</v>
      </c>
      <c r="G25" s="63" t="s">
        <v>313</v>
      </c>
    </row>
    <row r="26" spans="1:7" ht="76.5" x14ac:dyDescent="0.2">
      <c r="A26" s="274"/>
      <c r="B26" s="305"/>
      <c r="C26" s="300"/>
      <c r="D26" s="7">
        <v>0.5</v>
      </c>
      <c r="E26" s="11" t="s">
        <v>153</v>
      </c>
      <c r="F26" s="11" t="s">
        <v>159</v>
      </c>
      <c r="G26" s="65" t="s">
        <v>327</v>
      </c>
    </row>
    <row r="27" spans="1:7" ht="375" x14ac:dyDescent="0.2">
      <c r="A27" s="82">
        <v>45</v>
      </c>
      <c r="B27" s="87" t="s">
        <v>318</v>
      </c>
      <c r="C27" s="85" t="s">
        <v>269</v>
      </c>
      <c r="D27" s="7">
        <v>1</v>
      </c>
      <c r="E27" s="11" t="s">
        <v>332</v>
      </c>
      <c r="F27" s="11" t="s">
        <v>271</v>
      </c>
      <c r="G27" s="67" t="s">
        <v>455</v>
      </c>
    </row>
    <row r="28" spans="1:7" ht="48" x14ac:dyDescent="0.2">
      <c r="A28" s="274">
        <v>46</v>
      </c>
      <c r="B28" s="306" t="s">
        <v>318</v>
      </c>
      <c r="C28" s="298" t="s">
        <v>431</v>
      </c>
      <c r="D28" s="7">
        <v>1</v>
      </c>
      <c r="E28" s="13" t="s">
        <v>275</v>
      </c>
      <c r="F28" s="13" t="s">
        <v>276</v>
      </c>
      <c r="G28" s="315" t="s">
        <v>333</v>
      </c>
    </row>
    <row r="29" spans="1:7" ht="60" x14ac:dyDescent="0.2">
      <c r="A29" s="274"/>
      <c r="B29" s="306"/>
      <c r="C29" s="300"/>
      <c r="D29" s="7">
        <v>1</v>
      </c>
      <c r="E29" s="13" t="s">
        <v>299</v>
      </c>
      <c r="F29" s="13" t="s">
        <v>300</v>
      </c>
      <c r="G29" s="297"/>
    </row>
    <row r="30" spans="1:7" ht="280.5" x14ac:dyDescent="0.2">
      <c r="A30" s="274">
        <v>47</v>
      </c>
      <c r="B30" s="304" t="s">
        <v>318</v>
      </c>
      <c r="C30" s="298" t="s">
        <v>432</v>
      </c>
      <c r="D30" s="7">
        <v>1</v>
      </c>
      <c r="E30" s="13" t="s">
        <v>279</v>
      </c>
      <c r="F30" s="13" t="s">
        <v>280</v>
      </c>
      <c r="G30" s="74" t="s">
        <v>317</v>
      </c>
    </row>
    <row r="31" spans="1:7" ht="51" x14ac:dyDescent="0.2">
      <c r="A31" s="274"/>
      <c r="B31" s="305"/>
      <c r="C31" s="300"/>
      <c r="D31" s="7">
        <v>0.2</v>
      </c>
      <c r="E31" s="13" t="s">
        <v>284</v>
      </c>
      <c r="F31" s="13" t="s">
        <v>285</v>
      </c>
      <c r="G31" s="73" t="s">
        <v>334</v>
      </c>
    </row>
    <row r="32" spans="1:7" x14ac:dyDescent="0.2">
      <c r="D32" s="59"/>
    </row>
    <row r="34" spans="1:2" x14ac:dyDescent="0.2">
      <c r="A34" t="s">
        <v>436</v>
      </c>
      <c r="B34" s="90">
        <f>B36/B35</f>
        <v>0.53333333333333333</v>
      </c>
    </row>
    <row r="35" spans="1:2" x14ac:dyDescent="0.2">
      <c r="A35" t="s">
        <v>437</v>
      </c>
      <c r="B35">
        <v>15</v>
      </c>
    </row>
    <row r="36" spans="1:2" x14ac:dyDescent="0.2">
      <c r="A36" t="s">
        <v>438</v>
      </c>
      <c r="B36">
        <v>8</v>
      </c>
    </row>
    <row r="37" spans="1:2" x14ac:dyDescent="0.2">
      <c r="A37" t="s">
        <v>435</v>
      </c>
      <c r="B37">
        <f>B35-B36</f>
        <v>7</v>
      </c>
    </row>
  </sheetData>
  <mergeCells count="13">
    <mergeCell ref="A8:A14"/>
    <mergeCell ref="B8:B14"/>
    <mergeCell ref="C8:C14"/>
    <mergeCell ref="A20:A26"/>
    <mergeCell ref="B20:B26"/>
    <mergeCell ref="C20:C26"/>
    <mergeCell ref="A28:A29"/>
    <mergeCell ref="B28:B29"/>
    <mergeCell ref="C28:C29"/>
    <mergeCell ref="G28:G29"/>
    <mergeCell ref="A30:A31"/>
    <mergeCell ref="B30:B31"/>
    <mergeCell ref="C30:C31"/>
  </mergeCell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28"/>
  <sheetViews>
    <sheetView zoomScale="80" zoomScaleNormal="80" workbookViewId="0">
      <selection activeCell="B53" sqref="B53"/>
    </sheetView>
  </sheetViews>
  <sheetFormatPr baseColWidth="10" defaultColWidth="8.85546875" defaultRowHeight="14.25" x14ac:dyDescent="0.2"/>
  <cols>
    <col min="1" max="1" width="19.5703125" style="23" bestFit="1"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ht="48" x14ac:dyDescent="0.2">
      <c r="A1" s="2" t="s">
        <v>2</v>
      </c>
      <c r="B1" s="86" t="s">
        <v>433</v>
      </c>
      <c r="C1" s="3" t="s">
        <v>3</v>
      </c>
      <c r="D1" s="2" t="s">
        <v>14</v>
      </c>
      <c r="E1" s="2" t="s">
        <v>6</v>
      </c>
      <c r="F1" s="3" t="s">
        <v>7</v>
      </c>
      <c r="G1" s="54" t="s">
        <v>295</v>
      </c>
    </row>
    <row r="2" spans="1:7" ht="98.25" customHeight="1" x14ac:dyDescent="0.2">
      <c r="A2" s="258">
        <v>2</v>
      </c>
      <c r="B2" s="306" t="s">
        <v>304</v>
      </c>
      <c r="C2" s="312" t="s">
        <v>393</v>
      </c>
      <c r="D2" s="7">
        <v>1</v>
      </c>
      <c r="E2" s="81" t="s">
        <v>389</v>
      </c>
      <c r="F2" s="81" t="s">
        <v>54</v>
      </c>
      <c r="G2" s="316" t="s">
        <v>465</v>
      </c>
    </row>
    <row r="3" spans="1:7" ht="114" customHeight="1" x14ac:dyDescent="0.2">
      <c r="A3" s="258"/>
      <c r="B3" s="306"/>
      <c r="C3" s="313"/>
      <c r="D3" s="7">
        <v>1</v>
      </c>
      <c r="E3" s="81" t="s">
        <v>391</v>
      </c>
      <c r="F3" s="81" t="s">
        <v>55</v>
      </c>
      <c r="G3" s="314"/>
    </row>
    <row r="4" spans="1:7" ht="175.5" customHeight="1" x14ac:dyDescent="0.2">
      <c r="A4" s="79">
        <v>6</v>
      </c>
      <c r="B4" s="87" t="s">
        <v>304</v>
      </c>
      <c r="C4" s="83" t="s">
        <v>397</v>
      </c>
      <c r="D4" s="7">
        <v>1</v>
      </c>
      <c r="E4" s="81" t="s">
        <v>72</v>
      </c>
      <c r="F4" s="81" t="s">
        <v>73</v>
      </c>
      <c r="G4" s="72" t="s">
        <v>460</v>
      </c>
    </row>
    <row r="5" spans="1:7" ht="174.75" customHeight="1" x14ac:dyDescent="0.2">
      <c r="A5" s="79">
        <v>7</v>
      </c>
      <c r="B5" s="87" t="s">
        <v>304</v>
      </c>
      <c r="C5" s="83" t="s">
        <v>398</v>
      </c>
      <c r="D5" s="7">
        <v>1</v>
      </c>
      <c r="E5" s="81" t="s">
        <v>76</v>
      </c>
      <c r="F5" s="81" t="s">
        <v>77</v>
      </c>
      <c r="G5" s="97" t="s">
        <v>460</v>
      </c>
    </row>
    <row r="6" spans="1:7" ht="89.25" customHeight="1" x14ac:dyDescent="0.2">
      <c r="A6" s="79">
        <v>8</v>
      </c>
      <c r="B6" s="87" t="s">
        <v>304</v>
      </c>
      <c r="C6" s="83" t="s">
        <v>399</v>
      </c>
      <c r="D6" s="7">
        <v>1</v>
      </c>
      <c r="E6" s="81" t="s">
        <v>343</v>
      </c>
      <c r="F6" s="81" t="s">
        <v>81</v>
      </c>
      <c r="G6" s="103" t="s">
        <v>466</v>
      </c>
    </row>
    <row r="7" spans="1:7" ht="69" customHeight="1" x14ac:dyDescent="0.2">
      <c r="A7" s="79">
        <v>9</v>
      </c>
      <c r="B7" s="87" t="s">
        <v>304</v>
      </c>
      <c r="C7" s="83" t="s">
        <v>400</v>
      </c>
      <c r="D7" s="7">
        <v>1</v>
      </c>
      <c r="E7" s="81" t="s">
        <v>346</v>
      </c>
      <c r="F7" s="81" t="s">
        <v>81</v>
      </c>
      <c r="G7" s="103" t="s">
        <v>467</v>
      </c>
    </row>
    <row r="8" spans="1:7" ht="86.25" customHeight="1" x14ac:dyDescent="0.2">
      <c r="A8" s="79">
        <v>10</v>
      </c>
      <c r="B8" s="87" t="s">
        <v>304</v>
      </c>
      <c r="C8" s="83" t="s">
        <v>401</v>
      </c>
      <c r="D8" s="7">
        <v>1</v>
      </c>
      <c r="E8" s="81" t="s">
        <v>349</v>
      </c>
      <c r="F8" s="81" t="s">
        <v>81</v>
      </c>
      <c r="G8" s="80" t="s">
        <v>350</v>
      </c>
    </row>
    <row r="9" spans="1:7" ht="62.25" customHeight="1" x14ac:dyDescent="0.2">
      <c r="A9" s="79">
        <v>13</v>
      </c>
      <c r="B9" s="87" t="s">
        <v>304</v>
      </c>
      <c r="C9" s="83" t="s">
        <v>404</v>
      </c>
      <c r="D9" s="7">
        <v>0</v>
      </c>
      <c r="E9" s="14" t="s">
        <v>91</v>
      </c>
      <c r="F9" s="14" t="s">
        <v>92</v>
      </c>
      <c r="G9" s="77" t="s">
        <v>464</v>
      </c>
    </row>
    <row r="10" spans="1:7" ht="197.25" customHeight="1" x14ac:dyDescent="0.2">
      <c r="A10" s="79">
        <v>18</v>
      </c>
      <c r="B10" s="87" t="s">
        <v>304</v>
      </c>
      <c r="C10" s="83" t="s">
        <v>408</v>
      </c>
      <c r="D10" s="7">
        <v>0.5</v>
      </c>
      <c r="E10" s="13" t="s">
        <v>358</v>
      </c>
      <c r="F10" s="13" t="s">
        <v>110</v>
      </c>
      <c r="G10" s="110" t="s">
        <v>473</v>
      </c>
    </row>
    <row r="11" spans="1:7" ht="96" x14ac:dyDescent="0.2">
      <c r="A11" s="258">
        <v>24</v>
      </c>
      <c r="B11" s="306" t="s">
        <v>304</v>
      </c>
      <c r="C11" s="309" t="s">
        <v>414</v>
      </c>
      <c r="D11" s="7">
        <v>0</v>
      </c>
      <c r="E11" s="81" t="s">
        <v>162</v>
      </c>
      <c r="F11" s="94" t="s">
        <v>163</v>
      </c>
      <c r="G11" s="301" t="s">
        <v>462</v>
      </c>
    </row>
    <row r="12" spans="1:7" ht="60" x14ac:dyDescent="0.2">
      <c r="A12" s="258"/>
      <c r="B12" s="306"/>
      <c r="C12" s="310"/>
      <c r="D12" s="7">
        <v>0</v>
      </c>
      <c r="E12" s="81" t="s">
        <v>167</v>
      </c>
      <c r="F12" s="81" t="s">
        <v>168</v>
      </c>
      <c r="G12" s="302"/>
    </row>
    <row r="13" spans="1:7" ht="108" x14ac:dyDescent="0.2">
      <c r="A13" s="258"/>
      <c r="B13" s="306"/>
      <c r="C13" s="311"/>
      <c r="D13" s="7">
        <v>0</v>
      </c>
      <c r="E13" s="81" t="s">
        <v>172</v>
      </c>
      <c r="F13" s="81" t="s">
        <v>173</v>
      </c>
      <c r="G13" s="303"/>
    </row>
    <row r="14" spans="1:7" ht="72" customHeight="1" x14ac:dyDescent="0.2">
      <c r="A14" s="79">
        <v>25</v>
      </c>
      <c r="B14" s="87" t="s">
        <v>304</v>
      </c>
      <c r="C14" s="83" t="s">
        <v>415</v>
      </c>
      <c r="D14" s="7">
        <v>0</v>
      </c>
      <c r="E14" s="81" t="s">
        <v>176</v>
      </c>
      <c r="F14" s="81" t="s">
        <v>177</v>
      </c>
      <c r="G14" s="77" t="s">
        <v>468</v>
      </c>
    </row>
    <row r="15" spans="1:7" ht="95.25" customHeight="1" x14ac:dyDescent="0.2">
      <c r="A15" s="79">
        <v>27</v>
      </c>
      <c r="B15" s="87" t="s">
        <v>304</v>
      </c>
      <c r="C15" s="83" t="s">
        <v>417</v>
      </c>
      <c r="D15" s="7">
        <v>0.5</v>
      </c>
      <c r="E15" s="81" t="s">
        <v>186</v>
      </c>
      <c r="F15" s="81" t="s">
        <v>187</v>
      </c>
      <c r="G15" s="77" t="s">
        <v>471</v>
      </c>
    </row>
    <row r="16" spans="1:7" ht="60" x14ac:dyDescent="0.2">
      <c r="A16" s="79">
        <v>29</v>
      </c>
      <c r="B16" s="87" t="s">
        <v>304</v>
      </c>
      <c r="C16" s="83" t="s">
        <v>419</v>
      </c>
      <c r="D16" s="7">
        <v>0</v>
      </c>
      <c r="E16" s="14" t="s">
        <v>195</v>
      </c>
      <c r="F16" s="14" t="s">
        <v>196</v>
      </c>
      <c r="G16" s="77" t="s">
        <v>464</v>
      </c>
    </row>
    <row r="17" spans="1:7" ht="60" x14ac:dyDescent="0.2">
      <c r="A17" s="79">
        <v>30</v>
      </c>
      <c r="B17" s="87" t="s">
        <v>304</v>
      </c>
      <c r="C17" s="83" t="s">
        <v>420</v>
      </c>
      <c r="D17" s="7">
        <v>0</v>
      </c>
      <c r="E17" s="81" t="s">
        <v>199</v>
      </c>
      <c r="F17" s="81" t="s">
        <v>200</v>
      </c>
      <c r="G17" s="77" t="s">
        <v>464</v>
      </c>
    </row>
    <row r="18" spans="1:7" ht="201.75" customHeight="1" x14ac:dyDescent="0.2">
      <c r="A18" s="79">
        <v>33</v>
      </c>
      <c r="B18" s="87" t="s">
        <v>304</v>
      </c>
      <c r="C18" s="83" t="s">
        <v>423</v>
      </c>
      <c r="D18" s="7">
        <v>1</v>
      </c>
      <c r="E18" s="14" t="s">
        <v>210</v>
      </c>
      <c r="F18" s="14" t="s">
        <v>211</v>
      </c>
      <c r="G18" s="72" t="s">
        <v>460</v>
      </c>
    </row>
    <row r="19" spans="1:7" ht="218.25" customHeight="1" x14ac:dyDescent="0.2">
      <c r="A19" s="258">
        <v>35</v>
      </c>
      <c r="B19" s="306" t="s">
        <v>304</v>
      </c>
      <c r="C19" s="83" t="s">
        <v>215</v>
      </c>
      <c r="D19" s="7">
        <v>1</v>
      </c>
      <c r="E19" s="81" t="s">
        <v>217</v>
      </c>
      <c r="F19" s="81" t="s">
        <v>218</v>
      </c>
      <c r="G19" s="66" t="s">
        <v>376</v>
      </c>
    </row>
    <row r="20" spans="1:7" ht="120.75" x14ac:dyDescent="0.2">
      <c r="A20" s="258"/>
      <c r="B20" s="306"/>
      <c r="C20" s="83" t="s">
        <v>434</v>
      </c>
      <c r="D20" s="7">
        <v>0.7</v>
      </c>
      <c r="E20" s="14" t="s">
        <v>221</v>
      </c>
      <c r="F20" s="14" t="s">
        <v>50</v>
      </c>
      <c r="G20" s="61" t="s">
        <v>377</v>
      </c>
    </row>
    <row r="21" spans="1:7" ht="60" x14ac:dyDescent="0.2">
      <c r="A21" s="82">
        <v>36</v>
      </c>
      <c r="B21" s="87" t="s">
        <v>304</v>
      </c>
      <c r="C21" s="85" t="s">
        <v>424</v>
      </c>
      <c r="D21" s="7">
        <v>0</v>
      </c>
      <c r="E21" s="14" t="s">
        <v>195</v>
      </c>
      <c r="F21" s="14" t="s">
        <v>223</v>
      </c>
      <c r="G21" s="77" t="s">
        <v>464</v>
      </c>
    </row>
    <row r="22" spans="1:7" ht="60" x14ac:dyDescent="0.2">
      <c r="A22" s="79">
        <v>39</v>
      </c>
      <c r="B22" s="87" t="s">
        <v>304</v>
      </c>
      <c r="C22" s="83" t="s">
        <v>241</v>
      </c>
      <c r="D22" s="7">
        <v>0</v>
      </c>
      <c r="E22" s="81" t="s">
        <v>167</v>
      </c>
      <c r="F22" s="81" t="s">
        <v>168</v>
      </c>
      <c r="G22" s="77" t="s">
        <v>464</v>
      </c>
    </row>
    <row r="23" spans="1:7" x14ac:dyDescent="0.2">
      <c r="D23" s="59"/>
    </row>
    <row r="25" spans="1:7" ht="12.75" x14ac:dyDescent="0.2">
      <c r="A25" t="s">
        <v>436</v>
      </c>
      <c r="B25" s="90">
        <f>B27/B26</f>
        <v>0.47058823529411764</v>
      </c>
    </row>
    <row r="26" spans="1:7" ht="12.75" x14ac:dyDescent="0.2">
      <c r="A26" t="s">
        <v>437</v>
      </c>
      <c r="B26">
        <v>17</v>
      </c>
    </row>
    <row r="27" spans="1:7" ht="12.75" x14ac:dyDescent="0.2">
      <c r="A27" t="s">
        <v>438</v>
      </c>
      <c r="B27">
        <v>8</v>
      </c>
    </row>
    <row r="28" spans="1:7" ht="12.75" x14ac:dyDescent="0.2">
      <c r="A28" t="s">
        <v>435</v>
      </c>
      <c r="B28">
        <v>10</v>
      </c>
    </row>
  </sheetData>
  <mergeCells count="10">
    <mergeCell ref="G11:G13"/>
    <mergeCell ref="G2:G3"/>
    <mergeCell ref="A2:A3"/>
    <mergeCell ref="B2:B3"/>
    <mergeCell ref="C2:C3"/>
    <mergeCell ref="A19:A20"/>
    <mergeCell ref="B19:B20"/>
    <mergeCell ref="A11:A13"/>
    <mergeCell ref="B11:B13"/>
    <mergeCell ref="C11:C13"/>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21"/>
  <sheetViews>
    <sheetView topLeftCell="A12" zoomScale="80" zoomScaleNormal="80" workbookViewId="0">
      <selection activeCell="B53" sqref="B53"/>
    </sheetView>
  </sheetViews>
  <sheetFormatPr baseColWidth="10" defaultColWidth="8.85546875" defaultRowHeight="14.25" x14ac:dyDescent="0.2"/>
  <cols>
    <col min="1" max="1" width="20.7109375" style="23" bestFit="1"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ht="12" x14ac:dyDescent="0.2">
      <c r="A1" s="262" t="s">
        <v>0</v>
      </c>
      <c r="B1" s="262"/>
      <c r="C1" s="262"/>
      <c r="D1" s="262"/>
      <c r="E1" s="262"/>
      <c r="F1" s="262"/>
      <c r="G1" s="46"/>
    </row>
    <row r="2" spans="1:7" ht="12" x14ac:dyDescent="0.2">
      <c r="A2" s="262" t="s">
        <v>1</v>
      </c>
      <c r="B2" s="262"/>
      <c r="C2" s="262"/>
      <c r="D2" s="262"/>
      <c r="E2" s="262"/>
      <c r="F2" s="262"/>
      <c r="G2" s="46"/>
    </row>
    <row r="3" spans="1:7" ht="12" x14ac:dyDescent="0.2">
      <c r="A3" s="262" t="s">
        <v>288</v>
      </c>
      <c r="B3" s="262"/>
      <c r="C3" s="262"/>
      <c r="D3" s="262"/>
      <c r="E3" s="262"/>
      <c r="F3" s="262"/>
      <c r="G3" s="46"/>
    </row>
    <row r="4" spans="1:7" s="4" customFormat="1" ht="48" x14ac:dyDescent="0.2">
      <c r="A4" s="2" t="s">
        <v>2</v>
      </c>
      <c r="B4" s="86" t="s">
        <v>433</v>
      </c>
      <c r="C4" s="3" t="s">
        <v>3</v>
      </c>
      <c r="D4" s="2" t="s">
        <v>14</v>
      </c>
      <c r="E4" s="2" t="s">
        <v>6</v>
      </c>
      <c r="F4" s="3" t="s">
        <v>7</v>
      </c>
      <c r="G4" s="54" t="s">
        <v>295</v>
      </c>
    </row>
    <row r="5" spans="1:7" ht="132" x14ac:dyDescent="0.2">
      <c r="A5" s="79">
        <v>12</v>
      </c>
      <c r="B5" s="87" t="s">
        <v>292</v>
      </c>
      <c r="C5" s="83" t="s">
        <v>403</v>
      </c>
      <c r="D5" s="7">
        <v>0.8</v>
      </c>
      <c r="E5" s="81" t="s">
        <v>87</v>
      </c>
      <c r="F5" s="81" t="s">
        <v>88</v>
      </c>
      <c r="G5" s="97" t="s">
        <v>474</v>
      </c>
    </row>
    <row r="6" spans="1:7" ht="162.75" customHeight="1" x14ac:dyDescent="0.2">
      <c r="A6" s="258">
        <v>14</v>
      </c>
      <c r="B6" s="306" t="s">
        <v>292</v>
      </c>
      <c r="C6" s="312" t="s">
        <v>405</v>
      </c>
      <c r="D6" s="7">
        <v>0.5</v>
      </c>
      <c r="E6" s="81" t="s">
        <v>87</v>
      </c>
      <c r="F6" s="81" t="s">
        <v>94</v>
      </c>
      <c r="G6" s="115" t="s">
        <v>475</v>
      </c>
    </row>
    <row r="7" spans="1:7" ht="107.25" customHeight="1" x14ac:dyDescent="0.2">
      <c r="A7" s="258"/>
      <c r="B7" s="306"/>
      <c r="C7" s="313"/>
      <c r="D7" s="7">
        <v>0.2</v>
      </c>
      <c r="E7" s="81" t="s">
        <v>87</v>
      </c>
      <c r="F7" s="81" t="s">
        <v>95</v>
      </c>
      <c r="G7" s="97" t="s">
        <v>476</v>
      </c>
    </row>
    <row r="8" spans="1:7" ht="89.25" customHeight="1" x14ac:dyDescent="0.2">
      <c r="A8" s="258"/>
      <c r="B8" s="306"/>
      <c r="C8" s="313"/>
      <c r="D8" s="7">
        <v>0.2</v>
      </c>
      <c r="E8" s="81" t="s">
        <v>87</v>
      </c>
      <c r="F8" s="81" t="s">
        <v>96</v>
      </c>
      <c r="G8" s="97" t="s">
        <v>477</v>
      </c>
    </row>
    <row r="9" spans="1:7" ht="114.75" x14ac:dyDescent="0.2">
      <c r="A9" s="258">
        <v>15</v>
      </c>
      <c r="B9" s="306" t="s">
        <v>292</v>
      </c>
      <c r="C9" s="312" t="s">
        <v>406</v>
      </c>
      <c r="D9" s="7">
        <v>0.5</v>
      </c>
      <c r="E9" s="81" t="s">
        <v>87</v>
      </c>
      <c r="F9" s="81" t="s">
        <v>94</v>
      </c>
      <c r="G9" s="115" t="s">
        <v>478</v>
      </c>
    </row>
    <row r="10" spans="1:7" ht="107.25" customHeight="1" x14ac:dyDescent="0.2">
      <c r="A10" s="258"/>
      <c r="B10" s="306"/>
      <c r="C10" s="313"/>
      <c r="D10" s="7">
        <v>0.2</v>
      </c>
      <c r="E10" s="81" t="s">
        <v>87</v>
      </c>
      <c r="F10" s="81" t="s">
        <v>95</v>
      </c>
      <c r="G10" s="97" t="s">
        <v>476</v>
      </c>
    </row>
    <row r="11" spans="1:7" ht="57.75" customHeight="1" x14ac:dyDescent="0.2">
      <c r="A11" s="258"/>
      <c r="B11" s="306"/>
      <c r="C11" s="313"/>
      <c r="D11" s="7">
        <v>0.2</v>
      </c>
      <c r="E11" s="81" t="s">
        <v>87</v>
      </c>
      <c r="F11" s="81" t="s">
        <v>96</v>
      </c>
      <c r="G11" s="97" t="s">
        <v>479</v>
      </c>
    </row>
    <row r="12" spans="1:7" ht="127.5" x14ac:dyDescent="0.2">
      <c r="A12" s="258">
        <v>16</v>
      </c>
      <c r="B12" s="306" t="s">
        <v>292</v>
      </c>
      <c r="C12" s="312" t="s">
        <v>407</v>
      </c>
      <c r="D12" s="7">
        <v>0.5</v>
      </c>
      <c r="E12" s="81" t="s">
        <v>87</v>
      </c>
      <c r="F12" s="81" t="s">
        <v>94</v>
      </c>
      <c r="G12" s="115" t="s">
        <v>480</v>
      </c>
    </row>
    <row r="13" spans="1:7" ht="125.25" customHeight="1" x14ac:dyDescent="0.2">
      <c r="A13" s="258"/>
      <c r="B13" s="306"/>
      <c r="C13" s="313"/>
      <c r="D13" s="7">
        <v>0.2</v>
      </c>
      <c r="E13" s="81" t="s">
        <v>87</v>
      </c>
      <c r="F13" s="81" t="s">
        <v>95</v>
      </c>
      <c r="G13" s="97" t="s">
        <v>476</v>
      </c>
    </row>
    <row r="14" spans="1:7" ht="80.25" customHeight="1" x14ac:dyDescent="0.2">
      <c r="A14" s="258"/>
      <c r="B14" s="306"/>
      <c r="C14" s="313"/>
      <c r="D14" s="7">
        <v>0.2</v>
      </c>
      <c r="E14" s="81" t="s">
        <v>87</v>
      </c>
      <c r="F14" s="81" t="s">
        <v>96</v>
      </c>
      <c r="G14" s="97" t="s">
        <v>481</v>
      </c>
    </row>
    <row r="15" spans="1:7" x14ac:dyDescent="0.2">
      <c r="D15" s="59"/>
    </row>
    <row r="18" spans="1:2" ht="12.75" x14ac:dyDescent="0.2">
      <c r="A18" t="s">
        <v>436</v>
      </c>
      <c r="B18" s="90">
        <f>B20/B19</f>
        <v>0</v>
      </c>
    </row>
    <row r="19" spans="1:2" ht="12.75" x14ac:dyDescent="0.2">
      <c r="A19" t="s">
        <v>437</v>
      </c>
      <c r="B19">
        <v>4</v>
      </c>
    </row>
    <row r="20" spans="1:2" ht="12.75" x14ac:dyDescent="0.2">
      <c r="A20" t="s">
        <v>438</v>
      </c>
      <c r="B20">
        <v>0</v>
      </c>
    </row>
    <row r="21" spans="1:2" ht="12.75" x14ac:dyDescent="0.2">
      <c r="A21" t="s">
        <v>435</v>
      </c>
      <c r="B21">
        <f>B19-B20</f>
        <v>4</v>
      </c>
    </row>
  </sheetData>
  <mergeCells count="12">
    <mergeCell ref="A6:A8"/>
    <mergeCell ref="B6:B8"/>
    <mergeCell ref="C6:C8"/>
    <mergeCell ref="A1:F1"/>
    <mergeCell ref="A2:F2"/>
    <mergeCell ref="A3:F3"/>
    <mergeCell ref="A9:A11"/>
    <mergeCell ref="B9:B11"/>
    <mergeCell ref="C9:C11"/>
    <mergeCell ref="A12:A14"/>
    <mergeCell ref="B12:B14"/>
    <mergeCell ref="C12:C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outlinePr summaryBelow="0" summaryRight="0"/>
  </sheetPr>
  <dimension ref="A1:G11"/>
  <sheetViews>
    <sheetView zoomScale="80" zoomScaleNormal="80" workbookViewId="0">
      <selection activeCell="B53" sqref="B53"/>
    </sheetView>
  </sheetViews>
  <sheetFormatPr baseColWidth="10" defaultColWidth="8.85546875" defaultRowHeight="14.25" x14ac:dyDescent="0.2"/>
  <cols>
    <col min="1" max="1" width="10.5703125" style="23" customWidth="1"/>
    <col min="2" max="2" width="11.140625" style="89" customWidth="1"/>
    <col min="3" max="3" width="52" style="22" customWidth="1"/>
    <col min="4" max="4" width="11.28515625" style="22" customWidth="1"/>
    <col min="5" max="5" width="28.85546875" style="10" customWidth="1"/>
    <col min="6" max="6" width="22.28515625" style="10" customWidth="1"/>
    <col min="7" max="7" width="35.85546875" style="10" customWidth="1"/>
    <col min="8" max="211" width="56.7109375" style="10" customWidth="1"/>
    <col min="212" max="257" width="8.85546875" style="10" customWidth="1"/>
    <col min="258" max="16384" width="8.85546875" style="10"/>
  </cols>
  <sheetData>
    <row r="1" spans="1:7" ht="12" x14ac:dyDescent="0.2">
      <c r="A1" s="262" t="s">
        <v>0</v>
      </c>
      <c r="B1" s="262"/>
      <c r="C1" s="262"/>
      <c r="D1" s="262"/>
      <c r="E1" s="262"/>
      <c r="F1" s="262"/>
      <c r="G1" s="46"/>
    </row>
    <row r="2" spans="1:7" ht="12" x14ac:dyDescent="0.2">
      <c r="A2" s="262" t="s">
        <v>1</v>
      </c>
      <c r="B2" s="262"/>
      <c r="C2" s="262"/>
      <c r="D2" s="262"/>
      <c r="E2" s="262"/>
      <c r="F2" s="262"/>
      <c r="G2" s="46"/>
    </row>
    <row r="3" spans="1:7" ht="12" x14ac:dyDescent="0.2">
      <c r="A3" s="262" t="s">
        <v>288</v>
      </c>
      <c r="B3" s="262"/>
      <c r="C3" s="262"/>
      <c r="D3" s="262"/>
      <c r="E3" s="262"/>
      <c r="F3" s="262"/>
      <c r="G3" s="46"/>
    </row>
    <row r="4" spans="1:7" s="4" customFormat="1" ht="60" x14ac:dyDescent="0.2">
      <c r="A4" s="2" t="s">
        <v>2</v>
      </c>
      <c r="B4" s="86" t="s">
        <v>433</v>
      </c>
      <c r="C4" s="3" t="s">
        <v>3</v>
      </c>
      <c r="D4" s="2" t="s">
        <v>14</v>
      </c>
      <c r="E4" s="2" t="s">
        <v>6</v>
      </c>
      <c r="F4" s="3" t="s">
        <v>7</v>
      </c>
      <c r="G4" s="54" t="s">
        <v>295</v>
      </c>
    </row>
    <row r="5" spans="1:7" ht="71.25" customHeight="1" x14ac:dyDescent="0.2">
      <c r="A5" s="79">
        <v>41</v>
      </c>
      <c r="B5" s="91" t="s">
        <v>289</v>
      </c>
      <c r="C5" s="83" t="s">
        <v>439</v>
      </c>
      <c r="D5" s="7">
        <v>0</v>
      </c>
      <c r="E5" s="19" t="s">
        <v>248</v>
      </c>
      <c r="F5" s="19" t="s">
        <v>249</v>
      </c>
      <c r="G5" s="77" t="s">
        <v>488</v>
      </c>
    </row>
    <row r="6" spans="1:7" ht="90.75" customHeight="1" x14ac:dyDescent="0.2">
      <c r="A6" s="79">
        <v>42</v>
      </c>
      <c r="B6" s="91" t="s">
        <v>293</v>
      </c>
      <c r="C6" s="83" t="s">
        <v>429</v>
      </c>
      <c r="D6" s="7">
        <v>0</v>
      </c>
      <c r="E6" s="18" t="s">
        <v>385</v>
      </c>
      <c r="F6" s="18" t="s">
        <v>253</v>
      </c>
      <c r="G6" s="77" t="s">
        <v>488</v>
      </c>
    </row>
    <row r="7" spans="1:7" x14ac:dyDescent="0.2">
      <c r="D7" s="59"/>
    </row>
    <row r="8" spans="1:7" ht="12.75" x14ac:dyDescent="0.2">
      <c r="A8" t="s">
        <v>436</v>
      </c>
      <c r="B8" s="90">
        <f>B10/B9</f>
        <v>0.25</v>
      </c>
    </row>
    <row r="9" spans="1:7" ht="12.75" x14ac:dyDescent="0.2">
      <c r="A9" t="s">
        <v>437</v>
      </c>
      <c r="B9">
        <v>4</v>
      </c>
    </row>
    <row r="10" spans="1:7" ht="12.75" x14ac:dyDescent="0.2">
      <c r="A10" t="s">
        <v>438</v>
      </c>
      <c r="B10">
        <v>1</v>
      </c>
    </row>
    <row r="11" spans="1:7" ht="12.75" x14ac:dyDescent="0.2">
      <c r="A11" t="s">
        <v>435</v>
      </c>
      <c r="B11">
        <f>B9-B10</f>
        <v>3</v>
      </c>
    </row>
  </sheetData>
  <mergeCells count="3">
    <mergeCell ref="A1:F1"/>
    <mergeCell ref="A2:F2"/>
    <mergeCell ref="A3:F3"/>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G19"/>
  <sheetViews>
    <sheetView topLeftCell="A14" zoomScale="80" zoomScaleNormal="80" workbookViewId="0">
      <selection activeCell="B53" sqref="B53"/>
    </sheetView>
  </sheetViews>
  <sheetFormatPr baseColWidth="10" defaultColWidth="8.85546875" defaultRowHeight="14.25" x14ac:dyDescent="0.2"/>
  <cols>
    <col min="1" max="1" width="7.85546875" style="23" customWidth="1"/>
    <col min="2" max="2" width="16.85546875" style="89" customWidth="1"/>
    <col min="3" max="3" width="30.7109375" style="22" customWidth="1"/>
    <col min="4" max="4" width="16.42578125" style="22" customWidth="1"/>
    <col min="5" max="5" width="42" style="10" customWidth="1"/>
    <col min="6" max="6" width="39.28515625" style="10" customWidth="1"/>
    <col min="7" max="7" width="109.42578125" style="10" customWidth="1"/>
    <col min="8" max="211" width="56.7109375" style="10" customWidth="1"/>
    <col min="212" max="257" width="8.85546875" style="10" customWidth="1"/>
    <col min="258" max="16384" width="8.85546875" style="10"/>
  </cols>
  <sheetData>
    <row r="1" spans="1:7" s="4" customFormat="1" ht="48" x14ac:dyDescent="0.2">
      <c r="A1" s="2" t="s">
        <v>2</v>
      </c>
      <c r="B1" s="86" t="s">
        <v>433</v>
      </c>
      <c r="C1" s="3" t="s">
        <v>3</v>
      </c>
      <c r="D1" s="2" t="s">
        <v>14</v>
      </c>
      <c r="E1" s="2" t="s">
        <v>6</v>
      </c>
      <c r="F1" s="3" t="s">
        <v>7</v>
      </c>
      <c r="G1" s="54" t="s">
        <v>295</v>
      </c>
    </row>
    <row r="2" spans="1:7" ht="409.6" customHeight="1" x14ac:dyDescent="0.2">
      <c r="A2" s="258">
        <v>3</v>
      </c>
      <c r="B2" s="307" t="s">
        <v>294</v>
      </c>
      <c r="C2" s="312" t="s">
        <v>394</v>
      </c>
      <c r="D2" s="7">
        <v>1</v>
      </c>
      <c r="E2" s="81" t="s">
        <v>390</v>
      </c>
      <c r="F2" s="81" t="s">
        <v>60</v>
      </c>
      <c r="G2" s="72" t="s">
        <v>440</v>
      </c>
    </row>
    <row r="3" spans="1:7" ht="61.5" customHeight="1" x14ac:dyDescent="0.2">
      <c r="A3" s="258"/>
      <c r="B3" s="307"/>
      <c r="C3" s="313"/>
      <c r="D3" s="7">
        <v>1</v>
      </c>
      <c r="E3" s="81" t="s">
        <v>62</v>
      </c>
      <c r="F3" s="81" t="s">
        <v>63</v>
      </c>
      <c r="G3" s="71" t="s">
        <v>314</v>
      </c>
    </row>
    <row r="4" spans="1:7" ht="72.75" customHeight="1" x14ac:dyDescent="0.2">
      <c r="A4" s="258">
        <v>19</v>
      </c>
      <c r="B4" s="307" t="s">
        <v>294</v>
      </c>
      <c r="C4" s="309" t="s">
        <v>409</v>
      </c>
      <c r="D4" s="7">
        <v>1</v>
      </c>
      <c r="E4" s="81" t="s">
        <v>359</v>
      </c>
      <c r="F4" s="81" t="s">
        <v>113</v>
      </c>
      <c r="G4" s="80" t="s">
        <v>306</v>
      </c>
    </row>
    <row r="5" spans="1:7" ht="96.75" customHeight="1" x14ac:dyDescent="0.2">
      <c r="A5" s="258"/>
      <c r="B5" s="307"/>
      <c r="C5" s="310"/>
      <c r="D5" s="7">
        <v>1</v>
      </c>
      <c r="E5" s="81" t="s">
        <v>360</v>
      </c>
      <c r="F5" s="81" t="s">
        <v>115</v>
      </c>
      <c r="G5" s="72" t="s">
        <v>361</v>
      </c>
    </row>
    <row r="6" spans="1:7" ht="70.5" customHeight="1" x14ac:dyDescent="0.2">
      <c r="A6" s="258"/>
      <c r="B6" s="307"/>
      <c r="C6" s="310"/>
      <c r="D6" s="7">
        <v>1</v>
      </c>
      <c r="E6" s="81" t="s">
        <v>117</v>
      </c>
      <c r="F6" s="81" t="s">
        <v>118</v>
      </c>
      <c r="G6" s="80" t="s">
        <v>307</v>
      </c>
    </row>
    <row r="7" spans="1:7" ht="105.75" customHeight="1" x14ac:dyDescent="0.2">
      <c r="A7" s="258"/>
      <c r="B7" s="307"/>
      <c r="C7" s="310"/>
      <c r="D7" s="7">
        <v>1</v>
      </c>
      <c r="E7" s="81" t="s">
        <v>117</v>
      </c>
      <c r="F7" s="81" t="s">
        <v>120</v>
      </c>
      <c r="G7" s="72" t="s">
        <v>361</v>
      </c>
    </row>
    <row r="8" spans="1:7" ht="78.75" customHeight="1" x14ac:dyDescent="0.2">
      <c r="A8" s="258"/>
      <c r="B8" s="307"/>
      <c r="C8" s="310"/>
      <c r="D8" s="7">
        <v>0.5</v>
      </c>
      <c r="E8" s="81" t="s">
        <v>117</v>
      </c>
      <c r="F8" s="81" t="s">
        <v>122</v>
      </c>
      <c r="G8" s="115" t="s">
        <v>489</v>
      </c>
    </row>
    <row r="9" spans="1:7" ht="105.75" customHeight="1" x14ac:dyDescent="0.2">
      <c r="A9" s="258"/>
      <c r="B9" s="307"/>
      <c r="C9" s="310"/>
      <c r="D9" s="7">
        <v>1</v>
      </c>
      <c r="E9" s="81" t="s">
        <v>125</v>
      </c>
      <c r="F9" s="81" t="s">
        <v>126</v>
      </c>
      <c r="G9" s="72" t="s">
        <v>361</v>
      </c>
    </row>
    <row r="10" spans="1:7" ht="84.75" customHeight="1" x14ac:dyDescent="0.2">
      <c r="A10" s="258"/>
      <c r="B10" s="307"/>
      <c r="C10" s="311"/>
      <c r="D10" s="7">
        <v>1</v>
      </c>
      <c r="E10" s="81" t="s">
        <v>129</v>
      </c>
      <c r="F10" s="81" t="s">
        <v>130</v>
      </c>
      <c r="G10" s="115" t="s">
        <v>489</v>
      </c>
    </row>
    <row r="11" spans="1:7" ht="65.25" customHeight="1" x14ac:dyDescent="0.2">
      <c r="A11" s="258">
        <v>21</v>
      </c>
      <c r="B11" s="307" t="s">
        <v>294</v>
      </c>
      <c r="C11" s="309" t="s">
        <v>444</v>
      </c>
      <c r="D11" s="7">
        <v>1</v>
      </c>
      <c r="E11" s="81" t="s">
        <v>363</v>
      </c>
      <c r="F11" s="81" t="s">
        <v>136</v>
      </c>
      <c r="G11" s="66" t="s">
        <v>441</v>
      </c>
    </row>
    <row r="12" spans="1:7" ht="65.25" customHeight="1" x14ac:dyDescent="0.2">
      <c r="A12" s="258"/>
      <c r="B12" s="307"/>
      <c r="C12" s="310"/>
      <c r="D12" s="7">
        <v>1</v>
      </c>
      <c r="E12" s="81" t="s">
        <v>363</v>
      </c>
      <c r="F12" s="81" t="s">
        <v>137</v>
      </c>
      <c r="G12" s="66" t="s">
        <v>442</v>
      </c>
    </row>
    <row r="13" spans="1:7" ht="65.25" customHeight="1" x14ac:dyDescent="0.2">
      <c r="A13" s="258"/>
      <c r="B13" s="307"/>
      <c r="C13" s="310"/>
      <c r="D13" s="7">
        <v>1</v>
      </c>
      <c r="E13" s="81" t="s">
        <v>363</v>
      </c>
      <c r="F13" s="81" t="s">
        <v>138</v>
      </c>
      <c r="G13" s="61" t="s">
        <v>443</v>
      </c>
    </row>
    <row r="14" spans="1:7" ht="172.5" customHeight="1" x14ac:dyDescent="0.2">
      <c r="A14" s="258"/>
      <c r="B14" s="307"/>
      <c r="C14" s="311"/>
      <c r="D14" s="7">
        <v>0.5</v>
      </c>
      <c r="E14" s="81" t="s">
        <v>365</v>
      </c>
      <c r="F14" s="81" t="s">
        <v>140</v>
      </c>
      <c r="G14" s="78" t="s">
        <v>490</v>
      </c>
    </row>
    <row r="16" spans="1:7" ht="12.75" x14ac:dyDescent="0.2">
      <c r="A16" t="s">
        <v>436</v>
      </c>
      <c r="B16" s="90">
        <f>B18/B17</f>
        <v>0.25</v>
      </c>
    </row>
    <row r="17" spans="1:2" ht="12.75" x14ac:dyDescent="0.2">
      <c r="A17" t="s">
        <v>437</v>
      </c>
      <c r="B17">
        <v>4</v>
      </c>
    </row>
    <row r="18" spans="1:2" ht="12.75" x14ac:dyDescent="0.2">
      <c r="A18" t="s">
        <v>438</v>
      </c>
      <c r="B18">
        <v>1</v>
      </c>
    </row>
    <row r="19" spans="1:2" ht="12.75" x14ac:dyDescent="0.2">
      <c r="A19" t="s">
        <v>435</v>
      </c>
      <c r="B19">
        <f>B17-B18</f>
        <v>3</v>
      </c>
    </row>
  </sheetData>
  <mergeCells count="9">
    <mergeCell ref="A2:A3"/>
    <mergeCell ref="B2:B3"/>
    <mergeCell ref="C2:C3"/>
    <mergeCell ref="C11:C14"/>
    <mergeCell ref="A4:A10"/>
    <mergeCell ref="B4:B10"/>
    <mergeCell ref="C4:C10"/>
    <mergeCell ref="A11:A14"/>
    <mergeCell ref="B11:B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outlinePr summaryBelow="0" summaryRight="0"/>
  </sheetPr>
  <dimension ref="A1:G19"/>
  <sheetViews>
    <sheetView zoomScale="80" zoomScaleNormal="80" workbookViewId="0">
      <selection activeCell="B53" sqref="B53"/>
    </sheetView>
  </sheetViews>
  <sheetFormatPr baseColWidth="10" defaultColWidth="8.85546875" defaultRowHeight="14.25" x14ac:dyDescent="0.2"/>
  <cols>
    <col min="1" max="1" width="19.5703125" style="23" bestFit="1" customWidth="1"/>
    <col min="2" max="2" width="39.42578125" style="89" customWidth="1"/>
    <col min="3" max="3" width="99.85546875" style="22" customWidth="1"/>
    <col min="4" max="4" width="17.140625" style="22" customWidth="1"/>
    <col min="5" max="5" width="50.7109375" style="10" customWidth="1"/>
    <col min="6" max="6" width="38.7109375" style="10" customWidth="1"/>
    <col min="7" max="7" width="109.5703125" style="10" customWidth="1"/>
    <col min="8" max="211" width="56.7109375" style="10" customWidth="1"/>
    <col min="212" max="257" width="8.85546875" style="10" customWidth="1"/>
    <col min="258" max="16384" width="8.85546875" style="10"/>
  </cols>
  <sheetData>
    <row r="1" spans="1:7" s="4" customFormat="1" ht="48" x14ac:dyDescent="0.2">
      <c r="A1" s="2" t="s">
        <v>2</v>
      </c>
      <c r="B1" s="86" t="s">
        <v>433</v>
      </c>
      <c r="C1" s="3" t="s">
        <v>3</v>
      </c>
      <c r="D1" s="2" t="s">
        <v>14</v>
      </c>
      <c r="E1" s="2" t="s">
        <v>6</v>
      </c>
      <c r="F1" s="3" t="s">
        <v>7</v>
      </c>
      <c r="G1" s="54" t="s">
        <v>295</v>
      </c>
    </row>
    <row r="2" spans="1:7" ht="48" x14ac:dyDescent="0.2">
      <c r="A2" s="258">
        <v>17</v>
      </c>
      <c r="B2" s="87" t="s">
        <v>293</v>
      </c>
      <c r="C2" s="83" t="s">
        <v>99</v>
      </c>
      <c r="D2" s="7">
        <v>1</v>
      </c>
      <c r="E2" s="81" t="s">
        <v>101</v>
      </c>
      <c r="F2" s="81" t="s">
        <v>102</v>
      </c>
      <c r="G2" s="64" t="s">
        <v>356</v>
      </c>
    </row>
    <row r="3" spans="1:7" ht="45" x14ac:dyDescent="0.2">
      <c r="A3" s="258"/>
      <c r="B3" s="87" t="s">
        <v>304</v>
      </c>
      <c r="C3" s="83" t="s">
        <v>104</v>
      </c>
      <c r="D3" s="7">
        <v>1</v>
      </c>
      <c r="E3" s="81" t="s">
        <v>106</v>
      </c>
      <c r="F3" s="81" t="s">
        <v>107</v>
      </c>
      <c r="G3" s="80" t="s">
        <v>357</v>
      </c>
    </row>
    <row r="4" spans="1:7" ht="93.75" customHeight="1" x14ac:dyDescent="0.2">
      <c r="A4" s="79">
        <v>31</v>
      </c>
      <c r="B4" s="91" t="s">
        <v>319</v>
      </c>
      <c r="C4" s="83" t="s">
        <v>421</v>
      </c>
      <c r="D4" s="7">
        <v>1</v>
      </c>
      <c r="E4" s="81" t="s">
        <v>370</v>
      </c>
      <c r="F4" s="81" t="s">
        <v>202</v>
      </c>
      <c r="G4" s="63" t="s">
        <v>371</v>
      </c>
    </row>
    <row r="5" spans="1:7" ht="157.5" customHeight="1" x14ac:dyDescent="0.2">
      <c r="A5" s="79">
        <v>37</v>
      </c>
      <c r="B5" s="91" t="s">
        <v>305</v>
      </c>
      <c r="C5" s="83" t="s">
        <v>224</v>
      </c>
      <c r="D5" s="7">
        <v>0.5</v>
      </c>
      <c r="E5" s="13" t="s">
        <v>380</v>
      </c>
      <c r="F5" s="13" t="s">
        <v>225</v>
      </c>
      <c r="G5" s="97" t="s">
        <v>491</v>
      </c>
    </row>
    <row r="6" spans="1:7" ht="132" x14ac:dyDescent="0.2">
      <c r="A6" s="258">
        <v>38</v>
      </c>
      <c r="B6" s="91" t="s">
        <v>291</v>
      </c>
      <c r="C6" s="309" t="s">
        <v>425</v>
      </c>
      <c r="D6" s="7">
        <v>0.6</v>
      </c>
      <c r="E6" s="81" t="s">
        <v>87</v>
      </c>
      <c r="F6" s="81" t="s">
        <v>88</v>
      </c>
      <c r="G6" s="95" t="s">
        <v>381</v>
      </c>
    </row>
    <row r="7" spans="1:7" ht="96.75" customHeight="1" x14ac:dyDescent="0.2">
      <c r="A7" s="276"/>
      <c r="B7" s="91" t="s">
        <v>291</v>
      </c>
      <c r="C7" s="310"/>
      <c r="D7" s="7">
        <v>0.5</v>
      </c>
      <c r="E7" s="81" t="s">
        <v>230</v>
      </c>
      <c r="F7" s="81" t="s">
        <v>231</v>
      </c>
      <c r="G7" s="115" t="s">
        <v>493</v>
      </c>
    </row>
    <row r="8" spans="1:7" ht="57" x14ac:dyDescent="0.2">
      <c r="A8" s="276"/>
      <c r="B8" s="91" t="s">
        <v>320</v>
      </c>
      <c r="C8" s="310"/>
      <c r="D8" s="7">
        <v>0</v>
      </c>
      <c r="E8" s="81" t="s">
        <v>234</v>
      </c>
      <c r="F8" s="81" t="s">
        <v>235</v>
      </c>
      <c r="G8" s="77" t="s">
        <v>492</v>
      </c>
    </row>
    <row r="9" spans="1:7" ht="84" x14ac:dyDescent="0.2">
      <c r="A9" s="276"/>
      <c r="B9" s="91" t="s">
        <v>320</v>
      </c>
      <c r="C9" s="311"/>
      <c r="D9" s="7">
        <v>0</v>
      </c>
      <c r="E9" s="13" t="s">
        <v>238</v>
      </c>
      <c r="F9" s="13" t="s">
        <v>239</v>
      </c>
      <c r="G9" s="77" t="s">
        <v>492</v>
      </c>
    </row>
    <row r="10" spans="1:7" ht="112.5" customHeight="1" x14ac:dyDescent="0.2">
      <c r="A10" s="274">
        <v>43</v>
      </c>
      <c r="B10" s="91" t="s">
        <v>293</v>
      </c>
      <c r="C10" s="298" t="s">
        <v>428</v>
      </c>
      <c r="D10" s="7">
        <v>0.7</v>
      </c>
      <c r="E10" s="18" t="s">
        <v>256</v>
      </c>
      <c r="F10" s="18" t="s">
        <v>257</v>
      </c>
      <c r="G10" s="67" t="s">
        <v>328</v>
      </c>
    </row>
    <row r="11" spans="1:7" ht="96" x14ac:dyDescent="0.2">
      <c r="A11" s="274"/>
      <c r="B11" s="307" t="s">
        <v>318</v>
      </c>
      <c r="C11" s="299"/>
      <c r="D11" s="7">
        <v>0.7</v>
      </c>
      <c r="E11" s="11" t="s">
        <v>259</v>
      </c>
      <c r="F11" s="13" t="s">
        <v>260</v>
      </c>
      <c r="G11" s="67" t="s">
        <v>324</v>
      </c>
    </row>
    <row r="12" spans="1:7" ht="38.25" x14ac:dyDescent="0.2">
      <c r="A12" s="274"/>
      <c r="B12" s="307"/>
      <c r="C12" s="299"/>
      <c r="D12" s="7">
        <v>1</v>
      </c>
      <c r="E12" s="11" t="s">
        <v>259</v>
      </c>
      <c r="F12" s="13" t="s">
        <v>262</v>
      </c>
      <c r="G12" s="67" t="s">
        <v>298</v>
      </c>
    </row>
    <row r="13" spans="1:7" ht="45" customHeight="1" x14ac:dyDescent="0.2">
      <c r="A13" s="274"/>
      <c r="B13" s="307"/>
      <c r="C13" s="299"/>
      <c r="D13" s="7">
        <v>0.7</v>
      </c>
      <c r="E13" s="11" t="s">
        <v>259</v>
      </c>
      <c r="F13" s="13" t="s">
        <v>264</v>
      </c>
      <c r="G13" s="67" t="s">
        <v>325</v>
      </c>
    </row>
    <row r="14" spans="1:7" ht="51" x14ac:dyDescent="0.2">
      <c r="A14" s="274"/>
      <c r="B14" s="307"/>
      <c r="C14" s="300"/>
      <c r="D14" s="7">
        <v>1</v>
      </c>
      <c r="E14" s="11" t="s">
        <v>387</v>
      </c>
      <c r="F14" s="13" t="s">
        <v>266</v>
      </c>
      <c r="G14" s="67" t="s">
        <v>388</v>
      </c>
    </row>
    <row r="15" spans="1:7" x14ac:dyDescent="0.2">
      <c r="D15" s="59"/>
    </row>
    <row r="16" spans="1:7" ht="12.75" x14ac:dyDescent="0.2">
      <c r="A16" t="s">
        <v>436</v>
      </c>
      <c r="B16" s="90">
        <f>B18/B17</f>
        <v>0.4</v>
      </c>
    </row>
    <row r="17" spans="1:2" ht="12.75" x14ac:dyDescent="0.2">
      <c r="A17" t="s">
        <v>437</v>
      </c>
      <c r="B17">
        <v>5</v>
      </c>
    </row>
    <row r="18" spans="1:2" ht="12.75" x14ac:dyDescent="0.2">
      <c r="A18" t="s">
        <v>438</v>
      </c>
      <c r="B18">
        <v>2</v>
      </c>
    </row>
    <row r="19" spans="1:2" ht="12.75" x14ac:dyDescent="0.2">
      <c r="A19" t="s">
        <v>435</v>
      </c>
      <c r="B19">
        <f>B17-B18</f>
        <v>3</v>
      </c>
    </row>
  </sheetData>
  <mergeCells count="6">
    <mergeCell ref="A2:A3"/>
    <mergeCell ref="A6:A9"/>
    <mergeCell ref="C6:C9"/>
    <mergeCell ref="A10:A14"/>
    <mergeCell ref="C10:C14"/>
    <mergeCell ref="B11:B14"/>
  </mergeCells>
  <printOptions horizontalCentered="1" verticalCentered="1"/>
  <pageMargins left="0" right="0" top="0" bottom="0" header="0.51181102362204722" footer="0.51181102362204722"/>
  <pageSetup paperSize="14" scale="4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SUPERTRANSPORTE</vt:lpstr>
      <vt:lpstr>Gráfico</vt:lpstr>
      <vt:lpstr>MAYO30</vt:lpstr>
      <vt:lpstr>Seg Gral</vt:lpstr>
      <vt:lpstr>Of Planeación</vt:lpstr>
      <vt:lpstr>D Tránsito</vt:lpstr>
      <vt:lpstr>D Concesiones</vt:lpstr>
      <vt:lpstr>Delegadas</vt:lpstr>
      <vt:lpstr>Compartidos</vt:lpstr>
      <vt:lpstr>IUIT</vt:lpstr>
      <vt:lpstr>JUNIO30</vt:lpstr>
      <vt:lpstr>Compartidos!Títulos_a_imprimir</vt:lpstr>
      <vt:lpstr>'D Concesiones'!Títulos_a_imprimir</vt:lpstr>
      <vt:lpstr>'D Tránsito'!Títulos_a_imprimir</vt:lpstr>
      <vt:lpstr>Delegadas!Títulos_a_imprimir</vt:lpstr>
      <vt:lpstr>MAYO30!Títulos_a_imprimir</vt:lpstr>
      <vt:lpstr>SUPERTRANSPORTE!Títulos_a_imprimir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Juddy Alexandra Amado Sierra</dc:creator>
  <cp:lastModifiedBy>Daniela Stefanny Duran Vargas</cp:lastModifiedBy>
  <cp:lastPrinted>2015-08-31T21:03:49Z</cp:lastPrinted>
  <dcterms:created xsi:type="dcterms:W3CDTF">2015-02-24T16:07:33Z</dcterms:created>
  <dcterms:modified xsi:type="dcterms:W3CDTF">2016-08-31T14:28:23Z</dcterms:modified>
</cp:coreProperties>
</file>