
<file path=[Content_Types].xml><?xml version="1.0" encoding="utf-8"?>
<Types xmlns="http://schemas.openxmlformats.org/package/2006/content-types">
  <Override PartName="/xl/worksheets/sheet24.xml" ContentType="application/vnd.openxmlformats-officedocument.spreadsheetml.worksheet+xml"/>
  <Override PartName="/xl/worksheets/sheet35.xml" ContentType="application/vnd.openxmlformats-officedocument.spreadsheetml.worksheet+xml"/>
  <Override PartName="/xl/worksheets/sheet53.xml" ContentType="application/vnd.openxmlformats-officedocument.spreadsheetml.worksheet+xml"/>
  <Override PartName="/xl/worksheets/sheet13.xml" ContentType="application/vnd.openxmlformats-officedocument.spreadsheetml.worksheet+xml"/>
  <Override PartName="/xl/worksheets/sheet42.xml" ContentType="application/vnd.openxmlformats-officedocument.spreadsheetml.worksheet+xml"/>
  <Override PartName="/xl/styles.xml" ContentType="application/vnd.openxmlformats-officedocument.spreadsheetml.styles+xml"/>
  <Override PartName="/xl/drawings/drawing6.xml" ContentType="application/vnd.openxmlformats-officedocument.drawing+xml"/>
  <Override PartName="/xl/worksheets/sheet7.xml" ContentType="application/vnd.openxmlformats-officedocument.spreadsheetml.worksheet+xml"/>
  <Override PartName="/xl/worksheets/sheet11.xml" ContentType="application/vnd.openxmlformats-officedocument.spreadsheetml.worksheet+xml"/>
  <Override PartName="/xl/worksheets/sheet20.xml" ContentType="application/vnd.openxmlformats-officedocument.spreadsheetml.worksheet+xml"/>
  <Override PartName="/xl/worksheets/sheet31.xml" ContentType="application/vnd.openxmlformats-officedocument.spreadsheetml.worksheet+xml"/>
  <Override PartName="/xl/worksheets/sheet40.xml" ContentType="application/vnd.openxmlformats-officedocument.spreadsheetml.worksheet+xml"/>
  <Override PartName="/xl/drawings/drawing4.xml" ContentType="application/vnd.openxmlformats-officedocument.drawing+xml"/>
  <Override PartName="/xl/drawings/drawing17.xml" ContentType="application/vnd.openxmlformats-officedocument.drawing+xml"/>
  <Default Extension="rels" ContentType="application/vnd.openxmlformats-package.relationships+xml"/>
  <Default Extension="xml" ContentType="application/xml"/>
  <Override PartName="/xl/worksheets/sheet5.xml" ContentType="application/vnd.openxmlformats-officedocument.spreadsheetml.worksheet+xml"/>
  <Override PartName="/xl/drawings/drawing2.xml" ContentType="application/vnd.openxmlformats-officedocument.drawing+xml"/>
  <Override PartName="/xl/embeddings/oleObject2.bin" ContentType="application/vnd.openxmlformats-officedocument.oleObject"/>
  <Override PartName="/xl/drawings/drawing15.xml" ContentType="application/vnd.openxmlformats-officedocument.drawing+xml"/>
  <Override PartName="/xl/drawings/drawing26.xml" ContentType="application/vnd.openxmlformats-officedocument.drawing+xml"/>
  <Override PartName="/xl/comments4.xml" ContentType="application/vnd.openxmlformats-officedocument.spreadsheetml.comments+xml"/>
  <Override PartName="/xl/worksheets/sheet3.xml" ContentType="application/vnd.openxmlformats-officedocument.spreadsheetml.worksheet+xml"/>
  <Override PartName="/xl/drawings/drawing13.xml" ContentType="application/vnd.openxmlformats-officedocument.drawing+xml"/>
  <Override PartName="/xl/comments2.xml" ContentType="application/vnd.openxmlformats-officedocument.spreadsheetml.comments+xml"/>
  <Override PartName="/xl/drawings/drawing22.xml" ContentType="application/vnd.openxmlformats-officedocument.drawing+xml"/>
  <Override PartName="/xl/drawings/drawing24.xml" ContentType="application/vnd.openxmlformats-officedocument.drawing+xml"/>
  <Override PartName="/docProps/custom.xml" ContentType="application/vnd.openxmlformats-officedocument.custom-properties+xml"/>
  <Override PartName="/xl/worksheets/sheet1.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drawings/drawing11.xml" ContentType="application/vnd.openxmlformats-officedocument.drawing+xml"/>
  <Override PartName="/xl/drawings/drawing20.xml" ContentType="application/vnd.openxmlformats-officedocument.drawing+xml"/>
  <Override PartName="/xl/worksheets/sheet29.xml" ContentType="application/vnd.openxmlformats-officedocument.spreadsheetml.worksheet+xml"/>
  <Override PartName="/xl/worksheets/sheet38.xml" ContentType="application/vnd.openxmlformats-officedocument.spreadsheetml.worksheet+xml"/>
  <Override PartName="/xl/worksheets/sheet47.xml" ContentType="application/vnd.openxmlformats-officedocument.spreadsheetml.worksheet+xml"/>
  <Override PartName="/xl/sharedStrings.xml" ContentType="application/vnd.openxmlformats-officedocument.spreadsheetml.sharedStrings+xml"/>
  <Override PartName="/xl/worksheets/sheet18.xml" ContentType="application/vnd.openxmlformats-officedocument.spreadsheetml.worksheet+xml"/>
  <Override PartName="/xl/worksheets/sheet27.xml" ContentType="application/vnd.openxmlformats-officedocument.spreadsheetml.worksheet+xml"/>
  <Override PartName="/xl/worksheets/sheet36.xml" ContentType="application/vnd.openxmlformats-officedocument.spreadsheetml.worksheet+xml"/>
  <Override PartName="/xl/worksheets/sheet45.xml" ContentType="application/vnd.openxmlformats-officedocument.spreadsheetml.worksheet+xml"/>
  <Override PartName="/xl/worksheets/sheet54.xml" ContentType="application/vnd.openxmlformats-officedocument.spreadsheetml.worksheet+xml"/>
  <Override PartName="/xl/worksheets/sheet56.xml" ContentType="application/vnd.openxmlformats-officedocument.spreadsheetml.worksheet+xml"/>
  <Override PartName="/xl/worksheets/sheet16.xml" ContentType="application/vnd.openxmlformats-officedocument.spreadsheetml.worksheet+xml"/>
  <Override PartName="/xl/worksheets/sheet25.xml" ContentType="application/vnd.openxmlformats-officedocument.spreadsheetml.worksheet+xml"/>
  <Override PartName="/xl/worksheets/sheet34.xml" ContentType="application/vnd.openxmlformats-officedocument.spreadsheetml.worksheet+xml"/>
  <Override PartName="/xl/worksheets/sheet43.xml" ContentType="application/vnd.openxmlformats-officedocument.spreadsheetml.worksheet+xml"/>
  <Override PartName="/xl/worksheets/sheet52.xml" ContentType="application/vnd.openxmlformats-officedocument.spreadsheetml.worksheet+xml"/>
  <Default Extension="bin" ContentType="application/vnd.openxmlformats-officedocument.spreadsheetml.printerSettings"/>
  <Default Extension="png" ContentType="image/png"/>
  <Override PartName="/xl/drawings/drawing9.xml" ContentType="application/vnd.openxmlformats-officedocument.drawing+xml"/>
  <Override PartName="/xl/worksheets/sheet14.xml" ContentType="application/vnd.openxmlformats-officedocument.spreadsheetml.worksheet+xml"/>
  <Override PartName="/xl/worksheets/sheet23.xml" ContentType="application/vnd.openxmlformats-officedocument.spreadsheetml.worksheet+xml"/>
  <Override PartName="/xl/worksheets/sheet32.xml" ContentType="application/vnd.openxmlformats-officedocument.spreadsheetml.worksheet+xml"/>
  <Override PartName="/xl/worksheets/sheet41.xml" ContentType="application/vnd.openxmlformats-officedocument.spreadsheetml.worksheet+xml"/>
  <Override PartName="/xl/worksheets/sheet50.xml" ContentType="application/vnd.openxmlformats-officedocument.spreadsheetml.worksheet+xml"/>
  <Override PartName="/xl/drawings/drawing7.xml" ContentType="application/vnd.openxmlformats-officedocument.drawing+xml"/>
  <Override PartName="/xl/worksheets/sheet6.xml" ContentType="application/vnd.openxmlformats-officedocument.spreadsheetml.worksheet+xml"/>
  <Override PartName="/xl/worksheets/sheet8.xml" ContentType="application/vnd.openxmlformats-officedocument.spreadsheetml.worksheet+xml"/>
  <Override PartName="/xl/worksheets/sheet12.xml" ContentType="application/vnd.openxmlformats-officedocument.spreadsheetml.worksheet+xml"/>
  <Override PartName="/xl/worksheets/sheet21.xml" ContentType="application/vnd.openxmlformats-officedocument.spreadsheetml.worksheet+xml"/>
  <Override PartName="/xl/worksheets/sheet30.xml" ContentType="application/vnd.openxmlformats-officedocument.spreadsheetml.worksheet+xml"/>
  <Default Extension="jpeg" ContentType="image/jpeg"/>
  <Override PartName="/xl/drawings/drawing5.xml" ContentType="application/vnd.openxmlformats-officedocument.drawing+xml"/>
  <Default Extension="emf" ContentType="image/x-emf"/>
  <Override PartName="/xl/drawings/drawing18.xml" ContentType="application/vnd.openxmlformats-officedocument.drawing+xml"/>
  <Override PartName="/xl/drawings/drawing27.xml" ContentType="application/vnd.openxmlformats-officedocument.drawing+xml"/>
  <Override PartName="/xl/workbook.xml" ContentType="application/vnd.openxmlformats-officedocument.spreadsheetml.sheet.main+xml"/>
  <Override PartName="/xl/worksheets/sheet4.xml" ContentType="application/vnd.openxmlformats-officedocument.spreadsheetml.worksheet+xml"/>
  <Override PartName="/xl/worksheets/sheet10.xml" ContentType="application/vnd.openxmlformats-officedocument.spreadsheetml.worksheet+xml"/>
  <Override PartName="/xl/drawings/drawing3.xml" ContentType="application/vnd.openxmlformats-officedocument.drawing+xml"/>
  <Override PartName="/xl/embeddings/oleObject1.bin" ContentType="application/vnd.openxmlformats-officedocument.oleObject"/>
  <Override PartName="/xl/drawings/drawing16.xml" ContentType="application/vnd.openxmlformats-officedocument.drawing+xml"/>
  <Override PartName="/xl/drawings/drawing25.xml" ContentType="application/vnd.openxmlformats-officedocument.drawing+xml"/>
  <Override PartName="/xl/comments5.xml" ContentType="application/vnd.openxmlformats-officedocument.spreadsheetml.comments+xml"/>
  <Override PartName="/docProps/app.xml" ContentType="application/vnd.openxmlformats-officedocument.extended-properties+xml"/>
  <Override PartName="/xl/worksheets/sheet2.xml" ContentType="application/vnd.openxmlformats-officedocument.spreadsheetml.worksheet+xml"/>
  <Override PartName="/xl/drawings/drawing1.xml" ContentType="application/vnd.openxmlformats-officedocument.drawing+xml"/>
  <Override PartName="/xl/drawings/drawing14.xml" ContentType="application/vnd.openxmlformats-officedocument.drawing+xml"/>
  <Override PartName="/xl/drawings/drawing23.xml" ContentType="application/vnd.openxmlformats-officedocument.drawing+xml"/>
  <Override PartName="/xl/comments3.xml" ContentType="application/vnd.openxmlformats-officedocument.spreadsheetml.comments+xml"/>
  <Default Extension="vml" ContentType="application/vnd.openxmlformats-officedocument.vmlDrawing"/>
  <Override PartName="/xl/comments1.xml" ContentType="application/vnd.openxmlformats-officedocument.spreadsheetml.comments+xml"/>
  <Override PartName="/xl/drawings/drawing12.xml" ContentType="application/vnd.openxmlformats-officedocument.drawing+xml"/>
  <Override PartName="/xl/drawings/drawing21.xml" ContentType="application/vnd.openxmlformats-officedocument.drawing+xml"/>
  <Override PartName="/xl/calcChain.xml" ContentType="application/vnd.openxmlformats-officedocument.spreadsheetml.calcChain+xml"/>
  <Override PartName="/xl/worksheets/sheet19.xml" ContentType="application/vnd.openxmlformats-officedocument.spreadsheetml.worksheet+xml"/>
  <Override PartName="/xl/worksheets/sheet28.xml" ContentType="application/vnd.openxmlformats-officedocument.spreadsheetml.worksheet+xml"/>
  <Override PartName="/xl/worksheets/sheet39.xml" ContentType="application/vnd.openxmlformats-officedocument.spreadsheetml.worksheet+xml"/>
  <Override PartName="/xl/worksheets/sheet48.xml" ContentType="application/vnd.openxmlformats-officedocument.spreadsheetml.worksheet+xml"/>
  <Override PartName="/xl/drawings/drawing10.xml" ContentType="application/vnd.openxmlformats-officedocument.drawing+xml"/>
  <Override PartName="/xl/worksheets/sheet17.xml" ContentType="application/vnd.openxmlformats-officedocument.spreadsheetml.worksheet+xml"/>
  <Override PartName="/xl/worksheets/sheet26.xml" ContentType="application/vnd.openxmlformats-officedocument.spreadsheetml.worksheet+xml"/>
  <Override PartName="/xl/worksheets/sheet37.xml" ContentType="application/vnd.openxmlformats-officedocument.spreadsheetml.worksheet+xml"/>
  <Override PartName="/xl/worksheets/sheet46.xml" ContentType="application/vnd.openxmlformats-officedocument.spreadsheetml.worksheet+xml"/>
  <Override PartName="/xl/worksheets/sheet55.xml" ContentType="application/vnd.openxmlformats-officedocument.spreadsheetml.worksheet+xml"/>
  <Override PartName="/docProps/core.xml" ContentType="application/vnd.openxmlformats-package.core-properties+xml"/>
  <Override PartName="/xl/worksheets/sheet15.xml" ContentType="application/vnd.openxmlformats-officedocument.spreadsheetml.worksheet+xml"/>
  <Override PartName="/xl/worksheets/sheet44.xml" ContentType="application/vnd.openxmlformats-officedocument.spreadsheetml.worksheet+xml"/>
  <Override PartName="/xl/worksheets/sheet9.xml" ContentType="application/vnd.openxmlformats-officedocument.spreadsheetml.worksheet+xml"/>
  <Override PartName="/xl/worksheets/sheet22.xml" ContentType="application/vnd.openxmlformats-officedocument.spreadsheetml.worksheet+xml"/>
  <Override PartName="/xl/worksheets/sheet33.xml" ContentType="application/vnd.openxmlformats-officedocument.spreadsheetml.worksheet+xml"/>
  <Override PartName="/xl/worksheets/sheet51.xml" ContentType="application/vnd.openxmlformats-officedocument.spreadsheetml.worksheet+xml"/>
  <Override PartName="/xl/theme/theme1.xml" ContentType="application/vnd.openxmlformats-officedocument.theme+xml"/>
  <Override PartName="/xl/drawings/drawing8.xml" ContentType="application/vnd.openxmlformats-officedocument.drawing+xml"/>
  <Override PartName="/xl/drawings/drawing19.xml" ContentType="application/vnd.openxmlformats-officedocument.drawing+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4" lowestEdited="4" rupBuild="4505"/>
  <workbookPr codeName="ThisWorkbook"/>
  <bookViews>
    <workbookView xWindow="120" yWindow="135" windowWidth="9420" windowHeight="4500" tabRatio="937" firstSheet="42" activeTab="42"/>
  </bookViews>
  <sheets>
    <sheet name="LISTADO FICHAS AEC" sheetId="1" r:id="rId1"/>
    <sheet name="ECOPETROL TUMACO" sheetId="2" r:id="rId2"/>
    <sheet name="PUERTO PIMSA" sheetId="3" r:id="rId3"/>
    <sheet name="CEMAS S.A." sheetId="4" r:id="rId4"/>
    <sheet name="SPRBUN" sheetId="5" r:id="rId5"/>
    <sheet name="21" sheetId="6" r:id="rId6"/>
    <sheet name="23" sheetId="7" r:id="rId7"/>
    <sheet name="24" sheetId="8" r:id="rId8"/>
    <sheet name="44-53" sheetId="9" r:id="rId9"/>
    <sheet name="70-83" sheetId="10" r:id="rId10"/>
    <sheet name="equipo (89-93)" sheetId="11" r:id="rId11"/>
    <sheet name="KVA-infraestructura-defen" sheetId="12" r:id="rId12"/>
    <sheet name="TCBUEN" sheetId="13" r:id="rId13"/>
    <sheet name="GOLFO DE MORROSQUILLO" sheetId="14" r:id="rId14"/>
    <sheet name="ROMERO Y BURGOS" sheetId="15" r:id="rId15"/>
    <sheet name="ZONA ATLANTICA SAN ANDRES" sheetId="16" r:id="rId16"/>
    <sheet name="PENSOPORT" sheetId="17" r:id="rId17"/>
    <sheet name="PUNTA DE VACA" sheetId="18" r:id="rId18"/>
    <sheet name="OLEODUCTO CENTRAL" sheetId="19" r:id="rId19"/>
    <sheet name="SOPORTUARIA" sheetId="20" r:id="rId20"/>
    <sheet name="ECOPETROL BARRANCABERMEJA" sheetId="21" r:id="rId21"/>
    <sheet name="SAN ANDRES PS" sheetId="22" r:id="rId22"/>
    <sheet name="TERMINAL GALAN" sheetId="23" r:id="rId23"/>
    <sheet name="GRUPO PORTUARIO" sheetId="24" r:id="rId24"/>
    <sheet name="ECOPETROL COVEÑAS" sheetId="25" r:id="rId25"/>
    <sheet name="SPBARRANCABERMEJA" sheetId="26" r:id="rId26"/>
    <sheet name="SPRTUMACO" sheetId="27" r:id="rId27"/>
    <sheet name="SPR Barranquilla" sheetId="28" r:id="rId28"/>
    <sheet name="Arquimedes" sheetId="29" r:id="rId29"/>
    <sheet name="Malorquin" sheetId="30" r:id="rId30"/>
    <sheet name="Flores" sheetId="31" r:id="rId31"/>
    <sheet name="SPR STMARTA" sheetId="32" r:id="rId32"/>
    <sheet name="PALERMO BQ" sheetId="33" r:id="rId33"/>
    <sheet name="PRODECO" sheetId="34" r:id="rId34"/>
    <sheet name="SPZA Cartagena" sheetId="35" r:id="rId35"/>
    <sheet name="ECOPETROL Pozos" sheetId="36" r:id="rId36"/>
    <sheet name="Buenavista" sheetId="37" r:id="rId37"/>
    <sheet name="ECOPETROL TNP" sheetId="38" r:id="rId38"/>
    <sheet name="ECOPETROL Refineria" sheetId="39" r:id="rId39"/>
    <sheet name="TRANSMARSYP" sheetId="40" r:id="rId40"/>
    <sheet name="SPRCartagena" sheetId="41" r:id="rId41"/>
    <sheet name="CARIBE" sheetId="42" r:id="rId42"/>
    <sheet name="PESCAMAR" sheetId="43" r:id="rId43"/>
    <sheet name="ARGOS BQ" sheetId="44" r:id="rId44"/>
    <sheet name="ARGOS CTG" sheetId="45" r:id="rId45"/>
    <sheet name="VOPAK BQ" sheetId="46" r:id="rId46"/>
    <sheet name="ALGRANEL" sheetId="47" r:id="rId47"/>
    <sheet name="AJOVER" sheetId="48" r:id="rId48"/>
    <sheet name="CONTECAR" sheetId="49" r:id="rId49"/>
    <sheet name="BOSQUE" sheetId="50" r:id="rId50"/>
    <sheet name="EXXONMOBIL" sheetId="51" r:id="rId51"/>
    <sheet name="TRANSPETROL" sheetId="52" r:id="rId52"/>
    <sheet name="DOW" sheetId="53" r:id="rId53"/>
    <sheet name="PMSA" sheetId="54" r:id="rId54"/>
    <sheet name="RETRAMAR" sheetId="55" r:id="rId55"/>
    <sheet name="EXXON COMBUSTIBLES" sheetId="56" r:id="rId56"/>
  </sheets>
  <externalReferences>
    <externalReference r:id="rId57"/>
  </externalReferences>
  <definedNames>
    <definedName name="_xlnm.Print_Titles" localSheetId="1">'ECOPETROL TUMACO'!$31:$31</definedName>
    <definedName name="Z_3E90B2E1_F1F4_4974_B519_9169F75ECD48_.wvu.PrintTitles" localSheetId="1" hidden="1">'ECOPETROL TUMACO'!$31:$31</definedName>
  </definedNames>
  <calcPr calcId="144315" fullCalcOnLoad="1"/>
  <customWorkbookViews>
    <customWorkbookView name="Jorge Gomez - Vista personalizada" guid="{3E90B2E1-F1F4-4974-B519-9169F75ECD48}" mergeInterval="0" personalView="1" maximized="1" windowWidth="1271" windowHeight="576" tabRatio="919" activeSheetId="44"/>
  </customWorkbookViews>
</workbook>
</file>

<file path=xl/calcChain.xml><?xml version="1.0" encoding="utf-8"?>
<calcChain xmlns="http://schemas.openxmlformats.org/spreadsheetml/2006/main">
  <c r="C89" i="56"/>
  <c r="C36"/>
  <c r="C15"/>
  <c r="C11"/>
  <c r="A127" i="54"/>
  <c r="A128"/>
  <c r="A129"/>
  <c r="A130"/>
  <c r="A131"/>
  <c r="A132"/>
  <c r="A133"/>
  <c r="A134"/>
  <c r="A135"/>
  <c r="A136"/>
  <c r="A137"/>
  <c r="A138"/>
  <c r="A139"/>
  <c r="A140"/>
  <c r="A141"/>
  <c r="A142"/>
  <c r="A143"/>
  <c r="A144"/>
  <c r="A145"/>
  <c r="A146"/>
  <c r="A147"/>
  <c r="A148"/>
  <c r="A149"/>
  <c r="A150"/>
  <c r="A151"/>
  <c r="A152"/>
  <c r="A153"/>
  <c r="A154"/>
  <c r="A155"/>
  <c r="A156"/>
  <c r="A157"/>
  <c r="A158"/>
  <c r="A159"/>
  <c r="C55" i="50"/>
  <c r="C53"/>
  <c r="C30"/>
  <c r="C28"/>
  <c r="C27"/>
  <c r="C111" i="49"/>
  <c r="C81"/>
  <c r="C73"/>
  <c r="C64"/>
  <c r="C61"/>
  <c r="C60"/>
  <c r="C111" i="41"/>
  <c r="C64"/>
  <c r="C34"/>
  <c r="C40" i="43"/>
  <c r="C36"/>
  <c r="C28"/>
  <c r="C81" i="37"/>
  <c r="A5" i="1"/>
  <c r="A6"/>
  <c r="A7"/>
  <c r="A8"/>
  <c r="A9"/>
  <c r="A10"/>
  <c r="A11"/>
  <c r="A12"/>
  <c r="A13"/>
  <c r="A14"/>
  <c r="A15"/>
  <c r="A16"/>
  <c r="A17"/>
  <c r="A18"/>
  <c r="A19"/>
  <c r="A20"/>
  <c r="A21"/>
  <c r="A22"/>
  <c r="A23"/>
  <c r="A24"/>
  <c r="A25"/>
  <c r="A26"/>
  <c r="A27"/>
  <c r="A28"/>
  <c r="A29"/>
  <c r="A30"/>
  <c r="A31"/>
  <c r="A32"/>
  <c r="A33"/>
  <c r="A34"/>
  <c r="A35"/>
  <c r="A36"/>
  <c r="A37"/>
  <c r="A38"/>
  <c r="A39"/>
  <c r="A40"/>
  <c r="A41"/>
  <c r="A42"/>
  <c r="A43"/>
  <c r="A44"/>
  <c r="A45"/>
  <c r="A46"/>
  <c r="A47"/>
  <c r="A48"/>
  <c r="A49"/>
  <c r="A50"/>
  <c r="A51"/>
  <c r="A52"/>
  <c r="A53"/>
  <c r="A54"/>
  <c r="A55"/>
  <c r="A56"/>
  <c r="A57"/>
  <c r="A58"/>
  <c r="A59"/>
  <c r="A60"/>
  <c r="C128" i="27"/>
  <c r="C34" i="50"/>
  <c r="G74" i="21"/>
  <c r="C123" i="19"/>
  <c r="C114"/>
  <c r="C81" i="14"/>
  <c r="C73"/>
  <c r="C36"/>
  <c r="C29"/>
  <c r="N88" i="10"/>
  <c r="N87"/>
  <c r="N86"/>
  <c r="N84"/>
  <c r="N83"/>
  <c r="N82"/>
  <c r="N80"/>
  <c r="N79"/>
  <c r="N78"/>
  <c r="N72"/>
  <c r="N71"/>
  <c r="N70"/>
  <c r="N64"/>
  <c r="N63"/>
  <c r="N61"/>
  <c r="N60"/>
  <c r="N58"/>
  <c r="N57"/>
  <c r="N55"/>
  <c r="N54"/>
  <c r="N53"/>
  <c r="N51"/>
  <c r="N50"/>
  <c r="N48"/>
  <c r="N47"/>
  <c r="N46"/>
  <c r="N45"/>
  <c r="N44"/>
  <c r="N43"/>
  <c r="N42"/>
  <c r="N41"/>
  <c r="N40"/>
  <c r="N39"/>
  <c r="N38"/>
  <c r="N37"/>
  <c r="N36"/>
  <c r="N35"/>
  <c r="N34"/>
  <c r="N33"/>
  <c r="N32"/>
  <c r="N31"/>
  <c r="N30"/>
  <c r="N29"/>
  <c r="N28"/>
  <c r="N27"/>
  <c r="N26"/>
  <c r="N25"/>
  <c r="N24"/>
  <c r="N23"/>
  <c r="N22"/>
  <c r="Q21"/>
  <c r="N21"/>
  <c r="N20"/>
  <c r="Q19"/>
  <c r="N19"/>
  <c r="N18"/>
  <c r="N17"/>
  <c r="Q16"/>
  <c r="N16"/>
  <c r="Q15"/>
  <c r="N15"/>
  <c r="Q14"/>
  <c r="N14"/>
  <c r="Q13"/>
  <c r="N13"/>
  <c r="Q17"/>
  <c r="Q12"/>
  <c r="N12"/>
  <c r="Q9"/>
  <c r="N11"/>
  <c r="Q10"/>
  <c r="N10"/>
  <c r="Q18"/>
  <c r="Q8"/>
  <c r="D26" i="7"/>
  <c r="D15" i="6"/>
  <c r="C15"/>
  <c r="B15"/>
  <c r="E14"/>
  <c r="E13"/>
  <c r="E12"/>
  <c r="E11"/>
  <c r="E10"/>
  <c r="E9"/>
  <c r="E8"/>
  <c r="C104" i="4"/>
  <c r="C103"/>
  <c r="C102"/>
  <c r="C101"/>
  <c r="C78" i="2"/>
  <c r="C122"/>
  <c r="E16" i="6"/>
  <c r="Q11" i="10"/>
</calcChain>
</file>

<file path=xl/comments1.xml><?xml version="1.0" encoding="utf-8"?>
<comments xmlns="http://schemas.openxmlformats.org/spreadsheetml/2006/main">
  <authors>
    <author>marcov</author>
  </authors>
  <commentList>
    <comment ref="K26" authorId="0">
      <text>
        <r>
          <rPr>
            <b/>
            <sz val="8"/>
            <color indexed="81"/>
            <rFont val="Tahoma"/>
            <family val="2"/>
          </rPr>
          <t>marcov:</t>
        </r>
        <r>
          <rPr>
            <sz val="8"/>
            <color indexed="81"/>
            <rFont val="Tahoma"/>
            <family val="2"/>
          </rPr>
          <t xml:space="preserve">
Se corrigio faltaba un 1
</t>
        </r>
      </text>
    </comment>
    <comment ref="H39" authorId="0">
      <text>
        <r>
          <rPr>
            <b/>
            <sz val="8"/>
            <color indexed="81"/>
            <rFont val="Tahoma"/>
            <family val="2"/>
          </rPr>
          <t>marcov:</t>
        </r>
        <r>
          <rPr>
            <sz val="8"/>
            <color indexed="81"/>
            <rFont val="Tahoma"/>
            <family val="2"/>
          </rPr>
          <t xml:space="preserve">
Nuevo Informe 6459</t>
        </r>
      </text>
    </comment>
    <comment ref="H45" authorId="0">
      <text>
        <r>
          <rPr>
            <b/>
            <sz val="8"/>
            <color indexed="81"/>
            <rFont val="Tahoma"/>
            <family val="2"/>
          </rPr>
          <t>marcov:</t>
        </r>
        <r>
          <rPr>
            <sz val="8"/>
            <color indexed="81"/>
            <rFont val="Tahoma"/>
            <family val="2"/>
          </rPr>
          <t xml:space="preserve">
Nuevo Informe 8238</t>
        </r>
      </text>
    </comment>
  </commentList>
</comments>
</file>

<file path=xl/comments2.xml><?xml version="1.0" encoding="utf-8"?>
<comments xmlns="http://schemas.openxmlformats.org/spreadsheetml/2006/main">
  <authors>
    <author>yorozco</author>
  </authors>
  <commentList>
    <comment ref="C30" authorId="0">
      <text>
        <r>
          <rPr>
            <b/>
            <sz val="8"/>
            <color indexed="81"/>
            <rFont val="Tahoma"/>
            <family val="2"/>
          </rPr>
          <t>yorozco:</t>
        </r>
        <r>
          <rPr>
            <sz val="8"/>
            <color indexed="81"/>
            <rFont val="Tahoma"/>
            <family val="2"/>
          </rPr>
          <t xml:space="preserve">
Sol Marine</t>
        </r>
      </text>
    </comment>
  </commentList>
</comments>
</file>

<file path=xl/comments3.xml><?xml version="1.0" encoding="utf-8"?>
<comments xmlns="http://schemas.openxmlformats.org/spreadsheetml/2006/main">
  <authors>
    <author xml:space="preserve">Myriam </author>
  </authors>
  <commentList>
    <comment ref="C30" authorId="0">
      <text>
        <r>
          <rPr>
            <b/>
            <sz val="8"/>
            <color indexed="81"/>
            <rFont val="Tahoma"/>
            <family val="2"/>
          </rPr>
          <t>Myriam :</t>
        </r>
        <r>
          <rPr>
            <sz val="8"/>
            <color indexed="81"/>
            <rFont val="Tahoma"/>
            <family val="2"/>
          </rPr>
          <t xml:space="preserve">
Este número corresponde a las firmas de pilotos prácticos y cias inspectoras</t>
        </r>
      </text>
    </comment>
  </commentList>
</comments>
</file>

<file path=xl/comments4.xml><?xml version="1.0" encoding="utf-8"?>
<comments xmlns="http://schemas.openxmlformats.org/spreadsheetml/2006/main">
  <authors>
    <author>FGonzalez</author>
  </authors>
  <commentList>
    <comment ref="C27" authorId="0">
      <text>
        <r>
          <rPr>
            <b/>
            <sz val="8"/>
            <color indexed="81"/>
            <rFont val="Tahoma"/>
            <family val="2"/>
          </rPr>
          <t>FGonzalez:</t>
        </r>
        <r>
          <rPr>
            <sz val="8"/>
            <color indexed="81"/>
            <rFont val="Tahoma"/>
            <family val="2"/>
          </rPr>
          <t xml:space="preserve">
Por Servicio de Grúa Pórtico:
Un (1) portalonero.
Un (1) chequeador.
Seis (6) estibadores.
Cinco (5) conductores.
Por Motonave:
Un (1) supervisor.
Un (1) aux. de aparejos.</t>
        </r>
      </text>
    </comment>
    <comment ref="C29" authorId="0">
      <text>
        <r>
          <rPr>
            <b/>
            <sz val="8"/>
            <color indexed="81"/>
            <rFont val="Tahoma"/>
            <family val="2"/>
          </rPr>
          <t>FGonzalez:</t>
        </r>
        <r>
          <rPr>
            <sz val="8"/>
            <color indexed="81"/>
            <rFont val="Tahoma"/>
            <family val="2"/>
          </rPr>
          <t xml:space="preserve">
Por Motonave:
Un (1) piloto práctico.
Un (1) remolcador con su tripulación de tres (3) personas en promedio por turno.
Tres (3) amarradores.</t>
        </r>
      </text>
    </comment>
    <comment ref="C111" authorId="0">
      <text>
        <r>
          <rPr>
            <b/>
            <sz val="8"/>
            <color indexed="81"/>
            <rFont val="Tahoma"/>
            <family val="2"/>
          </rPr>
          <t>FGonzalez:</t>
        </r>
        <r>
          <rPr>
            <sz val="8"/>
            <color indexed="81"/>
            <rFont val="Tahoma"/>
            <family val="2"/>
          </rPr>
          <t xml:space="preserve">
Permanencia Contenedores Llenos:5,85 díasX 24 horas.</t>
        </r>
      </text>
    </comment>
  </commentList>
</comments>
</file>

<file path=xl/comments5.xml><?xml version="1.0" encoding="utf-8"?>
<comments xmlns="http://schemas.openxmlformats.org/spreadsheetml/2006/main">
  <authors>
    <author>Andres Burgos</author>
  </authors>
  <commentList>
    <comment ref="C33" authorId="0">
      <text>
        <r>
          <rPr>
            <b/>
            <sz val="9"/>
            <color indexed="81"/>
            <rFont val="Tahoma"/>
            <family val="2"/>
          </rPr>
          <t>Andres Burgos:</t>
        </r>
        <r>
          <rPr>
            <sz val="9"/>
            <color indexed="81"/>
            <rFont val="Tahoma"/>
            <family val="2"/>
          </rPr>
          <t xml:space="preserve">
EN LO QUE ENTIENDO POR FUNCION COMERCIAL ASUMI QUE ERA AREA DE OFICINAS</t>
        </r>
      </text>
    </comment>
  </commentList>
</comments>
</file>

<file path=xl/sharedStrings.xml><?xml version="1.0" encoding="utf-8"?>
<sst xmlns="http://schemas.openxmlformats.org/spreadsheetml/2006/main" count="15083" uniqueCount="2642">
  <si>
    <t>NOMBRE DEL PUERTO</t>
  </si>
  <si>
    <t>COMPAÑÍA/AGENCIA</t>
  </si>
  <si>
    <t>CORREO ELECTRONICO</t>
  </si>
  <si>
    <t>ITEM</t>
  </si>
  <si>
    <t>DATOS</t>
  </si>
  <si>
    <t>A</t>
  </si>
  <si>
    <t>A1</t>
  </si>
  <si>
    <t>DESCRIPCION DEL PUERTO</t>
  </si>
  <si>
    <t>DATOS GENERALES</t>
  </si>
  <si>
    <t>PAIS</t>
  </si>
  <si>
    <t>PUERTO</t>
  </si>
  <si>
    <t>DEPARTAMENTO</t>
  </si>
  <si>
    <t>MUNICIPIO</t>
  </si>
  <si>
    <t>ACTIVIDAD PORTUARIA</t>
  </si>
  <si>
    <t>CONTACTO</t>
  </si>
  <si>
    <t>HORARIO LABORAL</t>
  </si>
  <si>
    <t>PLANES FUTUROS</t>
  </si>
  <si>
    <t>A2</t>
  </si>
  <si>
    <t>PERSONAL</t>
  </si>
  <si>
    <t>TRABAJADORES EN EL MUELLE</t>
  </si>
  <si>
    <t>PERSONAS EMPLEADAS DIRECTAMENTE POR LA AUTORIDAD PORTUARIA</t>
  </si>
  <si>
    <t>PERSONAS EMPLEADAS EN SERVICIOS COMUNES Y EN SERVICIOS AUXILIARES (Practicaje, remolque, amarradero)</t>
  </si>
  <si>
    <t>OPERADORES LOGISTICOS U OPERADORES MULTI TERMINALES</t>
  </si>
  <si>
    <t>A3</t>
  </si>
  <si>
    <t>INFRAESTRUCTURA PORTUARIA</t>
  </si>
  <si>
    <t>AREA TOTAL</t>
  </si>
  <si>
    <t>FUNCION COMERCIAL (m2)</t>
  </si>
  <si>
    <t>Mercancias (m2)</t>
  </si>
  <si>
    <t>Pasajeros (m2)</t>
  </si>
  <si>
    <t>Funcion industrial (m2)</t>
  </si>
  <si>
    <t>Largo del Muelle (m)</t>
  </si>
  <si>
    <t>Capacidad de operación ( Ton)</t>
  </si>
  <si>
    <t>Red interna de carreteras (Km)</t>
  </si>
  <si>
    <t>Capacidad de operación (TEUS)</t>
  </si>
  <si>
    <t>PROPIETARIO</t>
  </si>
  <si>
    <t>NUMERO DE TELEFONO</t>
  </si>
  <si>
    <t>Area de almacenaje cubierta (m2)</t>
  </si>
  <si>
    <t>Area de almacenaje patios (m2)</t>
  </si>
  <si>
    <t>RENDIMIENTO PORTUARIO</t>
  </si>
  <si>
    <t>D</t>
  </si>
  <si>
    <t>D1</t>
  </si>
  <si>
    <t>D10</t>
  </si>
  <si>
    <t>D11</t>
  </si>
  <si>
    <t>D12</t>
  </si>
  <si>
    <t>D13</t>
  </si>
  <si>
    <t>D14</t>
  </si>
  <si>
    <t>D15</t>
  </si>
  <si>
    <t>D16</t>
  </si>
  <si>
    <t>D17</t>
  </si>
  <si>
    <t>D18</t>
  </si>
  <si>
    <t>D19</t>
  </si>
  <si>
    <t>D5</t>
  </si>
  <si>
    <t>D50</t>
  </si>
  <si>
    <t>D8</t>
  </si>
  <si>
    <t>D80</t>
  </si>
  <si>
    <t>D84</t>
  </si>
  <si>
    <t>F</t>
  </si>
  <si>
    <t>F4</t>
  </si>
  <si>
    <t>F43</t>
  </si>
  <si>
    <t>NUMERO TERMINALES DE CONTENEDORES</t>
  </si>
  <si>
    <t>Area de almacenaje contenedores (m2)</t>
  </si>
  <si>
    <t>Calado de operación (m)</t>
  </si>
  <si>
    <t>TRAFICO MARITIMO DE CARGA</t>
  </si>
  <si>
    <t>Carga general: toneladas cargadas</t>
  </si>
  <si>
    <t>Carga general: toneladas descargadas</t>
  </si>
  <si>
    <t>Carga a granel: toneladas cargadas</t>
  </si>
  <si>
    <t>Carga a granel: toneladas descargadas</t>
  </si>
  <si>
    <t>Mercancías en contenedores: toneladas cargadas</t>
  </si>
  <si>
    <t>Mercancías fuera de contenedores: toneladas descargadas</t>
  </si>
  <si>
    <t>Trafico Ro/Ro: toneladas cargadas</t>
  </si>
  <si>
    <t>Tráfico Ro/Ro: toneladas descargadas</t>
  </si>
  <si>
    <t>TRANSPORTE INTERMODAL: CONTENEDORES</t>
  </si>
  <si>
    <t>Transbordo: TEU cargados</t>
  </si>
  <si>
    <t>Transbordo: TEU descargados</t>
  </si>
  <si>
    <t>DATOS SOBRE PRODUCTIVIDAD</t>
  </si>
  <si>
    <t>Tiempo de operación en la terminal (horas/día)</t>
  </si>
  <si>
    <t>Tiempo de estadía de los contenedores en el patio (horas)</t>
  </si>
  <si>
    <t>ESTADO (en operación)</t>
  </si>
  <si>
    <t>Los siguientes indices prioritarios  fueron clasificados como indispensables en la construccion de la base de datos maritimos-portuarios,  favor completar la columna a la derecha con los correspondientes valores del puerto.</t>
  </si>
  <si>
    <t>Ancho del Muelle (m)</t>
  </si>
  <si>
    <t>CARACTERISTICAS DEL MUELLE</t>
  </si>
  <si>
    <t>Tipo  (Flotante, Fijo)</t>
  </si>
  <si>
    <t>Configuración (Marginal, Espigón)</t>
  </si>
  <si>
    <t>AREAS DE ALMACENAMIENTO</t>
  </si>
  <si>
    <t>ACCESOS</t>
  </si>
  <si>
    <t>CAPACIDAD</t>
  </si>
  <si>
    <t>FECHA DE INICIO DE OPERACIONES</t>
  </si>
  <si>
    <t>Número de bodegas</t>
  </si>
  <si>
    <t>Número de silos</t>
  </si>
  <si>
    <t>Número de cobertizos</t>
  </si>
  <si>
    <t>Vías de acceso</t>
  </si>
  <si>
    <t>TIPO DE SERVICIO (Público, Privado)</t>
  </si>
  <si>
    <t>Tipo de Defensas</t>
  </si>
  <si>
    <t>Número de Defensas</t>
  </si>
  <si>
    <t>G</t>
  </si>
  <si>
    <t>G10</t>
  </si>
  <si>
    <t>G11</t>
  </si>
  <si>
    <t>G12</t>
  </si>
  <si>
    <t>G13</t>
  </si>
  <si>
    <t>Tipo de Tablestacado</t>
  </si>
  <si>
    <t>Tipo de pilotes</t>
  </si>
  <si>
    <t>Número de piñas/Duques de alba</t>
  </si>
  <si>
    <t>Espesor de placa del muelle (cm)</t>
  </si>
  <si>
    <t>Cargue de carbon (Directo /Indirecto)</t>
  </si>
  <si>
    <t>REDES DE SERVICIO</t>
  </si>
  <si>
    <t>Longitud alcantarillado sanitario (ml)</t>
  </si>
  <si>
    <t>Número de pozos de inspección</t>
  </si>
  <si>
    <t>Planta de tratamiento de aguas servidas</t>
  </si>
  <si>
    <t>Longitud acueducto (ml)</t>
  </si>
  <si>
    <t>Planta de tratamiento de agua potable</t>
  </si>
  <si>
    <t>Subestacón electrica (Si/No)</t>
  </si>
  <si>
    <t>Capacidad subestación eléctrica (KVA)</t>
  </si>
  <si>
    <t>Planta de tratamiento de aguas sentinas (Si/No)</t>
  </si>
  <si>
    <t>CERRAMIENTO</t>
  </si>
  <si>
    <t>Tipo de cerramiento exterior</t>
  </si>
  <si>
    <t>Longitud de cerramiento exterior (ml)</t>
  </si>
  <si>
    <t>Número de toneladas de importación</t>
  </si>
  <si>
    <t>Número de toneladas de exportación</t>
  </si>
  <si>
    <t>Número de toneladas de cabotaje</t>
  </si>
  <si>
    <t>Número vehículos (Impo - Expo)</t>
  </si>
  <si>
    <t>TEU cargados (Número)</t>
  </si>
  <si>
    <t>TEU descargados (Número)</t>
  </si>
  <si>
    <t>D20</t>
  </si>
  <si>
    <t>D21</t>
  </si>
  <si>
    <t>D22</t>
  </si>
  <si>
    <t>D23</t>
  </si>
  <si>
    <t>Número de Terminales</t>
  </si>
  <si>
    <t>Número de Muelles</t>
  </si>
  <si>
    <t>Número de naves/ embarcaciones</t>
  </si>
  <si>
    <t>A100</t>
  </si>
  <si>
    <t>A101</t>
  </si>
  <si>
    <t>A102</t>
  </si>
  <si>
    <t>A103</t>
  </si>
  <si>
    <t>A104</t>
  </si>
  <si>
    <t>A105</t>
  </si>
  <si>
    <t>A106</t>
  </si>
  <si>
    <t>A107</t>
  </si>
  <si>
    <t>A108</t>
  </si>
  <si>
    <t>A109</t>
  </si>
  <si>
    <t>A110</t>
  </si>
  <si>
    <t>A111</t>
  </si>
  <si>
    <t>A112</t>
  </si>
  <si>
    <t>A113</t>
  </si>
  <si>
    <t>A200</t>
  </si>
  <si>
    <t>A201</t>
  </si>
  <si>
    <t>A202</t>
  </si>
  <si>
    <t>A203</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</si>
  <si>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</si>
  <si>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</si>
  <si>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</si>
  <si>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</si>
  <si>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</si>
  <si>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</si>
  <si>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</si>
  <si>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</si>
  <si>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</si>
  <si>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</si>
  <si>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</si>
  <si>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</si>
  <si>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</si>
  <si>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</si>
  <si>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</si>
  <si>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</si>
  <si>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</si>
  <si>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</si>
  <si>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</si>
  <si>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</si>
  <si>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</si>
  <si>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</si>
  <si>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</si>
  <si>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</si>
  <si>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</si>
  <si>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</si>
  <si>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</si>
  <si>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</si>
  <si>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</si>
  <si>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</si>
  <si>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</si>
  <si>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</si>
  <si>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</si>
  <si>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</si>
  <si>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</si>
  <si>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</si>
  <si>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</si>
  <si>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EQUIPOS PORTUARIOS</t>
  </si>
  <si>
    <t>G14</t>
  </si>
  <si>
    <t>Otros equipos</t>
  </si>
  <si>
    <t>Equipos de cargue y descargue</t>
  </si>
  <si>
    <t>Equipos de movilización interna de la carga.</t>
  </si>
  <si>
    <t>Equipos de ayuda de aproximación a las naves/embarcaciones</t>
  </si>
  <si>
    <t>Equipos de pesaje.</t>
  </si>
  <si>
    <t>MOVIMIENTO DE NAVES/EMBARCACIONES</t>
  </si>
  <si>
    <t>DATOS DEL CONTRATO/HOMOLOGACION/ AUTORIZACION TEMPORAL/ LICENCIA PORTUARIA</t>
  </si>
  <si>
    <t xml:space="preserve">TIPO DE CONCESIÓN </t>
  </si>
  <si>
    <t>A114</t>
  </si>
  <si>
    <t xml:space="preserve">ENTIDAD </t>
  </si>
  <si>
    <t>NUMERO Y FECHA</t>
  </si>
  <si>
    <t>A337</t>
  </si>
  <si>
    <t>A338</t>
  </si>
  <si>
    <t>A339</t>
  </si>
  <si>
    <t>A340</t>
  </si>
  <si>
    <t>A341</t>
  </si>
  <si>
    <t>Número de sanitarios</t>
  </si>
  <si>
    <t>Número de lavamanos</t>
  </si>
  <si>
    <t>Número de orinales</t>
  </si>
  <si>
    <t>Número de duchas</t>
  </si>
  <si>
    <t>Estado de conservación de la infraestructura portuaria</t>
  </si>
  <si>
    <t>A342</t>
  </si>
  <si>
    <t>ESTADO</t>
  </si>
  <si>
    <t>Capacidad de almacenamiento de los tanques de agua potable (m3)</t>
  </si>
  <si>
    <t xml:space="preserve">IMAGEN DEL PUERTO </t>
  </si>
  <si>
    <t>FOTO 1</t>
  </si>
  <si>
    <t>FOTO 2</t>
  </si>
  <si>
    <t>FOTO 3</t>
  </si>
  <si>
    <t>Operando</t>
  </si>
  <si>
    <t>Ecopetrol S.A.</t>
  </si>
  <si>
    <t>Colombia</t>
  </si>
  <si>
    <t>Nariño</t>
  </si>
  <si>
    <t>San Andrés de Tumaco</t>
  </si>
  <si>
    <t>Resolución No. 975 del 13 de septiembre de 1994</t>
  </si>
  <si>
    <t>Portuaria</t>
  </si>
  <si>
    <t>Superintendencia General de Puertos</t>
  </si>
  <si>
    <t>Privado</t>
  </si>
  <si>
    <t>Especializado</t>
  </si>
  <si>
    <t>10 de mayo de 1969</t>
  </si>
  <si>
    <t>Ninguno</t>
  </si>
  <si>
    <t>28 metros</t>
  </si>
  <si>
    <t>N/A</t>
  </si>
  <si>
    <t>Bueno</t>
  </si>
  <si>
    <t>Ninguna</t>
  </si>
  <si>
    <t>30 Horas tres veces al mes</t>
  </si>
  <si>
    <t>Tubería Submarina</t>
  </si>
  <si>
    <t>Remolcadores</t>
  </si>
  <si>
    <t>Terminal Marítimo Tumaco de Ecopetrol S.A.</t>
  </si>
  <si>
    <t xml:space="preserve">Homologación </t>
  </si>
  <si>
    <t xml:space="preserve">07:00 am a 12:00 pm y de 01:00 pm a 5:00 ´pm </t>
  </si>
  <si>
    <t>Cambio de mangueras, boyas, PLEM</t>
  </si>
  <si>
    <t>4,503,785 M2</t>
  </si>
  <si>
    <t>Flotante Multiboya</t>
  </si>
  <si>
    <t>70.000 Toneladas Métricas</t>
  </si>
  <si>
    <t>3 mensual</t>
  </si>
  <si>
    <t>Bombas centrifugas y mangueras Submarinas</t>
  </si>
  <si>
    <t>NA</t>
  </si>
  <si>
    <t>Artefacto Naval ( Gabarra ),Remolcador de bahía, lancha de pasajeros</t>
  </si>
  <si>
    <t>535 metros</t>
  </si>
  <si>
    <t>400 metros</t>
  </si>
  <si>
    <t>22 personas por maniobra</t>
  </si>
  <si>
    <t>11,350,617 M2</t>
  </si>
  <si>
    <t xml:space="preserve">14,400 M2 (4 Tanques) </t>
  </si>
  <si>
    <t>1 (amarradero)</t>
  </si>
  <si>
    <t>3 km</t>
  </si>
  <si>
    <t>Marítima (amarradero) terrestre (almacenamiento)</t>
  </si>
  <si>
    <t>200 ml (instalaciones en tierra)</t>
  </si>
  <si>
    <t>500 ml (instalaciones en tierra)</t>
  </si>
  <si>
    <t>80 m3</t>
  </si>
  <si>
    <t>Si</t>
  </si>
  <si>
    <t>300 kva</t>
  </si>
  <si>
    <t>No</t>
  </si>
  <si>
    <t>Malla</t>
  </si>
  <si>
    <t>150,000 mensual</t>
  </si>
  <si>
    <t>3000 ml</t>
  </si>
  <si>
    <t>PUERTO PIMSA S.A.</t>
  </si>
  <si>
    <t>EN OPERACIÓN</t>
  </si>
  <si>
    <t>COLOMBIA</t>
  </si>
  <si>
    <t>ATLANTICO</t>
  </si>
  <si>
    <t>SABANAGRANDE</t>
  </si>
  <si>
    <t>ACTO ADMINISTRATIVO: RESOLUCION DE OTORGAMIENTO</t>
  </si>
  <si>
    <t>No. 000204 DE JULIO 17 DE 2006</t>
  </si>
  <si>
    <t>CORMAGDALENA</t>
  </si>
  <si>
    <t>23 DE ABRIL DE 1992</t>
  </si>
  <si>
    <t>CARGUE Y DESCARGUE DE EMBARCACIONES, MANEJO DE CARGA TERRESTRE, ALMACENAMIENTO, TRIMADO, TRINCADO, TARJA</t>
  </si>
  <si>
    <t>24 HORAS - 365 DIAS AL AÑO</t>
  </si>
  <si>
    <t>PUBLICO</t>
  </si>
  <si>
    <t>DESARROLLAR OPERACIONES DE CARBON</t>
  </si>
  <si>
    <t>FIJO</t>
  </si>
  <si>
    <t>MARGINAL</t>
  </si>
  <si>
    <t>7,31</t>
  </si>
  <si>
    <t>INFLABLES</t>
  </si>
  <si>
    <t>ACERO</t>
  </si>
  <si>
    <t>HINCADOS</t>
  </si>
  <si>
    <t>NO APLICA</t>
  </si>
  <si>
    <t>0,27</t>
  </si>
  <si>
    <t>2 VIAS DE ACCESO: 1 TERRESTRE Y 1 FLUVIAL</t>
  </si>
  <si>
    <t>NO TIENE: SE CUENTA CON UN SISTEMA SEPTICO</t>
  </si>
  <si>
    <t>NO APLICA: EL SUMINISTRO ES CON CARRO-TANQUES</t>
  </si>
  <si>
    <t>NO TIENE</t>
  </si>
  <si>
    <t>SI</t>
  </si>
  <si>
    <t>112,5</t>
  </si>
  <si>
    <t>MALLA EN ACERO GALVANIZADA</t>
  </si>
  <si>
    <t>BUENO</t>
  </si>
  <si>
    <t>2,15 PROMEDIO</t>
  </si>
  <si>
    <t>GRUA P&amp;H 150 TON, MONTACARGAS 25 TON, MONTACARGAS 19 TON, CARGADOR 4 M3, TOLVA 30 M3, ALMEJA 10 M3</t>
  </si>
  <si>
    <t>GRUA P&amp;H 150 TON, MONTACARGAS 25 TON, MONTACARGAS 19 TON, CARGADOR 4 M3</t>
  </si>
  <si>
    <t>BASCULA CAMIONERA 100 TONELADAS</t>
  </si>
  <si>
    <t>CEMAS S.A.</t>
  </si>
  <si>
    <t>2411400 - 2411401</t>
  </si>
  <si>
    <t>PUERTO DE BUENAVENTURA</t>
  </si>
  <si>
    <t>VALLE DEL CAUCA</t>
  </si>
  <si>
    <t>BUENAVENTURA</t>
  </si>
  <si>
    <t>INCO</t>
  </si>
  <si>
    <t>PUBLICA</t>
  </si>
  <si>
    <t>No 024 de OCTUBRE 22 de 1999</t>
  </si>
  <si>
    <t>CEMENTOS DEL VALLE</t>
  </si>
  <si>
    <t>AGOSTO 29 DE 2009</t>
  </si>
  <si>
    <t>DESCARGUE A GRANEL</t>
  </si>
  <si>
    <t>24 HORAS</t>
  </si>
  <si>
    <t>BODEGA</t>
  </si>
  <si>
    <t>UNO - MUELLES EL BOSQUE</t>
  </si>
  <si>
    <t>270 mts (largo) y 117 mts de ancho</t>
  </si>
  <si>
    <t>UNO</t>
  </si>
  <si>
    <t>120 MTS</t>
  </si>
  <si>
    <t>13 MTS</t>
  </si>
  <si>
    <t>10,50 MTS</t>
  </si>
  <si>
    <t xml:space="preserve">DOBLE CONO </t>
  </si>
  <si>
    <t>HORMIGON</t>
  </si>
  <si>
    <t>HINCADOS Y EN CONCRETO</t>
  </si>
  <si>
    <t>PESO MUERTO CON BOYA FLOTANTE (2)</t>
  </si>
  <si>
    <t>4.080 M2</t>
  </si>
  <si>
    <t>4.000 M2</t>
  </si>
  <si>
    <t>MARITIMA Y TERRESTRE</t>
  </si>
  <si>
    <t>900 TON/HORA</t>
  </si>
  <si>
    <t xml:space="preserve">La principal de 1250 KVA con su sistema de respaldo de emergencia y la secundaria de 75 KVA. </t>
  </si>
  <si>
    <t>NO</t>
  </si>
  <si>
    <t>CERCA ELECTRICA</t>
  </si>
  <si>
    <t>510 MTS</t>
  </si>
  <si>
    <t>APROX 3 POR MES</t>
  </si>
  <si>
    <t xml:space="preserve">NO APLICA </t>
  </si>
  <si>
    <t>CUCHARAS Y TOLVAS</t>
  </si>
  <si>
    <t>MONTACARGA - CARGADOR</t>
  </si>
  <si>
    <t>REMOLCADORES</t>
  </si>
  <si>
    <t>BASCULAS (2)</t>
  </si>
  <si>
    <t>Puerto de Buenaventura (SPRBUN)</t>
  </si>
  <si>
    <t>Operativo</t>
  </si>
  <si>
    <t>Sociedad Portuaria Regional de Buenaventura S.A.</t>
  </si>
  <si>
    <t>Puerto de Buenaventura</t>
  </si>
  <si>
    <t>Valle del Cauca</t>
  </si>
  <si>
    <t>Buenaventura</t>
  </si>
  <si>
    <t>Ministerio de Transporte -  "INCO"</t>
  </si>
  <si>
    <t>Contrato de Concesion</t>
  </si>
  <si>
    <t>Contrato 009 del 21/02/1994</t>
  </si>
  <si>
    <t>Operación Portuaria</t>
  </si>
  <si>
    <t>Durante 24 horas y 365 dias al año</t>
  </si>
  <si>
    <t>Publico</t>
  </si>
  <si>
    <t>Se tiene un plan de inversiones que se soporta en un otrosi 2 y 3 al contrato 009 de 1994. Este Plan de inversiones está para el periodo 2007 al 2033 y tiene un valor de USD 449,696,302</t>
  </si>
  <si>
    <t>Se cuenta con una Terminal especializada de Contenedores con tres puestos de atraque y Una terminal Multiproposito con tres (3) puestos de atraque, en algunos momentos se utiliza el muelle 9 y el 10 de la Terminal de graneles</t>
  </si>
  <si>
    <t>6,426 trabajadores en promedio dia (ver hoja 21)</t>
  </si>
  <si>
    <t>Contrato T Indefinido 278, Contrato T. Fijo 122 = 400</t>
  </si>
  <si>
    <t>103 trabajadores (ver hoja 23)</t>
  </si>
  <si>
    <t>Ver hoja 24</t>
  </si>
  <si>
    <t>631,737.44</t>
  </si>
  <si>
    <t>470,784.71</t>
  </si>
  <si>
    <t>470784.71</t>
  </si>
  <si>
    <t>4 terminales especializadas</t>
  </si>
  <si>
    <t>Fijo</t>
  </si>
  <si>
    <t>Marginal (muelle 1 - muelle 12) = 2.026.20 ml</t>
  </si>
  <si>
    <t>Espeigon (Muelle 14) = 70.23 ml</t>
  </si>
  <si>
    <t>2,026.20 ml (desde muelle 1 hasta muelle 12)</t>
  </si>
  <si>
    <t>22.45 ml (en promedio)</t>
  </si>
  <si>
    <t>10.4 m</t>
  </si>
  <si>
    <t>Tres tipos (tipo HC1000H (J4), Tipo Arco DA-A 500/DA 300H</t>
  </si>
  <si>
    <t>Defensas cilindricas</t>
  </si>
  <si>
    <t>Concreto</t>
  </si>
  <si>
    <t>Concreto Reforzado Hincado pre-excavados</t>
  </si>
  <si>
    <t>2 (muelle14) Pre-excavados</t>
  </si>
  <si>
    <t>30 cm</t>
  </si>
  <si>
    <t>Directo (cucharas de buque y tierra)</t>
  </si>
  <si>
    <t>122,797.71 M2 Patio TEC-Multiproposito-Refrigerados</t>
  </si>
  <si>
    <t>68,794 m2, Cobertizo Raymond y todos los cobertizos, Bodegas (1,2,3,3A,4,9,12, 12A, Adpostal, Inbond)</t>
  </si>
  <si>
    <t>240,073.66 M2 Patio1,2,3,TECSA, 8, 9,10,12A,12b,12c,12D,13,refrigerados,Vehiculos Raymond, Glorieta.</t>
  </si>
  <si>
    <r>
      <t xml:space="preserve">Bodega 1 (Almagrario-DIAN), Bodega 2 (Cafetera), Bodega 3 (CIAMSA), Bodega 3A (carga general), Bodega 4 (CIAMSA), Bodega 9 (CIAMSA), Bodega 12, Adición bodega adpostal, Bodega InBond, Bodega Tecnobell, especializada (carga gral) = </t>
    </r>
    <r>
      <rPr>
        <b/>
        <sz val="10"/>
        <rFont val="Arial"/>
        <family val="2"/>
      </rPr>
      <t>total bodegas 10</t>
    </r>
  </si>
  <si>
    <t>Total Silos 20 UNDS (10 OPP - 10 Graneles)</t>
  </si>
  <si>
    <r>
      <t xml:space="preserve">Bodega 2 = 2 cobertizos, Bodega 3 = 2 cobertizos, Bodega 3A = 1 cobertizo, Cobertizo Raymond = 1 cobertizo, Bodega 4 = 2 cobertizos, Bodega 9 = 1 cobertizo, Reconocimientos ICA = 3 cobertizos = </t>
    </r>
    <r>
      <rPr>
        <b/>
        <sz val="10"/>
        <rFont val="Arial"/>
        <family val="2"/>
      </rPr>
      <t>TOTAL 12 Cobertizos</t>
    </r>
  </si>
  <si>
    <t>Red interna de carreteras (m2)</t>
  </si>
  <si>
    <t>121,025 m2</t>
  </si>
  <si>
    <r>
      <t xml:space="preserve">3 vias de acceso: </t>
    </r>
    <r>
      <rPr>
        <u/>
        <sz val="10"/>
        <rFont val="Arial"/>
        <family val="2"/>
      </rPr>
      <t>Puerta Paraboloides</t>
    </r>
    <r>
      <rPr>
        <sz val="10"/>
        <rFont val="Arial"/>
        <family val="2"/>
      </rPr>
      <t xml:space="preserve"> = 4 vias de entrada con Basculas, </t>
    </r>
    <r>
      <rPr>
        <u/>
        <sz val="10"/>
        <rFont val="Arial"/>
        <family val="2"/>
      </rPr>
      <t>Puerta Pekin</t>
    </r>
    <r>
      <rPr>
        <sz val="10"/>
        <rFont val="Arial"/>
        <family val="2"/>
      </rPr>
      <t xml:space="preserve">, 2 vias de acceso con bascula, </t>
    </r>
    <r>
      <rPr>
        <u/>
        <sz val="10"/>
        <rFont val="Arial"/>
        <family val="2"/>
      </rPr>
      <t>Puerta PARE</t>
    </r>
    <r>
      <rPr>
        <sz val="10"/>
        <rFont val="Arial"/>
        <family val="2"/>
      </rPr>
      <t>, dos vias de acceso</t>
    </r>
  </si>
  <si>
    <t>19,791 capacidad estática</t>
  </si>
  <si>
    <t>12,000,000 de toneladas año</t>
  </si>
  <si>
    <t>6,128 ml</t>
  </si>
  <si>
    <t>Cámaras = 153 unds</t>
  </si>
  <si>
    <t>5,957 ml</t>
  </si>
  <si>
    <t>Cisterna = 700 m3 + Tanque elevado = 50 m3</t>
  </si>
  <si>
    <t>Si (16 unds)</t>
  </si>
  <si>
    <t>5555.7 KVA</t>
  </si>
  <si>
    <t xml:space="preserve">SI  </t>
  </si>
  <si>
    <t>Muro en bloque + Malla + Concertina</t>
  </si>
  <si>
    <t>2,722.88 ml</t>
  </si>
  <si>
    <t>154,563 (Ver hoja 70-83)</t>
  </si>
  <si>
    <t>292,555 (Ver hoja 70-83)</t>
  </si>
  <si>
    <t>735,141 (Ver hoja 70-83)</t>
  </si>
  <si>
    <t>3,517,657 (Ver hoja 70-83)</t>
  </si>
  <si>
    <t>163,820 (Ver hoja 70-83)</t>
  </si>
  <si>
    <t>168,820 (Ver hoja 70-83)</t>
  </si>
  <si>
    <t>1,601,484.92 (Ver hoja 70-83)</t>
  </si>
  <si>
    <t>2,777,865 (Ver hoja 70-83)</t>
  </si>
  <si>
    <t>1,102 (Ver hoja 70-83)</t>
  </si>
  <si>
    <t>66,633 (Ver hoja 70-83)</t>
  </si>
  <si>
    <t>6,654,710 (Ver hoja 70-83)</t>
  </si>
  <si>
    <t>2,492,290.92 (Ver hoja 70-83)</t>
  </si>
  <si>
    <t>50,302 Unds (Ver hoja 70-83)</t>
  </si>
  <si>
    <t>1,272 naves (Ver hoja 70-83)</t>
  </si>
  <si>
    <t>24 horas</t>
  </si>
  <si>
    <t>168 días en promedio (7 días x 24 horas)</t>
  </si>
  <si>
    <t>ver hoja equipo port capit "G" (89)</t>
  </si>
  <si>
    <t>ver hoja equipo port capit "G" (90)</t>
  </si>
  <si>
    <t>ver hoja equipo port capit "G" (91)</t>
  </si>
  <si>
    <t>ver hoja equipo port capit "G" (92)</t>
  </si>
  <si>
    <t>ver hoja equipo port capit "G" (93)</t>
  </si>
  <si>
    <t>SOCIEDAD PORTUARIA REGIONAL DE BUENAVENTURA S.A.</t>
  </si>
  <si>
    <t>Promedio de Ingreso al Terminal Marítimo entre el 2 y el 8 de mayo 2010</t>
  </si>
  <si>
    <t>DIA</t>
  </si>
  <si>
    <t>De 6 AM a 2 PM</t>
  </si>
  <si>
    <t>De 2PM a 10PM</t>
  </si>
  <si>
    <t>De 10 PM a 6 AM</t>
  </si>
  <si>
    <t>TOTAL DIA DIA</t>
  </si>
  <si>
    <t>Domingo</t>
  </si>
  <si>
    <t>Lunes</t>
  </si>
  <si>
    <t>Martes</t>
  </si>
  <si>
    <t>Miércoles</t>
  </si>
  <si>
    <t>Jueves</t>
  </si>
  <si>
    <t>Viernes</t>
  </si>
  <si>
    <t>Sábado</t>
  </si>
  <si>
    <t>PROMEDIO TURNO</t>
  </si>
  <si>
    <t>Ingreso Promedio por Día</t>
  </si>
  <si>
    <t>Fuente: SISE</t>
  </si>
  <si>
    <r>
      <t>1.</t>
    </r>
    <r>
      <rPr>
        <b/>
        <sz val="7"/>
        <color indexed="9"/>
        <rFont val="Times New Roman"/>
        <family val="1"/>
      </rPr>
      <t xml:space="preserve">       </t>
    </r>
    <r>
      <rPr>
        <b/>
        <sz val="11"/>
        <color indexed="9"/>
        <rFont val="Calibri"/>
        <family val="2"/>
      </rPr>
      <t>OPERADORES DE PILOTAJE</t>
    </r>
  </si>
  <si>
    <t>SPLIBUN</t>
  </si>
  <si>
    <t xml:space="preserve">Pilotos </t>
  </si>
  <si>
    <t>Amarre</t>
  </si>
  <si>
    <t>PEPES</t>
  </si>
  <si>
    <t>Pilotos</t>
  </si>
  <si>
    <r>
      <t>2.</t>
    </r>
    <r>
      <rPr>
        <b/>
        <sz val="7"/>
        <color indexed="9"/>
        <rFont val="Times New Roman"/>
        <family val="1"/>
      </rPr>
      <t xml:space="preserve">       </t>
    </r>
    <r>
      <rPr>
        <b/>
        <sz val="11"/>
        <color indexed="9"/>
        <rFont val="Calibri"/>
        <family val="2"/>
      </rPr>
      <t>OPERADORES DE REMOLCADORES</t>
    </r>
  </si>
  <si>
    <t>INTERTUG (3 Remolcadores)</t>
  </si>
  <si>
    <t>Capitanes</t>
  </si>
  <si>
    <t>Maquinistas</t>
  </si>
  <si>
    <t>Marinero Soldador</t>
  </si>
  <si>
    <t>Marineros</t>
  </si>
  <si>
    <t>Cocineros</t>
  </si>
  <si>
    <t>COREMAR (1 Remolcador)</t>
  </si>
  <si>
    <t>Cocinero</t>
  </si>
  <si>
    <t>Total</t>
  </si>
  <si>
    <t>OPERADORES PORTUARIOS VIGENTES</t>
  </si>
  <si>
    <t>MARZO 2010</t>
  </si>
  <si>
    <t>TERMINAL MARÍTIMO</t>
  </si>
  <si>
    <t>OPERADOR PORTUARIO</t>
  </si>
  <si>
    <t>NIT</t>
  </si>
  <si>
    <t>DIRECCIÓN</t>
  </si>
  <si>
    <t>CIUDAD</t>
  </si>
  <si>
    <t>TELÉFONO</t>
  </si>
  <si>
    <t>REPRESENTANTE LEGAL</t>
  </si>
  <si>
    <t>SPRBUN S.A.</t>
  </si>
  <si>
    <t>CADEGRAN LTDA</t>
  </si>
  <si>
    <t>Cll 8 #3-52 Ed.Roldan</t>
  </si>
  <si>
    <t>2424625/2424632/2418610</t>
  </si>
  <si>
    <t>LUIS ENRIQUE GRILLO BAUTISTA</t>
  </si>
  <si>
    <t>NAUTISERVICIOS S.A.</t>
  </si>
  <si>
    <t>Terminal Maritimo Extrmo Patio 1</t>
  </si>
  <si>
    <t>2418878/77/2418145</t>
  </si>
  <si>
    <t>SILVIO ARIAS AVILA</t>
  </si>
  <si>
    <t>SERVICAFE LTDA</t>
  </si>
  <si>
    <t>ClL 9A No. 2-98</t>
  </si>
  <si>
    <t>2423876-2404777 CEL-3154099084</t>
  </si>
  <si>
    <t>VICTOR MANUEL OROZCO GUZMAN</t>
  </si>
  <si>
    <t>MARINE SURVEYOR'S SOCIETY -MSS-</t>
  </si>
  <si>
    <t>Cll 7 No.4-94 Piso 2</t>
  </si>
  <si>
    <t>2418976 Cap.Hinestr.315-8040501</t>
  </si>
  <si>
    <t>FABIO HINESTROZA MAYA</t>
  </si>
  <si>
    <t>ASISTENCIA TECNICA COMERCIAL LTDA</t>
  </si>
  <si>
    <t>Diagonal 3a. No.3-44, Oficina 202</t>
  </si>
  <si>
    <t>JOSE MARIA QUINTANA ANGULO</t>
  </si>
  <si>
    <t>INTERTEK CALEB BRETT COLOMBIA S.A</t>
  </si>
  <si>
    <t xml:space="preserve">Calle 2 No.3-19 Oficina 210 </t>
  </si>
  <si>
    <t>2434577 - CEL-3144435093</t>
  </si>
  <si>
    <t>JULIAN FERNANDEZ CASANOVA</t>
  </si>
  <si>
    <t>ELEQUIP S.A.</t>
  </si>
  <si>
    <t xml:space="preserve">Terminal Maritimo </t>
  </si>
  <si>
    <t>2419972/2424253 Bogota 6167858</t>
  </si>
  <si>
    <t>HAROLD CALINO ARIAS</t>
  </si>
  <si>
    <t>SUPERVISA S.A.</t>
  </si>
  <si>
    <t xml:space="preserve">Cl 125 # 16-07 </t>
  </si>
  <si>
    <t>2419178/2424352</t>
  </si>
  <si>
    <t>JUAN JOSE DURANA RINGAILA</t>
  </si>
  <si>
    <t>COOPACIFICO LTDA</t>
  </si>
  <si>
    <t>Diagonal 3 No. 3-40</t>
  </si>
  <si>
    <t>RIASCOS RIASCOS JOSE DIOGENES</t>
  </si>
  <si>
    <t>COOPERATIVA DE EXTRABAJADORES-COEXPUERTO</t>
  </si>
  <si>
    <t xml:space="preserve">Calle 5a No.8-00 </t>
  </si>
  <si>
    <t>PEDRO NEL PALACIOS ORTIZ</t>
  </si>
  <si>
    <t>COMPANIA OPERADORA PORTUARIA CAFET. S.A.</t>
  </si>
  <si>
    <t>Terminal Maritimo</t>
  </si>
  <si>
    <t>2423693/2423664</t>
  </si>
  <si>
    <t>MARIO PINEDA ZULUAGA</t>
  </si>
  <si>
    <t>SERVIPUERTOS LTDA</t>
  </si>
  <si>
    <t>Cl 2a No.5-36 Of 301</t>
  </si>
  <si>
    <t>FLOR BEATRIZ GARCIA BRUCE</t>
  </si>
  <si>
    <t>ALMAGRARIO S.A.</t>
  </si>
  <si>
    <t>Terminal Silos</t>
  </si>
  <si>
    <t>2423352/2423510</t>
  </si>
  <si>
    <t>JOSE ALIRIO RAMOS VALLEJO</t>
  </si>
  <si>
    <t>ALMAVIVA S.A.</t>
  </si>
  <si>
    <t>Diag. 3a No. 3A-20</t>
  </si>
  <si>
    <t>2419104/103 Cel. 311-2363258</t>
  </si>
  <si>
    <t>FERNANDO IVAN GONZALEZ GARCIA</t>
  </si>
  <si>
    <t>MARITRANS S.A.</t>
  </si>
  <si>
    <t>CLL Cubarado No 3-19 Of 202A Ed Grancolombiana</t>
  </si>
  <si>
    <t>2433390/2434182/2424090</t>
  </si>
  <si>
    <t xml:space="preserve">HERNAN GUZMAN </t>
  </si>
  <si>
    <t>EMPRESA COLOMBIANA DE PETROLEO ECOPETROL</t>
  </si>
  <si>
    <t xml:space="preserve">Cra.7 No.37-69 Piso 1 </t>
  </si>
  <si>
    <t>BOGOTA</t>
  </si>
  <si>
    <t>2344000-234321-18199</t>
  </si>
  <si>
    <t>JAVIER GUTIERREZ PEMBERTHY</t>
  </si>
  <si>
    <t>QUIMPAC DE COLOMBIA S.A.</t>
  </si>
  <si>
    <t>AUT. YUMBO-AEROP.KM13/AV. PORTUARIA 18A-97 /BUN/</t>
  </si>
  <si>
    <t>PALMIRA</t>
  </si>
  <si>
    <t>2418548/6858888</t>
  </si>
  <si>
    <t>MAURICIO MEJIA PARDO</t>
  </si>
  <si>
    <t>PORTAGRANELES LTDA</t>
  </si>
  <si>
    <t xml:space="preserve">Terminal Maritmo </t>
  </si>
  <si>
    <t>2413453 Cali 4187000</t>
  </si>
  <si>
    <t>CARLOS ARCESIO PAZ BAUTISTA</t>
  </si>
  <si>
    <t>ALGRANEL S.A</t>
  </si>
  <si>
    <t>Frente Muelle Petrolero</t>
  </si>
  <si>
    <t xml:space="preserve">2433067/2433053/2434203 </t>
  </si>
  <si>
    <t>LUIS HERNAN CARDENAS BEDOYA</t>
  </si>
  <si>
    <t>C.I. DE AZUCARES Y MIELES S.A. - CIAMSA</t>
  </si>
  <si>
    <t>2422272/2433563/2418959/2434323</t>
  </si>
  <si>
    <t>FERNANDO VERGEZ BORRERO</t>
  </si>
  <si>
    <t>ALMACENADORA COLOMBIANA S.A.</t>
  </si>
  <si>
    <t>Avenida Portuaria Edificio Almacol</t>
  </si>
  <si>
    <t>2418557-2418556-2412717</t>
  </si>
  <si>
    <t>JUAN CARLOS MARTINEZ PENESO</t>
  </si>
  <si>
    <t>COREMAR S.A.</t>
  </si>
  <si>
    <t>Muello 13 Grupo Portuario Piso 2</t>
  </si>
  <si>
    <t>2424829/2423939</t>
  </si>
  <si>
    <t>THOR BORRENCE ROSASCO</t>
  </si>
  <si>
    <t>INTERNACIONAL TUG S.A. INTERTUG S.A.</t>
  </si>
  <si>
    <t>Cra. 2 No. 2-03 P-2</t>
  </si>
  <si>
    <t>2418198/2417105 Cel.315-4950005</t>
  </si>
  <si>
    <t>MANUEL ROBERTO ALVAREZ</t>
  </si>
  <si>
    <t>SPILBUN S.A.-SERV. DE PILOTAJE DE B/TURA</t>
  </si>
  <si>
    <t xml:space="preserve">Cll 1 No. 2A-19 Piso 3 </t>
  </si>
  <si>
    <t>ERNESTO HERNANDEZ PALOMINO</t>
  </si>
  <si>
    <t>JOSE LUBER GIRALDO/AUSTRALIAN SHIP CHAND</t>
  </si>
  <si>
    <t>Cll 5A No. 11-36 La Curva</t>
  </si>
  <si>
    <t>2426610/2415192/2426475</t>
  </si>
  <si>
    <t>JOSE LUBER GIRALDO CASTANO</t>
  </si>
  <si>
    <t>COOP.MULTIACTIVA DE SERV.PORT.COOAPAC</t>
  </si>
  <si>
    <t>Ed. Don Lucas 3a-26 Of. 306</t>
  </si>
  <si>
    <t>EVER JULIO ROSALES</t>
  </si>
  <si>
    <t>COOP.MULTIACTIVA DE LITORAL PAC.COOMUDEL</t>
  </si>
  <si>
    <t>Terminal de Transp Oficina No. 26</t>
  </si>
  <si>
    <t>ESTEBAN ABRAHAN HURTADO</t>
  </si>
  <si>
    <t>GAMBOA ACOSTA LTDA</t>
  </si>
  <si>
    <t>Cll 2 No. 5B-46</t>
  </si>
  <si>
    <t>JOSE NIEVE GAMBOA</t>
  </si>
  <si>
    <t>INSPECTORATE COLOMBIA LTDA</t>
  </si>
  <si>
    <t>Edificio Pacific Trade Center Oficina 901A</t>
  </si>
  <si>
    <t>2426067 Cel.3107284971</t>
  </si>
  <si>
    <t>IVAN DARIO ACEVEDO ACOSTA</t>
  </si>
  <si>
    <t>SERVICIOS PORTUARIOS DE OCCIDENTE LTDA</t>
  </si>
  <si>
    <t>Cra. 5a No. 1-38 Ed Almirante Of 306 POL 27/01/11</t>
  </si>
  <si>
    <t>MARIA AMELIA PANCHANO PERLAZA</t>
  </si>
  <si>
    <t>CONSULTORIAS Y REPRESENTACIONES J.V.L</t>
  </si>
  <si>
    <t>Cll. 3a No. 7-20 Ed. Pacific Trade Center Of 1504</t>
  </si>
  <si>
    <t>2416133-3163816555</t>
  </si>
  <si>
    <t>RODRIGO RAMIREZ FORERO</t>
  </si>
  <si>
    <t>UNIDOS BUENAVENTURA S.A. UNISA</t>
  </si>
  <si>
    <t>Cll 5 No. 5-46</t>
  </si>
  <si>
    <t>ALBA MARIA ANGULO ORTEGA</t>
  </si>
  <si>
    <t>CONSULFERT LTDA</t>
  </si>
  <si>
    <t>Carrera 3 No.7-32 Edif.Pacific Trade Center Of.14-</t>
  </si>
  <si>
    <t>2411603 315-3605303</t>
  </si>
  <si>
    <t xml:space="preserve">HEINER JANSEN FENDT </t>
  </si>
  <si>
    <t>SERVIGRANELES LTDA</t>
  </si>
  <si>
    <t>Cra 5 No.7-32 L.2 Terminal de Transporte</t>
  </si>
  <si>
    <t>EDGAR MICOLTA MOSQUERA</t>
  </si>
  <si>
    <t>O. P. P. GRANELES S.A.</t>
  </si>
  <si>
    <t xml:space="preserve">Terminal Martimo </t>
  </si>
  <si>
    <t>2423444-2423444 315-5763141</t>
  </si>
  <si>
    <t>DIEGO JOSE PARDO PELAEZ</t>
  </si>
  <si>
    <t>GRUPO PORTUARIO S.A.</t>
  </si>
  <si>
    <t xml:space="preserve">Av. Portuaria Muelle 13 </t>
  </si>
  <si>
    <t>2419203/2414667 Bog.3175379-3175390</t>
  </si>
  <si>
    <t>PEDRO MANUEL ARENAS</t>
  </si>
  <si>
    <t>OPERMAR LTDA</t>
  </si>
  <si>
    <t xml:space="preserve">Cll 8 No. 4-60 Of. 204 </t>
  </si>
  <si>
    <t>ARCESIO ARCESI MEDINA JARAMILLO</t>
  </si>
  <si>
    <t>SGS COLOMBIA S.A.</t>
  </si>
  <si>
    <t>CALLE 3 No. 3 - 83 ED. ALOMIA Piso 5</t>
  </si>
  <si>
    <t>2423539/17829</t>
  </si>
  <si>
    <t>ENRIQUE GERARDO CHAVEZ MONTES</t>
  </si>
  <si>
    <t>BAZAV &amp; CIA LTDA</t>
  </si>
  <si>
    <t>Cll 6 No. 5-14 Of 201 Centro</t>
  </si>
  <si>
    <t>BAUDILIO ZAMORA VALENCIA</t>
  </si>
  <si>
    <t>AUSTRALIAN INGENIERIA LTDA</t>
  </si>
  <si>
    <t>Cll 5 No. 11-36 La Curva</t>
  </si>
  <si>
    <t>2426475/2415192</t>
  </si>
  <si>
    <t>JOSE LUBER GIRALDO SANCHEZ</t>
  </si>
  <si>
    <t>COMERCIO INTERNACIONAL LTDA AJUSTADORES</t>
  </si>
  <si>
    <t>Cll 8 3-52 Of. 201A Edf. Roldan</t>
  </si>
  <si>
    <t>LUIS FERNANDO MONTOYA AYALA</t>
  </si>
  <si>
    <t>COOPERATIVA DE CARGUEROS DE BUN DESCARCO</t>
  </si>
  <si>
    <t>Calle 8 No. 4-62 B.obrero Frente Policia</t>
  </si>
  <si>
    <t>ELEUTERIO ANGULO MONDRAGON</t>
  </si>
  <si>
    <t>CAPIMAR MARINE SURVEYORS MIGUEL A.CARO N</t>
  </si>
  <si>
    <t>Edif. Roldan Of.201</t>
  </si>
  <si>
    <t>2422154-2423974</t>
  </si>
  <si>
    <t>MIGUEL ANTONIO CARO NINO</t>
  </si>
  <si>
    <t>HENRY VALENCIA GAMBOA/ASTRADUANAS SH</t>
  </si>
  <si>
    <t>Calle 6 No.3A-24 Barrio Calimita</t>
  </si>
  <si>
    <t>2415517/3157695275</t>
  </si>
  <si>
    <t>HENRY GAMBOA VALENCIA</t>
  </si>
  <si>
    <t>AJUSTADORES DE OCCIDENTE LTDA</t>
  </si>
  <si>
    <t>Cra 2 No. 3-19 Of. 211 Ed. Centro Emp del Pacifico</t>
  </si>
  <si>
    <t>2400551/53</t>
  </si>
  <si>
    <t>CARLOS ALFREDO CAICEDO CARDOZO</t>
  </si>
  <si>
    <t>PROSERPUERTOS LTDA</t>
  </si>
  <si>
    <t>Cra. 5 No. 1-31 Of. 202 Frente almacen Helmer</t>
  </si>
  <si>
    <t>2417510 Cel.315-4816660</t>
  </si>
  <si>
    <t>JIMMY GRUESO</t>
  </si>
  <si>
    <t>EMPREVI LTDA</t>
  </si>
  <si>
    <t xml:space="preserve">Ed. Puerta Raymond </t>
  </si>
  <si>
    <t>2415092/2426658 cali 6686138</t>
  </si>
  <si>
    <t>CLAUDIA FDA MOREALES CEL300/4000161</t>
  </si>
  <si>
    <t>SERTEPORT-SERVICIOS TEC.PORTUARIOS S.A.</t>
  </si>
  <si>
    <t xml:space="preserve">CRA 3 # 7 - 22 PISO 20 </t>
  </si>
  <si>
    <t>2413226 /2419626/18076</t>
  </si>
  <si>
    <t>ASTRID NEREIDA GARCES PALACIOS</t>
  </si>
  <si>
    <t>EQUIMAC S.A.</t>
  </si>
  <si>
    <t>Terminal Maritimo/Cll 100 No.8A-49 Of.1001</t>
  </si>
  <si>
    <t>6167857/6167858/2424010</t>
  </si>
  <si>
    <t>HAROL COLINO ARIAS</t>
  </si>
  <si>
    <t>POSSO Y RUIZ</t>
  </si>
  <si>
    <t>Calle 2 No.5B-65 Calle Bavaria</t>
  </si>
  <si>
    <t>2417393 Cel 3154337816</t>
  </si>
  <si>
    <t>EDGAR POSSO ZUINIGA</t>
  </si>
  <si>
    <t>SIMAC LTDA</t>
  </si>
  <si>
    <t>Cll. 5 No. 8-60 piso 2 Cl. Cundinam</t>
  </si>
  <si>
    <t>SIMEON QUINTERO CABALLERO</t>
  </si>
  <si>
    <t>LUIS ARTURO OREJUELA AYALA/REEFER EMERGE</t>
  </si>
  <si>
    <t>Diagonal 3 No. 3A-17 Piso 3</t>
  </si>
  <si>
    <t xml:space="preserve">2422273-2423300 </t>
  </si>
  <si>
    <t>LUIS ARTURO OREJUELA AYALA</t>
  </si>
  <si>
    <t>PEDRO FRANCISCO ROJAS/NEGOCI.GRLES PROVI</t>
  </si>
  <si>
    <t>Calle 6 No. 5B-06</t>
  </si>
  <si>
    <t>2422876/2424208</t>
  </si>
  <si>
    <t>PEDRO FRANCISCO ROJAS</t>
  </si>
  <si>
    <t>LUIS ALBERTO SANCHEZ BUITRAGO/FUMIPUERTO</t>
  </si>
  <si>
    <t xml:space="preserve">Cra 9 No. 4-26 Piso 2 </t>
  </si>
  <si>
    <t>LUIS ALBERTO SANCHEZ</t>
  </si>
  <si>
    <t>SANDRA PATRICIA NARANJO/NOVA SHIP SUP P</t>
  </si>
  <si>
    <t>Cl 2 No 5B-20 Segundo Piso</t>
  </si>
  <si>
    <t>SANDRA PATRICIA NARANJO DELGADO</t>
  </si>
  <si>
    <t>SERV.OPERATIVOS PORTUARIOS LTDA -SEOP-</t>
  </si>
  <si>
    <t xml:space="preserve">Cll 6 No.3A-09 Of. 202 B.Calimita </t>
  </si>
  <si>
    <t>ALBERTO MENDOZA CHENG</t>
  </si>
  <si>
    <t>BGP CONTAINER &amp; LOGISTICS S.A.</t>
  </si>
  <si>
    <t>Cll 6 No.19B-94 Avda Simon Bolivar</t>
  </si>
  <si>
    <t>DIEGO JOSE PRDO PELAEZ</t>
  </si>
  <si>
    <t>E.U. EUROCARGA</t>
  </si>
  <si>
    <t>Calle 7B No.4-43</t>
  </si>
  <si>
    <t>2411552/2424929</t>
  </si>
  <si>
    <t>HOLBEDIN LOAIZA LAME</t>
  </si>
  <si>
    <t>INGENAV LTDA</t>
  </si>
  <si>
    <t>Cll 6A No. 3A-63 Of. 301</t>
  </si>
  <si>
    <t>2415126/2424511</t>
  </si>
  <si>
    <t>OREJUELA LORZA STANLEY</t>
  </si>
  <si>
    <t>OTTO GONZALEZ OPERADOR PORTUARIO</t>
  </si>
  <si>
    <t>Cll 7 No. 3A-30 B. Las Mercedes</t>
  </si>
  <si>
    <t xml:space="preserve">2400979/49001 </t>
  </si>
  <si>
    <t>OTTO GONZALEZ</t>
  </si>
  <si>
    <t>MASTIL &amp; CO LTDA/CONSUL TEC MARITIMO Y C</t>
  </si>
  <si>
    <t>CALLE 9 No.3-67</t>
  </si>
  <si>
    <t>YESID SARMIENTO VARGAS</t>
  </si>
  <si>
    <t>FUMAGRO LTDA</t>
  </si>
  <si>
    <t>CALLE 7a No.4A-07 B. Obrero</t>
  </si>
  <si>
    <t>SEGUNDO FRANCISCO ANDRADE</t>
  </si>
  <si>
    <t>AGROVIC LTDA</t>
  </si>
  <si>
    <t>Calle 7A No.4-69 Local 201</t>
  </si>
  <si>
    <t>RUBEN DARIO VICTORIA AGUIRRE</t>
  </si>
  <si>
    <t>PILOTOS PRACTICOS DEL PACIFICO LTDA</t>
  </si>
  <si>
    <t>Cra 3 7-32 ofic 03 piso 20</t>
  </si>
  <si>
    <t>2411509 celular 5690871 y 2411953</t>
  </si>
  <si>
    <t>CLAUDIA VIVIANA BENITEZ VILLAMIZAR</t>
  </si>
  <si>
    <t>TECSA S.A.TERMIN.ESPEC.DE CONTENE.B/RA</t>
  </si>
  <si>
    <t>Sociedad Portuaria Cel315-5500672</t>
  </si>
  <si>
    <t>2415949/2415924/Gerencia 2415152</t>
  </si>
  <si>
    <t>CARLOS ANDRES CANTOR CABALLERO</t>
  </si>
  <si>
    <t>INATLANTIC S.A.</t>
  </si>
  <si>
    <t xml:space="preserve">Terminal Maritimo Muell No. 13 </t>
  </si>
  <si>
    <t>2419825/3112379513</t>
  </si>
  <si>
    <t>ALVARO DOMINGO RODRIGUEZ ACOSTA</t>
  </si>
  <si>
    <t>JOSE ARLEX GIRON -NAVISERVICIOS</t>
  </si>
  <si>
    <t>Cra 3 Cl7 No.3-11 Ed Pacific Trade Center Of 1605</t>
  </si>
  <si>
    <t>JOSE ARLEX GIRON</t>
  </si>
  <si>
    <t>OCUPAR SERVICIOS ESPECIALES LTDA</t>
  </si>
  <si>
    <t>Cra 6 No.6-20 Ed. Oficentro</t>
  </si>
  <si>
    <t>2419254/53</t>
  </si>
  <si>
    <t>ANGELA MARIA LARA NARVAEZ</t>
  </si>
  <si>
    <t>COOP DE TRABAJO ASOC BRACERO DEL PTO</t>
  </si>
  <si>
    <t>Cra 7A No. 3A-40.polz. venc. 30/11/2010</t>
  </si>
  <si>
    <t>JAIME SEBUNDO ANGULO</t>
  </si>
  <si>
    <t>ARAS LTDA-ASESORIAS REP.ADMON Y SERV.LTD</t>
  </si>
  <si>
    <t>Calle 8A No.3-133</t>
  </si>
  <si>
    <t xml:space="preserve">2415086 Bogota 3410130 </t>
  </si>
  <si>
    <t>MARIA XIMENA NAVARRETE RINCON</t>
  </si>
  <si>
    <t>SERVICIOS PORTUARIOS MOREIRA LTDA</t>
  </si>
  <si>
    <t>Cll 4 No. 6-763 Ed. Ramirez Heyne Br. Las Merced</t>
  </si>
  <si>
    <t>MERCEDES BENS MOREIRA CAICEDO</t>
  </si>
  <si>
    <t>COTECNA CERTIFICADORA SERVICES LTDA</t>
  </si>
  <si>
    <t>Cale 103 No.14A-43</t>
  </si>
  <si>
    <t>7427655/7555100</t>
  </si>
  <si>
    <t>ALFREDO GARCIA</t>
  </si>
  <si>
    <t>INGEMAT LTDA</t>
  </si>
  <si>
    <t>Calle 7 No. 3-11 OFIC 16-04</t>
  </si>
  <si>
    <t>JOSE BERNARDINO LERMA BONILLA</t>
  </si>
  <si>
    <t>ZELSA -ZONA DE EXPANSION LOGISTICA S.A.</t>
  </si>
  <si>
    <t>Avenida Portuaria Antigua Zona Franca</t>
  </si>
  <si>
    <t>2418179/2418605/06</t>
  </si>
  <si>
    <t>LUCINDA DONNEYS COAMPO</t>
  </si>
  <si>
    <t>INTERNATIONAL SURVEYORS &amp; PORT SERVICE</t>
  </si>
  <si>
    <t>Cll 8a No.3-86</t>
  </si>
  <si>
    <t>2422525/2415017/15058</t>
  </si>
  <si>
    <t>MARCO FIDEL CRUZ MARTINEZ</t>
  </si>
  <si>
    <t>EDEL INTERNATIONAL PROJECTS-INTERPROJECT</t>
  </si>
  <si>
    <t>CALLE 3 No7-32 OFICINA 1201B TRADE CENTER</t>
  </si>
  <si>
    <t>2425752 2426667</t>
  </si>
  <si>
    <t>EDINSON DELGADO</t>
  </si>
  <si>
    <t>SERVIPAC LTDA/SERV. ESPEC/DOS DEL PACIFI</t>
  </si>
  <si>
    <t>Calle 7 No. 4-92 B.Obrero</t>
  </si>
  <si>
    <t>2413946-2415183</t>
  </si>
  <si>
    <t>ADRIANA ALDERETE SALAZAR</t>
  </si>
  <si>
    <t>LOGISPORT LTDA</t>
  </si>
  <si>
    <t>Diag.3 No. 3A-31Of.304</t>
  </si>
  <si>
    <t>MARTHA A. CHAVERRA ROJAS</t>
  </si>
  <si>
    <t>S.G.E. LTDA SOLUCIONES GLOBALES DE ENERG</t>
  </si>
  <si>
    <t>TERMINAL MARIT. B/RA PATIO CONT.REFRIGERADOS</t>
  </si>
  <si>
    <t>2410700 Ext 2163</t>
  </si>
  <si>
    <t>ALEX EDUARDO AMEN PEDROZA</t>
  </si>
  <si>
    <t>F.M. ASESORIAS ADUANERAS E.U.</t>
  </si>
  <si>
    <t>Calle 2a No.5-36 Of.304 Ed.TRINIDAD-POLVEN27/02/11</t>
  </si>
  <si>
    <t>FACUNDO MOSQUERA VALENCIA</t>
  </si>
  <si>
    <t>ASISTIR CARGO LTDA</t>
  </si>
  <si>
    <t>Calle 5A Edificio Coopercol Oficina 5-46</t>
  </si>
  <si>
    <t>SILVIA MURCIA NAPOLEON</t>
  </si>
  <si>
    <t>COOSERVICE LTDA</t>
  </si>
  <si>
    <t>Cl 7a No. 3B-30 Barrio Las Mercedes</t>
  </si>
  <si>
    <t>2434380 Cel 3154029973</t>
  </si>
  <si>
    <t>ESTEBAN MOSQUERA ROSAS</t>
  </si>
  <si>
    <t>PROVEEDORES PLANETA LTDA</t>
  </si>
  <si>
    <t>Cll 3A No 3-48 OF.502</t>
  </si>
  <si>
    <t>2402153 Cel.3154545799/3157306632</t>
  </si>
  <si>
    <t>DIXI YOLIMA VALENCIA GALLON</t>
  </si>
  <si>
    <t>OPERACIONES MUNDIALES LTDA -OPERMUNDO</t>
  </si>
  <si>
    <t>B. El Jorge Cl 4 La Esperanza N. 19-65</t>
  </si>
  <si>
    <t>FRANCISCO JAVIER POSSO RAMIREZ</t>
  </si>
  <si>
    <t>BULK TRADING DE COLOMBIA LTDA.</t>
  </si>
  <si>
    <t>Diag. 3A No.3-06 Ed. Don Lucas Of. 205</t>
  </si>
  <si>
    <t>JORGE LUIS NIETO MORENO</t>
  </si>
  <si>
    <t>WORLD TRADE LOGISTICS LTDA</t>
  </si>
  <si>
    <t>Cra 2 No. 1-32 Ed. Barreto piso 3</t>
  </si>
  <si>
    <t>FERNANDO GABRIEL WEST MONTOYA</t>
  </si>
  <si>
    <t>LEONES PORTUARIOS LTDA</t>
  </si>
  <si>
    <t>Cr 2a No.1-20 Of 309 Ed Cascajal</t>
  </si>
  <si>
    <t>CASSIUS CLAY LOPEZ PAREDES</t>
  </si>
  <si>
    <t>RETRAMAR S.A.</t>
  </si>
  <si>
    <t>MARTHA CECILIA CHAVES GUERRERO</t>
  </si>
  <si>
    <t>OPERADOR PORT. DE LA ISLA CASCAJAL LTDA</t>
  </si>
  <si>
    <t xml:space="preserve">Cll 7a No. 4a-04 Of. 301 </t>
  </si>
  <si>
    <t>2413309/2433768</t>
  </si>
  <si>
    <t>ANDRES BARREIRO MOSQUERA</t>
  </si>
  <si>
    <t>GALOTRANS LTDA</t>
  </si>
  <si>
    <t>Ed. Pacific 805</t>
  </si>
  <si>
    <t>2401161-2416928 cel.315-3485652</t>
  </si>
  <si>
    <t>CESAR AUGUSTO VASQUEZ GALLEGO</t>
  </si>
  <si>
    <t>A &amp; M COLOMBIA LTDA</t>
  </si>
  <si>
    <t>Calle 2a No.3-83 Of. 305</t>
  </si>
  <si>
    <t>2401410-2424664-3168345712</t>
  </si>
  <si>
    <t>CARMEN MATILDE OLIVERO RUIZ</t>
  </si>
  <si>
    <t>GRANPORTUARIA BUENAVENTURA LTDA</t>
  </si>
  <si>
    <t>2418250/51-2417618-2422225</t>
  </si>
  <si>
    <t>CARLOS ANAYA SAVERICHE</t>
  </si>
  <si>
    <t>OPERADORES Y TRANSPORTES LTDA-OPERTRANS</t>
  </si>
  <si>
    <t>Calle 6A No. 5B-70 Of. 5 F8.</t>
  </si>
  <si>
    <t>2400786/87/14690</t>
  </si>
  <si>
    <t>KATHERINE MENDOZA</t>
  </si>
  <si>
    <t>CRM CONSULTING SERVICES LTDA</t>
  </si>
  <si>
    <t>Cll 72 No. 10-51 Of. 501</t>
  </si>
  <si>
    <t>2125733/2125768</t>
  </si>
  <si>
    <t>JUAN CARLOS MARTINEZ PINTO</t>
  </si>
  <si>
    <t>C.I. OPERADORES J.E. LTDA</t>
  </si>
  <si>
    <t>Cra 2 No. 1-32</t>
  </si>
  <si>
    <t>FELIX ENRIQUE SALAZAR GIRALDO</t>
  </si>
  <si>
    <t>D Y D LTDA</t>
  </si>
  <si>
    <t xml:space="preserve">Dgnal 3ra No. 3-31 </t>
  </si>
  <si>
    <t>2423726/2414227</t>
  </si>
  <si>
    <t>DIEGO FERNANDO VALENCIA</t>
  </si>
  <si>
    <t>TRANSPORTES OMAR LTDA</t>
  </si>
  <si>
    <t>Cra 5 No. 7B - 01</t>
  </si>
  <si>
    <t>2400258 2414236</t>
  </si>
  <si>
    <t>NILO OMAR MARMOLEJO</t>
  </si>
  <si>
    <t>SERPOCOL O.P. LTDA</t>
  </si>
  <si>
    <t xml:space="preserve">Cll 9 No.2-73 Casa No.49 La Base </t>
  </si>
  <si>
    <t>2434751/2417545</t>
  </si>
  <si>
    <t>EDGAR MARINO SANCHEZ SILVA</t>
  </si>
  <si>
    <t>HERNAN RIVERA OSPINA/FUMIGAX</t>
  </si>
  <si>
    <t>Av. 3D No.45N-16 Br. Vipasa</t>
  </si>
  <si>
    <t>CALI</t>
  </si>
  <si>
    <t>HERNAN RIVERA OSPINA</t>
  </si>
  <si>
    <t>DATA CONTROL PORTUARIO S.A.</t>
  </si>
  <si>
    <t xml:space="preserve">Cll 7 No.3-11 L-101 </t>
  </si>
  <si>
    <t>2404693/95 - 2400238</t>
  </si>
  <si>
    <t>HERNAN ELI GARCIA ORTIZ</t>
  </si>
  <si>
    <t>PORTEO S.A.</t>
  </si>
  <si>
    <t>Cll 9 No.2-66</t>
  </si>
  <si>
    <t>JAIRO BARRERA DUARTE</t>
  </si>
  <si>
    <t>LOGISTICA &amp; MULTIMODAL LTDA</t>
  </si>
  <si>
    <t>Cra 3 No.7-09 Of. 301 Ed. Lopera</t>
  </si>
  <si>
    <t>2424694/2404942</t>
  </si>
  <si>
    <t>MARTHA YADIRA CEPEDA RUIZ</t>
  </si>
  <si>
    <t>SPORVER LTDA</t>
  </si>
  <si>
    <t>Cra 3A No.2-22 apt. 306</t>
  </si>
  <si>
    <t>VICTOR HUGO HURTADO VERNANZA</t>
  </si>
  <si>
    <t>VIKINGOS LOGISTICA LTDA</t>
  </si>
  <si>
    <t>Cra 2 No.1-20 Oficina 207 Edificio Cascajal</t>
  </si>
  <si>
    <t>2434710 Poliza Vence 01/06/10</t>
  </si>
  <si>
    <t>THOR SVERRE BORRESEN ROSASCO</t>
  </si>
  <si>
    <t>OPER CARGA LTDA</t>
  </si>
  <si>
    <t>CRA 5 CALLE 1-13 OF. 203 URBANEO</t>
  </si>
  <si>
    <t>2426043 polz. venc.22/12/2010</t>
  </si>
  <si>
    <t>DIANA MILENA HOLGUIN</t>
  </si>
  <si>
    <t>SERVICIOS PORTUARIOS OCEANO LTDA</t>
  </si>
  <si>
    <t>CALLE 8 No. 2 A - 01 ED. MONICA OF. 103</t>
  </si>
  <si>
    <t>ELVIS RIASCOS VALENCIA</t>
  </si>
  <si>
    <t>CONTINENTAL DE CONTENEDORES LTDA O.P.</t>
  </si>
  <si>
    <t>Cl 8 No. 2A-01 Ed Monica Of 201</t>
  </si>
  <si>
    <t>2412521 Cel 3168740764</t>
  </si>
  <si>
    <t>JULIAN ALFONSO CIFUENTES ARIAS</t>
  </si>
  <si>
    <t>OP LOGISTIC LTDA</t>
  </si>
  <si>
    <t>Terminal Maritimo Frente Patio Tecsa</t>
  </si>
  <si>
    <t>2415229 3155525486</t>
  </si>
  <si>
    <t>OBDULIA MOSQUERA</t>
  </si>
  <si>
    <t>INVERSIONES VAMON S. EN C.S.</t>
  </si>
  <si>
    <t>Cll 14 No. 56-152 Of. 205 portucarga12@hotmail.com</t>
  </si>
  <si>
    <t>3128446- 3303465</t>
  </si>
  <si>
    <t>GUILLERMO VARGAS CLAVIJO</t>
  </si>
  <si>
    <t>ARRASTRES DEL PACIFICO LTDA</t>
  </si>
  <si>
    <t>Calle 7 Carrera 3A-38 Edif.Ramirez Heyine P-2 Of-1</t>
  </si>
  <si>
    <t>ELVIS MARIANO MEDINA</t>
  </si>
  <si>
    <t>CHARLES DIAZ FIGUEROA/D &amp; H O.P.</t>
  </si>
  <si>
    <t>Calle 7a No. 3A-28 Ed Heyne Of 301</t>
  </si>
  <si>
    <t xml:space="preserve">2433645/3155695410 </t>
  </si>
  <si>
    <t>Charles Diaz Figueroa</t>
  </si>
  <si>
    <t>MUNDIPORT LTDA</t>
  </si>
  <si>
    <t>Avd SIMON BOLIVAR No.12-54 OFIC.101 POLZ.VEN.26111</t>
  </si>
  <si>
    <t xml:space="preserve">2416506/2438815 </t>
  </si>
  <si>
    <t>IVAN DARIO GOMEZ ZULUAGA</t>
  </si>
  <si>
    <t>SERVIPORT LTDA</t>
  </si>
  <si>
    <t>Calle 8 No.2A-01 Ofic.103 Edif.Monica</t>
  </si>
  <si>
    <t>2404975-04707</t>
  </si>
  <si>
    <t>MARIA LILIANA MURILLO</t>
  </si>
  <si>
    <t>INTERPRES S.A./INTNAL DE REPRESESEN</t>
  </si>
  <si>
    <t>Cra 3 No. 7-11 APTO 703</t>
  </si>
  <si>
    <t xml:space="preserve">2426091/15539 </t>
  </si>
  <si>
    <t>Ida Amira Ruiz de Castillo</t>
  </si>
  <si>
    <t>COMPANIA DE SERVICIOS PORTUARIOS Y CIA L</t>
  </si>
  <si>
    <t>CL 6a No. 6A-63 Edificio Heyne</t>
  </si>
  <si>
    <t>WILLINTONG CASTRO SEGURA</t>
  </si>
  <si>
    <t>ALFHA LOGISTIC LTDA</t>
  </si>
  <si>
    <t>Carrera 3 No.7-09 Edificio Lopera Piso 3 Oficina 3</t>
  </si>
  <si>
    <t>YULLY ERIKA RAMOS ESTUPINAN</t>
  </si>
  <si>
    <t>MUELLES EL BOSQUE OPERADORES PORTUARIOS</t>
  </si>
  <si>
    <t>Edificio Pacific Trade Of-1202</t>
  </si>
  <si>
    <t>2411400 Cel 3155554236</t>
  </si>
  <si>
    <t>GILBERTO ASPRILLA RIVASS</t>
  </si>
  <si>
    <t>EQUIPOS E INSPECCION OP LTDA</t>
  </si>
  <si>
    <t>Dgnal 3 No. 3-31 B. Calimita</t>
  </si>
  <si>
    <t>Diana Ximena Ruiz Aponte</t>
  </si>
  <si>
    <t>DESCARGUES BARAHONA J.I. LTDA</t>
  </si>
  <si>
    <t>Cll 7 No. 3A-30</t>
  </si>
  <si>
    <t>ARLEY ANGULO SINISTERRA</t>
  </si>
  <si>
    <t>SLI LTDA-SERVICIOS LOGISTICOS INFORMATIC</t>
  </si>
  <si>
    <t>Diagonal 3 No.3-36 Oficina 201B</t>
  </si>
  <si>
    <t>2402866-2402867</t>
  </si>
  <si>
    <t>WILSON MOLINA REVELO</t>
  </si>
  <si>
    <t>SERPORTBUN E.U.</t>
  </si>
  <si>
    <t>CLL. 2 No. 5B - 35 OF. 204</t>
  </si>
  <si>
    <t>FREDDY DE JESUS IBANES OSORIO</t>
  </si>
  <si>
    <t>GERYMAR LTDA</t>
  </si>
  <si>
    <t>DIAGONAL 3 No. 3 A - 31</t>
  </si>
  <si>
    <t>GERARDO GARCES GRUESO</t>
  </si>
  <si>
    <t>COOPORTUARIAS CTA</t>
  </si>
  <si>
    <t>Cll 7A No. 4-12 B. Obrero</t>
  </si>
  <si>
    <t>2418025/2402245</t>
  </si>
  <si>
    <t>Hernando Torres</t>
  </si>
  <si>
    <t>C.T.A. COOUINTRAPORT</t>
  </si>
  <si>
    <t>Cll 7 No. 4-72</t>
  </si>
  <si>
    <t>Victor Hugo Rodriguez Obregon</t>
  </si>
  <si>
    <t>ORESCARGA LTDA</t>
  </si>
  <si>
    <t>Cra. 3 C. 3 Esq Ed Ant Caja Agraria</t>
  </si>
  <si>
    <t>2415031/2433217</t>
  </si>
  <si>
    <t>LUIS ALEJANDRO AGUILAR</t>
  </si>
  <si>
    <t>ESPORMART LTDA</t>
  </si>
  <si>
    <t>Cra 3 no. 7-09</t>
  </si>
  <si>
    <t>JAIME VILLEGAS MARTINEZ</t>
  </si>
  <si>
    <t>DESCARGUES DEL PUERTO LTDA</t>
  </si>
  <si>
    <t>Cra 3 No. 2-38</t>
  </si>
  <si>
    <t>JORGE WISTHON MOSQUERA</t>
  </si>
  <si>
    <t>SPEED CARGO LTDA</t>
  </si>
  <si>
    <t>Cra 3 No. 3A-30</t>
  </si>
  <si>
    <t>CLAUDIA LORENA BONILLA</t>
  </si>
  <si>
    <t>COMPANIA DE SERVICIOS PORT ARTICA LTDA</t>
  </si>
  <si>
    <t>Diag 3A No. 3 A 19</t>
  </si>
  <si>
    <t>OSWALDO CANDELO VALENCIA</t>
  </si>
  <si>
    <t>OPERVAL LTDA</t>
  </si>
  <si>
    <t>Cra 3 No. 3-336</t>
  </si>
  <si>
    <t>CLAUDIA YADIRA VALENCIA</t>
  </si>
  <si>
    <t>ADAN GONZALEZ HURTADO/SPACE NET COMUNICA</t>
  </si>
  <si>
    <t xml:space="preserve">Calle 3A No. 6-61 </t>
  </si>
  <si>
    <t>ADAN GONZALEZ HURTADO</t>
  </si>
  <si>
    <t>C.I INTERNACIONAL FUELS LTDA</t>
  </si>
  <si>
    <t>Calle 5a No. 1-13 Of 301 Ed Ruiz</t>
  </si>
  <si>
    <t>FRANCISCO ZABALETA ALTAMAR</t>
  </si>
  <si>
    <t>CI SHIP PROTECTING SERVICES S.A.S.</t>
  </si>
  <si>
    <t>Calle 7 No. 4-72 P 3</t>
  </si>
  <si>
    <t>GUSTAVO ADOLFO CASTANEDA</t>
  </si>
  <si>
    <t>SERVICIOS LOGISTICOS LTDA</t>
  </si>
  <si>
    <t>Cll 7 No. 3A-38 Of. 102 Ed Hey</t>
  </si>
  <si>
    <t>Fredy Ordoñez Sanchez</t>
  </si>
  <si>
    <t>OPER VALLE LTDA</t>
  </si>
  <si>
    <t>Cll 7a No. 4-22 Of. 402</t>
  </si>
  <si>
    <t>2423798/3152842299/3176442267</t>
  </si>
  <si>
    <t>YESID AURELIO VARON ROSERO</t>
  </si>
  <si>
    <t>AMX LOGISTICA LTDA</t>
  </si>
  <si>
    <t>Cl 35A No. 66A 37</t>
  </si>
  <si>
    <t>MEDELLIN</t>
  </si>
  <si>
    <t>LUIS BERNARDO HERNANDEZ FRANCO</t>
  </si>
  <si>
    <t>SERVICIOS A LA COMUNIDAD PORTUARIA LTDA</t>
  </si>
  <si>
    <t>CL 7 A No. 4-22 Of 304</t>
  </si>
  <si>
    <t>ANDREA SALAZAR HERNANDEZ</t>
  </si>
  <si>
    <t>KELSI TATIANA CASANOVA E Y O LOGISCARGA</t>
  </si>
  <si>
    <t>Cl 7 No. 4A-07 P 3 Of 301 B. Obrero</t>
  </si>
  <si>
    <t>KELSI TATIANA CASANOVA ESPINOSA</t>
  </si>
  <si>
    <t>OPERADOR BAHIA LTDA</t>
  </si>
  <si>
    <t>Calle 5a No.10-88 P-2 La Curva</t>
  </si>
  <si>
    <t>YASMIN ARANGO MORALES</t>
  </si>
  <si>
    <t>INGEPORT LTDA</t>
  </si>
  <si>
    <t>Cr. 5 No.1-31</t>
  </si>
  <si>
    <t>SONIA PATRICIA CLEVES LOMBANA</t>
  </si>
  <si>
    <t>OIL TEST INTERNACIONAL DE COLOMBIA LTDA</t>
  </si>
  <si>
    <t>CL. 2 N. 4-21 EDF. FERNANDEZ OFIC.201B</t>
  </si>
  <si>
    <t>2411912/6633770</t>
  </si>
  <si>
    <t>EDGARDO EDUARDO SIERRA ROMERO</t>
  </si>
  <si>
    <t>ACTIVIDAD PORTUARIA BTURA LTDA</t>
  </si>
  <si>
    <t>Calle 7a No.4-22</t>
  </si>
  <si>
    <t>JANNIO REALPE PONCE</t>
  </si>
  <si>
    <t>CO LOGISTICA LTDA.</t>
  </si>
  <si>
    <t>Calle 4 No.5B-42</t>
  </si>
  <si>
    <t>CARLOS ARTURO OBADO</t>
  </si>
  <si>
    <t>CUADRO DE AREAS UTIL PLANA DE ALMACENAMIENTO PARA LA CUAL SE SOLICITA LA HABILITACION ADUANERA</t>
  </si>
  <si>
    <t>MUELLES - APROCHES M2</t>
  </si>
  <si>
    <t>ÁREA PATIOS M2</t>
  </si>
  <si>
    <t>ÁREA BODEGAS M2</t>
  </si>
  <si>
    <t>ÁREAS COBERTIZOS M2</t>
  </si>
  <si>
    <t>CONSTRUCCIONES Y/O OFICINAS M2</t>
  </si>
  <si>
    <t>MUELLE 1</t>
  </si>
  <si>
    <t>PATIO 1</t>
  </si>
  <si>
    <t>BODEGA Nº 1</t>
  </si>
  <si>
    <t>COBERTIZO BODEGA No 2</t>
  </si>
  <si>
    <t>PLANTA SENTINAS</t>
  </si>
  <si>
    <t>MUELLE 2</t>
  </si>
  <si>
    <t>PATIO 2</t>
  </si>
  <si>
    <t>BODEGA Nº2</t>
  </si>
  <si>
    <t>COBERTIZO BODEGA No 3</t>
  </si>
  <si>
    <t>NAUTISERVICIOS</t>
  </si>
  <si>
    <t>MUELLE 3</t>
  </si>
  <si>
    <t>PATIO 3</t>
  </si>
  <si>
    <t>BODEGA Nº3 (GAREAJES )</t>
  </si>
  <si>
    <t>COBERTIZO BODEGA No 3A</t>
  </si>
  <si>
    <t>GRANPORTUARIA</t>
  </si>
  <si>
    <t>MUELLE 4</t>
  </si>
  <si>
    <t>PATIO TEC S.A.</t>
  </si>
  <si>
    <t>BODEGA Nº3A</t>
  </si>
  <si>
    <t>COBERTIZO BODEGA No 4</t>
  </si>
  <si>
    <t>EDIFICIO PUERTA REYMOND</t>
  </si>
  <si>
    <t>MUELLE 5</t>
  </si>
  <si>
    <t>PATIO 8 (QUIMICOS+ANTIGUA CAFETERIA)</t>
  </si>
  <si>
    <t>BODEGA Nº4</t>
  </si>
  <si>
    <t>COBERTIZO 4-5</t>
  </si>
  <si>
    <t>AREA CIAMSA</t>
  </si>
  <si>
    <t>MUELLE 6</t>
  </si>
  <si>
    <t>PATIO 9</t>
  </si>
  <si>
    <t>EDIFICIO BOMBEROS</t>
  </si>
  <si>
    <t>MUELLE 7</t>
  </si>
  <si>
    <t>PATIO 10</t>
  </si>
  <si>
    <t>BODEGA Nº9 (CIAMSA)</t>
  </si>
  <si>
    <t>COBERTIZO BODEGA No 9</t>
  </si>
  <si>
    <t>OFICINA PUERTA PARABOLOIDES</t>
  </si>
  <si>
    <t>MUELLE 8</t>
  </si>
  <si>
    <t>PATIO 12A (GRANELES S.A.)</t>
  </si>
  <si>
    <t>BODEGA Nº 12(GRANELERA)</t>
  </si>
  <si>
    <t>COBERTIZO BODEGA No 12</t>
  </si>
  <si>
    <t>EDIFICIO ACCESO PARABOLOIDES</t>
  </si>
  <si>
    <t>MUELLE 9</t>
  </si>
  <si>
    <t>PATIO 12B (O.P.P. GRANELERA)</t>
  </si>
  <si>
    <t>ADICION BODEGA 12</t>
  </si>
  <si>
    <t>CASETA SAN QINTIN</t>
  </si>
  <si>
    <t>MUELLE 10</t>
  </si>
  <si>
    <t>PATIO 12C</t>
  </si>
  <si>
    <t>BODEGA ADPOSTAL</t>
  </si>
  <si>
    <t>ZONA DE INCINERACION</t>
  </si>
  <si>
    <t>MUELLE 11</t>
  </si>
  <si>
    <t>PATIO 12D (PARQ.EXPORT)</t>
  </si>
  <si>
    <t>BODEGA DE INBOND</t>
  </si>
  <si>
    <t>CASETA ZONA FRANCA</t>
  </si>
  <si>
    <t>MUELLE 12</t>
  </si>
  <si>
    <t>PATIO 13 (CARBON)</t>
  </si>
  <si>
    <t>TOTAL AREAS BODEGAS</t>
  </si>
  <si>
    <t>OFICINA CES CONTENEDORES</t>
  </si>
  <si>
    <t>MUELLE PETROLERO</t>
  </si>
  <si>
    <t>PATIO REFRIGERADOS</t>
  </si>
  <si>
    <t>TOTAL AREAS COBERTIZOS</t>
  </si>
  <si>
    <t>AUTORIDADES PORTUARIAS</t>
  </si>
  <si>
    <t>PATIO DE VEHICULOS REYMOND</t>
  </si>
  <si>
    <t>SUB ESTACION ELECTRICA X</t>
  </si>
  <si>
    <t>GLORIETA</t>
  </si>
  <si>
    <t>CASETA CONTROL ACCESO PEQUIN</t>
  </si>
  <si>
    <t>EL EQUIP</t>
  </si>
  <si>
    <t>TOTAL PATIOS</t>
  </si>
  <si>
    <t>MARITRANS</t>
  </si>
  <si>
    <t>TOTAL AREA DE CIRCULACION INTERNA</t>
  </si>
  <si>
    <t>OPERADORES PORTUARIOS</t>
  </si>
  <si>
    <t>SEMAP</t>
  </si>
  <si>
    <t>AREA TOTAL CONCESION M2</t>
  </si>
  <si>
    <t>EDIFICIO OPERACIONES</t>
  </si>
  <si>
    <t>AREA INTERNA CON HABILITACION ADUANERA M2</t>
  </si>
  <si>
    <t>TANQUE ELEVADO</t>
  </si>
  <si>
    <t>AREA EXTERNA SIN HABILITACION ADUANERA M2</t>
  </si>
  <si>
    <t>SUB ESTACION ELECTRICA PEQUIN</t>
  </si>
  <si>
    <t>PATIO DATACONTROL</t>
  </si>
  <si>
    <t xml:space="preserve">TOTAL AREAS </t>
  </si>
  <si>
    <t>AREAS EXTERNAS DE LA CONCESION</t>
  </si>
  <si>
    <t>ZONA ADMINISTRACION</t>
  </si>
  <si>
    <t>ZONA COLFECAR M2</t>
  </si>
  <si>
    <t>EDIFICIO DE CAPACITACÓN M2</t>
  </si>
  <si>
    <t>AREA CONSTRUCCION PARADOR M2</t>
  </si>
  <si>
    <t>AREAS VARIAS M2</t>
  </si>
  <si>
    <t>EDIFICIO</t>
  </si>
  <si>
    <t>EDIFICIO COLFECAR</t>
  </si>
  <si>
    <t>EDIFICIO DE CAPACITACÓN</t>
  </si>
  <si>
    <t>CASETA O KIOSCO</t>
  </si>
  <si>
    <t>AREA CASETA MUELLE PETROLERO</t>
  </si>
  <si>
    <t>CASETA ENTRADA Y S.</t>
  </si>
  <si>
    <t>CAFETERIA COLFECAR</t>
  </si>
  <si>
    <t>AREA DE PATIO</t>
  </si>
  <si>
    <t>BAÑO PUBLICO</t>
  </si>
  <si>
    <t>AREA PARQUEADERO RETEC</t>
  </si>
  <si>
    <t>CASETA PLANTA ELEC.</t>
  </si>
  <si>
    <t>TOTAL ZONA EDIFICIO COLFECAR</t>
  </si>
  <si>
    <t>TOTAL CAPACITACIÓN</t>
  </si>
  <si>
    <t>TOTAL PARADOR</t>
  </si>
  <si>
    <t>AREA PATIO OPERADORES (CHATARRA)</t>
  </si>
  <si>
    <t>SEDE SOCIAL S.P.R.BUN.</t>
  </si>
  <si>
    <t>PARQUEADERO COLFECAR</t>
  </si>
  <si>
    <t>AREA ESTACION DEL IMAT</t>
  </si>
  <si>
    <t>AREA PASARELA</t>
  </si>
  <si>
    <t>AREA CUARTEL DE LA POLICIA</t>
  </si>
  <si>
    <t>TOTAL ZONA ADMINISTRATIVA</t>
  </si>
  <si>
    <t>AREAS DE CIRCULACION</t>
  </si>
  <si>
    <t>TOTAL</t>
  </si>
  <si>
    <t>AREAS FUERA DE LA CONCESION</t>
  </si>
  <si>
    <t>ANTIGUO CUARTEL PVP</t>
  </si>
  <si>
    <t>3,454,62</t>
  </si>
  <si>
    <t>ALMAGRARIO</t>
  </si>
  <si>
    <t>15,956,03</t>
  </si>
  <si>
    <t>BODEGA TECNOBELL</t>
  </si>
  <si>
    <t>AREA CIRCULACION TECNOBELL</t>
  </si>
  <si>
    <t>EDIFICIO COMEDI</t>
  </si>
  <si>
    <t>1,835,44</t>
  </si>
  <si>
    <t>LABORATORIO HIDRAULICO</t>
  </si>
  <si>
    <t>6,329,70</t>
  </si>
  <si>
    <t>COBERTIZO NORTE TECNOBELL</t>
  </si>
  <si>
    <t>AREA TOTAL LOTE TECNOBELL</t>
  </si>
  <si>
    <t>PATIO FONDO PASIVOS</t>
  </si>
  <si>
    <t>34,535,89</t>
  </si>
  <si>
    <t>Z.E.L. S.A.</t>
  </si>
  <si>
    <t>47,399,40</t>
  </si>
  <si>
    <t>COBERTIZO SUR TECNOBELL</t>
  </si>
  <si>
    <t>MAKILA</t>
  </si>
  <si>
    <t>7,229,00</t>
  </si>
  <si>
    <t>COBERTIZO ORIENTE TECNOBELL</t>
  </si>
  <si>
    <t>GRANCOLOMBIANA</t>
  </si>
  <si>
    <t>22,439,98</t>
  </si>
  <si>
    <t>COBERTIZO OCCIDENTE TECNOBELL</t>
  </si>
  <si>
    <t>SOCIEDAD PORTUARIA REGIONAL DE BUENAVENTURA S.A</t>
  </si>
  <si>
    <t>GERENCIA COMERCIAL Y  DE MERCADEO</t>
  </si>
  <si>
    <t>MOVIMIENTO DE CARGA, NAVES Y CONTENEDORES</t>
  </si>
  <si>
    <t>CONCEPTO</t>
  </si>
  <si>
    <t>Enero</t>
  </si>
  <si>
    <t>Febrero</t>
  </si>
  <si>
    <t>Marzo</t>
  </si>
  <si>
    <t>Abril</t>
  </si>
  <si>
    <t>Mayo</t>
  </si>
  <si>
    <t>Junio</t>
  </si>
  <si>
    <t>Julio</t>
  </si>
  <si>
    <t>Agosto</t>
  </si>
  <si>
    <t>Septiembre</t>
  </si>
  <si>
    <t>Octubre</t>
  </si>
  <si>
    <t>Noviembre</t>
  </si>
  <si>
    <t>Diciembre</t>
  </si>
  <si>
    <t>2009 Real</t>
  </si>
  <si>
    <t>TOTAL IMPORTACIONES</t>
  </si>
  <si>
    <t>Carga Fraccionada</t>
  </si>
  <si>
    <t xml:space="preserve">       Carga General</t>
  </si>
  <si>
    <t xml:space="preserve">       Carga Vehiculos</t>
  </si>
  <si>
    <t>Granel Sólido</t>
  </si>
  <si>
    <t>Cereal</t>
  </si>
  <si>
    <t>Fertilizantes</t>
  </si>
  <si>
    <t>Minerales</t>
  </si>
  <si>
    <t>Granel Liquido</t>
  </si>
  <si>
    <t>Carga en Contenedores</t>
  </si>
  <si>
    <t>TOTAL EXPORTACIONES</t>
  </si>
  <si>
    <t>Carga General</t>
  </si>
  <si>
    <t xml:space="preserve">           Carga General</t>
  </si>
  <si>
    <t xml:space="preserve">           Carga de Vehiculos</t>
  </si>
  <si>
    <t xml:space="preserve">           Azucar en Sacos Suelta</t>
  </si>
  <si>
    <t>Café</t>
  </si>
  <si>
    <t xml:space="preserve"> - Azúcar en Contenedores</t>
  </si>
  <si>
    <t xml:space="preserve"> - Azúcar al granel</t>
  </si>
  <si>
    <t>Total Azucar</t>
  </si>
  <si>
    <t>Carbon  a Granel</t>
  </si>
  <si>
    <t>Melaza y otros graneles</t>
  </si>
  <si>
    <t xml:space="preserve">    - Melaza</t>
  </si>
  <si>
    <t>Otros graneles</t>
  </si>
  <si>
    <t>TOT COMERC. EXTERIOR</t>
  </si>
  <si>
    <t>TOTAL CONTENEDORES COMEX</t>
  </si>
  <si>
    <t>TOTAL CONTENEDORES LLENOS</t>
  </si>
  <si>
    <t xml:space="preserve">     -Importacion</t>
  </si>
  <si>
    <t xml:space="preserve">     -Exportacion</t>
  </si>
  <si>
    <t xml:space="preserve">              Café</t>
  </si>
  <si>
    <t xml:space="preserve">              Azucar</t>
  </si>
  <si>
    <t xml:space="preserve">              No Tradicionales</t>
  </si>
  <si>
    <t>TOTAL CONTENEDORES VACIOS</t>
  </si>
  <si>
    <t xml:space="preserve">     -Desembarcados</t>
  </si>
  <si>
    <t xml:space="preserve">     -Embarcados</t>
  </si>
  <si>
    <t>TEUS COMEX</t>
  </si>
  <si>
    <t>TEUS TRANSBORDO</t>
  </si>
  <si>
    <t>TEUS REESTIBA</t>
  </si>
  <si>
    <t>Vehiculos Importados</t>
  </si>
  <si>
    <t>Vehiculos Exportados</t>
  </si>
  <si>
    <t>TOTAL NAVES</t>
  </si>
  <si>
    <t xml:space="preserve">     - Internacionales</t>
  </si>
  <si>
    <t xml:space="preserve">     - Cabotaje</t>
  </si>
  <si>
    <t>REESTIBA (Tons)</t>
  </si>
  <si>
    <t>TRANSB. Y TRANSITO (Tons)</t>
  </si>
  <si>
    <t>REESTIBA (Cajas)</t>
  </si>
  <si>
    <t>TRANSB. Y TRANSITO (Cajas)</t>
  </si>
  <si>
    <t>TOTAL TRAFICO (Tons)</t>
  </si>
  <si>
    <t>TOTAL TRAFICO (Cajas)</t>
  </si>
  <si>
    <t>Café(Toneladas)</t>
  </si>
  <si>
    <t>Café (Cajas)</t>
  </si>
  <si>
    <t>Azucar (Toneladas)</t>
  </si>
  <si>
    <t>Azucar (Cajas)</t>
  </si>
  <si>
    <t>Otros llenados (Toneladas</t>
  </si>
  <si>
    <t xml:space="preserve">          20</t>
  </si>
  <si>
    <t xml:space="preserve">          40</t>
  </si>
  <si>
    <t>Otros llenados (Cajas)</t>
  </si>
  <si>
    <t xml:space="preserve">           20</t>
  </si>
  <si>
    <t xml:space="preserve">           40</t>
  </si>
  <si>
    <t xml:space="preserve">ENERO </t>
  </si>
  <si>
    <t>FEBRERO</t>
  </si>
  <si>
    <t>MARZO</t>
  </si>
  <si>
    <t>ABRIL</t>
  </si>
  <si>
    <t>2010 Real</t>
  </si>
  <si>
    <t xml:space="preserve"> - Azúcar en Contenedor</t>
  </si>
  <si>
    <t xml:space="preserve">             No Tradicionales</t>
  </si>
  <si>
    <t>89</t>
  </si>
  <si>
    <t>Equipos de cargue y descargue de buques:</t>
  </si>
  <si>
    <t xml:space="preserve"> Grúas  operación de Contendores y carga general</t>
  </si>
  <si>
    <t>Cantidad</t>
  </si>
  <si>
    <t>Descripción</t>
  </si>
  <si>
    <t>Referencia</t>
  </si>
  <si>
    <t>Año</t>
  </si>
  <si>
    <t>Capacidad</t>
  </si>
  <si>
    <t>Grua movil multiproposito Gottwald</t>
  </si>
  <si>
    <t>SPRBUN</t>
  </si>
  <si>
    <t>HMK280E</t>
  </si>
  <si>
    <t>100 ton</t>
  </si>
  <si>
    <t>Grua movil multiproposito Liebherr</t>
  </si>
  <si>
    <t>LHM500</t>
  </si>
  <si>
    <t>104 ton</t>
  </si>
  <si>
    <t>Grúa pórtico postpanamax ZPMC GP 01</t>
  </si>
  <si>
    <t>Postpanamax</t>
  </si>
  <si>
    <t>40,8 ton/50,8 ton</t>
  </si>
  <si>
    <t>Grúas pórticos postpanamx Noell</t>
  </si>
  <si>
    <t>51 ton/ 60 ton</t>
  </si>
  <si>
    <t xml:space="preserve"> Grúas succionadoras graneles sólidos</t>
  </si>
  <si>
    <t>Grúa succionadora Siwertel</t>
  </si>
  <si>
    <t>OPP GRANELERA</t>
  </si>
  <si>
    <t>400 ton/hr</t>
  </si>
  <si>
    <t>Grúa Succionadora Vigan</t>
  </si>
  <si>
    <t>180 ton/hr</t>
  </si>
  <si>
    <t>Grúa descargue granos Boheler</t>
  </si>
  <si>
    <t>HARINERA DEL VALLE</t>
  </si>
  <si>
    <t>300 ton/hr</t>
  </si>
  <si>
    <t>Grúa succionadora Miag</t>
  </si>
  <si>
    <t>150 ton /hr</t>
  </si>
  <si>
    <t>CUCHARAS</t>
  </si>
  <si>
    <t>Cucharas semihidráulicas</t>
  </si>
  <si>
    <t>Almagrario</t>
  </si>
  <si>
    <t>12 m3</t>
  </si>
  <si>
    <t>Cucharas Mecánicas</t>
  </si>
  <si>
    <t>Almaviva</t>
  </si>
  <si>
    <t>13 m3</t>
  </si>
  <si>
    <t>Opp granelera</t>
  </si>
  <si>
    <t>Cuchara electrohidráulica</t>
  </si>
  <si>
    <t>35 m3</t>
  </si>
  <si>
    <t>TOLVAS</t>
  </si>
  <si>
    <t>Tolvas convencionales</t>
  </si>
  <si>
    <t>30 m3</t>
  </si>
  <si>
    <t>25 m3</t>
  </si>
  <si>
    <t>Tolva con bascula bachera</t>
  </si>
  <si>
    <t>Tolva doble compuerta</t>
  </si>
  <si>
    <t>70 m3</t>
  </si>
  <si>
    <t>Alpopular</t>
  </si>
  <si>
    <t>20 m3</t>
  </si>
  <si>
    <t>90</t>
  </si>
  <si>
    <t>Equipos de movilización interna de la carga:</t>
  </si>
  <si>
    <t>Equipos para movimiento de contenedores</t>
  </si>
  <si>
    <t>RTG Kalmar 4+1  6 filas ancho</t>
  </si>
  <si>
    <t>TECSA</t>
  </si>
  <si>
    <t>40 ton</t>
  </si>
  <si>
    <t>RTG NOELL 5+1 6 filas de ancho</t>
  </si>
  <si>
    <t>Reach Stacker Liebherr 6 alto</t>
  </si>
  <si>
    <t>Datacontrol Portuario</t>
  </si>
  <si>
    <t>Reach Stacker Terex 5 alto</t>
  </si>
  <si>
    <t>Maritrans</t>
  </si>
  <si>
    <t>Top Loader  hyster</t>
  </si>
  <si>
    <t>35 ton</t>
  </si>
  <si>
    <t>Nautiservicios</t>
  </si>
  <si>
    <t>Reach Stacker Belloti 5 alto</t>
  </si>
  <si>
    <t>Elequip</t>
  </si>
  <si>
    <t>Montacargas con cuadrante al 2 de alto</t>
  </si>
  <si>
    <t>36 ton</t>
  </si>
  <si>
    <t>Reach Stacker Hyster 5 alto</t>
  </si>
  <si>
    <t>Serteport</t>
  </si>
  <si>
    <t>Reach Stacker 5 alto</t>
  </si>
  <si>
    <t>Ciamsa</t>
  </si>
  <si>
    <t>Reach Stacker 4 alto</t>
  </si>
  <si>
    <t>Opermar</t>
  </si>
  <si>
    <t>Galotrans</t>
  </si>
  <si>
    <t>Granportuaria</t>
  </si>
  <si>
    <t>BGP</t>
  </si>
  <si>
    <t>Side loader, montacarga para contenedores vaciós marca Terex</t>
  </si>
  <si>
    <t>12 TON</t>
  </si>
  <si>
    <t>Remolques Diesel Otawa  con plataforma</t>
  </si>
  <si>
    <t>60 ton</t>
  </si>
  <si>
    <t xml:space="preserve">Tractocamiones  Chevrolet </t>
  </si>
  <si>
    <t>OPP Granelera</t>
  </si>
  <si>
    <t>Remolques Diesel Capacity con plataforma</t>
  </si>
  <si>
    <t>Remolques Diesel Mercury con plataforma</t>
  </si>
  <si>
    <t>Consulfert</t>
  </si>
  <si>
    <t>tractocamiones  Mercedes Benz</t>
  </si>
  <si>
    <t>Remolques diesel Kalmar con plataforma</t>
  </si>
  <si>
    <t>Tractocamiones chevrolet</t>
  </si>
  <si>
    <t>Tractocamiones con plataforma</t>
  </si>
  <si>
    <t>Vikingos</t>
  </si>
  <si>
    <t>Eurocarga</t>
  </si>
  <si>
    <t>30 ton</t>
  </si>
  <si>
    <t>Arrastres del pacfico</t>
  </si>
  <si>
    <t>Arrastres Alvarez Perlaza</t>
  </si>
  <si>
    <t>Equipos para carga general</t>
  </si>
  <si>
    <t>Montacargas de 3 ton</t>
  </si>
  <si>
    <t>Compañía operadora Portuaria</t>
  </si>
  <si>
    <t>3 ton</t>
  </si>
  <si>
    <t>Asisteco</t>
  </si>
  <si>
    <t>Datacontrolportuario</t>
  </si>
  <si>
    <t>Opp Granelera</t>
  </si>
  <si>
    <t>Zelsa</t>
  </si>
  <si>
    <t>Montacargas de 7 tons</t>
  </si>
  <si>
    <t>7 ton</t>
  </si>
  <si>
    <t>Montacargas de 7 ton</t>
  </si>
  <si>
    <t>Montacarga de 7 ton</t>
  </si>
  <si>
    <t>Monatacargas de 7 ton</t>
  </si>
  <si>
    <t>Montacargas de 12 ton</t>
  </si>
  <si>
    <t>12 ton</t>
  </si>
  <si>
    <t>Monatacargas de 15 ton</t>
  </si>
  <si>
    <t>15 ton</t>
  </si>
  <si>
    <t>Montacargas de 20 ton</t>
  </si>
  <si>
    <t>20 ton</t>
  </si>
  <si>
    <t>91</t>
  </si>
  <si>
    <t>Equipos de ayuda de aproximación de buques:</t>
  </si>
  <si>
    <t>Propietario</t>
  </si>
  <si>
    <t>Remolcador Odin</t>
  </si>
  <si>
    <t>Inter tug</t>
  </si>
  <si>
    <t>3820 HP</t>
  </si>
  <si>
    <t>Thor</t>
  </si>
  <si>
    <t>2400 hp</t>
  </si>
  <si>
    <t>Chonta</t>
  </si>
  <si>
    <t>2050 HP</t>
  </si>
  <si>
    <t>Juan Ladrilleros</t>
  </si>
  <si>
    <t>Coremar</t>
  </si>
  <si>
    <t>2500 HP</t>
  </si>
  <si>
    <t>92</t>
  </si>
  <si>
    <t>Equipos de pesaje</t>
  </si>
  <si>
    <t>Basculas Camioneras</t>
  </si>
  <si>
    <t>80 ton</t>
  </si>
  <si>
    <t>Basculas plataforma</t>
  </si>
  <si>
    <t>2,5 ton</t>
  </si>
  <si>
    <t>OPP Granalera</t>
  </si>
  <si>
    <t>93</t>
  </si>
  <si>
    <t>Cargador Jhon Deer 544</t>
  </si>
  <si>
    <t>Cargadores Case, ford y Fiat</t>
  </si>
  <si>
    <t>Cadegran</t>
  </si>
  <si>
    <t>Cargadores Volvo</t>
  </si>
  <si>
    <t xml:space="preserve">Cargadores Volvo, caterpilar </t>
  </si>
  <si>
    <t>Esportmar</t>
  </si>
  <si>
    <t>Cargadores JCB y caterpillar</t>
  </si>
  <si>
    <t>Inatlantic</t>
  </si>
  <si>
    <t>Minicargadores</t>
  </si>
  <si>
    <t>INFORME INFRAESTRUCTURA PORTUARIA</t>
  </si>
  <si>
    <t>#</t>
  </si>
  <si>
    <r>
      <t>CANTIDADES ( und / ml, cm, m</t>
    </r>
    <r>
      <rPr>
        <b/>
        <sz val="9"/>
        <color indexed="9"/>
        <rFont val="Calibri"/>
        <family val="2"/>
      </rPr>
      <t>³ )</t>
    </r>
  </si>
  <si>
    <t>RESPONSABLE</t>
  </si>
  <si>
    <t xml:space="preserve">  CARACTERISTICAS DEL MUELLE</t>
  </si>
  <si>
    <t>GERENCIA INGENIERIA</t>
  </si>
  <si>
    <t>Marginal (muelle 1 - muelle 12) = 2,026,20ml.                       Espigon (muelle 14) =  70,23ml</t>
  </si>
  <si>
    <t>2.026,20 ml (desde muelle 1 a muelle 12)</t>
  </si>
  <si>
    <t xml:space="preserve"> Ancho del Muelle (m)</t>
  </si>
  <si>
    <t>22,45 ml (en promedio)</t>
  </si>
  <si>
    <t>Tres Tipos (tipo HC 1000H (J4), tipo arco DA-A 500/DA 300H, defensas cilindricas).</t>
  </si>
  <si>
    <t xml:space="preserve">Concreto </t>
  </si>
  <si>
    <t>Concreto Reforzado Hincados Pre-excavados</t>
  </si>
  <si>
    <t>2 (muelle 14) Pre-excavados</t>
  </si>
  <si>
    <t>30cm</t>
  </si>
  <si>
    <t>6128 ml</t>
  </si>
  <si>
    <t>Camaras = 153 und</t>
  </si>
  <si>
    <t>5.957ml</t>
  </si>
  <si>
    <r>
      <t>Cisterna = 700m</t>
    </r>
    <r>
      <rPr>
        <sz val="9"/>
        <color indexed="8"/>
        <rFont val="Calibri"/>
        <family val="2"/>
      </rPr>
      <t xml:space="preserve">³  </t>
    </r>
    <r>
      <rPr>
        <sz val="9"/>
        <rFont val="Arial"/>
        <family val="2"/>
      </rPr>
      <t>+  Tanque Elevado = 50m</t>
    </r>
    <r>
      <rPr>
        <sz val="9"/>
        <color indexed="8"/>
        <rFont val="Calibri"/>
        <family val="2"/>
      </rPr>
      <t>³</t>
    </r>
  </si>
  <si>
    <t>Si (16 unidades)</t>
  </si>
  <si>
    <t xml:space="preserve">Capacidad subestación eléctrica (KVA)
</t>
  </si>
  <si>
    <t xml:space="preserve">Planta de tratamiento de aguas sentinas (Si/No)
</t>
  </si>
  <si>
    <t xml:space="preserve">SI </t>
  </si>
  <si>
    <t xml:space="preserve">Número de sanitarios
</t>
  </si>
  <si>
    <t xml:space="preserve">Número de lavamanos
</t>
  </si>
  <si>
    <t xml:space="preserve">Número de orinales
</t>
  </si>
  <si>
    <t xml:space="preserve">Número de duchas
</t>
  </si>
  <si>
    <t xml:space="preserve">Tipo de cerramiento exterior
</t>
  </si>
  <si>
    <t>Muro en Bloque + Malla + Concertina</t>
  </si>
  <si>
    <t xml:space="preserve">Longitud de cerramiento exterior (ml)
</t>
  </si>
  <si>
    <t>2,722,88</t>
  </si>
  <si>
    <t xml:space="preserve">Estado de conservación de la infraestructura portuaria
</t>
  </si>
  <si>
    <t>LOCALIZACIÓN</t>
  </si>
  <si>
    <t>Nº DE DEFENSAS TIPO HC 1000H (J4)</t>
  </si>
  <si>
    <t>Nº DE DEFENSAS TIPO ARCO DA-A 500/DA 300H</t>
  </si>
  <si>
    <t>Nº DE DEFENSAS CILINDRICAS</t>
  </si>
  <si>
    <t>MUELLE Nº 2</t>
  </si>
  <si>
    <t>32 unidades</t>
  </si>
  <si>
    <t>MUELLE Nº 3</t>
  </si>
  <si>
    <t>MUELLE Nº 4</t>
  </si>
  <si>
    <t>7 unidades</t>
  </si>
  <si>
    <t>13 unidades</t>
  </si>
  <si>
    <t>MUELLE Nº 5 + Nº 6</t>
  </si>
  <si>
    <t>16 unidades</t>
  </si>
  <si>
    <t>MUELLE Nº 7</t>
  </si>
  <si>
    <t>12 unidades</t>
  </si>
  <si>
    <t>MUELLE Nº 8</t>
  </si>
  <si>
    <t>10 unidades</t>
  </si>
  <si>
    <t>MUELLE Nº 9</t>
  </si>
  <si>
    <t>67 unidades</t>
  </si>
  <si>
    <t>MUELLE Nº 10</t>
  </si>
  <si>
    <t>52 unidades</t>
  </si>
  <si>
    <t>MUELLE Nº 11</t>
  </si>
  <si>
    <t>MUELLE Nº 12</t>
  </si>
  <si>
    <t>53 unidades</t>
  </si>
  <si>
    <t>MUELLE DE LÍQUIDOS</t>
  </si>
  <si>
    <t>6 unidades</t>
  </si>
  <si>
    <t>Sub Total Defensas Marinas</t>
  </si>
  <si>
    <t>45 und</t>
  </si>
  <si>
    <t>301 und</t>
  </si>
  <si>
    <t>6 und</t>
  </si>
  <si>
    <t>TOTAL DEFENSAS MARINAS</t>
  </si>
  <si>
    <t xml:space="preserve">SUB-ESTACIONES ELECTRICAS SPRBUN S.A.  
(CAPACIDAD DE CARGA KVA)
</t>
  </si>
  <si>
    <t xml:space="preserve">UBICACIÓN </t>
  </si>
  <si>
    <t>CAPACIDAD DE CARGA (KVA)</t>
  </si>
  <si>
    <t>TOTAL KVA</t>
  </si>
  <si>
    <t>TALLERES</t>
  </si>
  <si>
    <t>13,2 KVA  /220 V</t>
  </si>
  <si>
    <t>13.2 KVA</t>
  </si>
  <si>
    <t>SUB ESTACION  Nº 10</t>
  </si>
  <si>
    <t xml:space="preserve">112,5 KVA  -  150 KVA </t>
  </si>
  <si>
    <t>262,5 KVA</t>
  </si>
  <si>
    <t>S. PUERTA REYMOND</t>
  </si>
  <si>
    <t>75 KVA</t>
  </si>
  <si>
    <t>S. ESTACION Nº 4</t>
  </si>
  <si>
    <t>100 KVA  -  225 KVA</t>
  </si>
  <si>
    <t>325 KVA</t>
  </si>
  <si>
    <t>S. ESTACION ALCAZAR</t>
  </si>
  <si>
    <t>150 KVA  -  225 KVA</t>
  </si>
  <si>
    <t>375 KVA</t>
  </si>
  <si>
    <t>S. ESTACION Nº 3A</t>
  </si>
  <si>
    <t>300 KVA</t>
  </si>
  <si>
    <t>S. ESTACION EQUIPOS</t>
  </si>
  <si>
    <t>150 KVA</t>
  </si>
  <si>
    <t>S. ESTACION TECNOBELL</t>
  </si>
  <si>
    <t>200 KVA</t>
  </si>
  <si>
    <t>S.E. EDIFICIO ADM SPRBUN</t>
  </si>
  <si>
    <t>400 KVA</t>
  </si>
  <si>
    <t>S.E. BOMBEROS</t>
  </si>
  <si>
    <t>200 KVA 13,2KV/ 480V  -  5 KVA 460/ 225V</t>
  </si>
  <si>
    <t>205 KVA</t>
  </si>
  <si>
    <t>S. ESTACION Nº 12</t>
  </si>
  <si>
    <t>S.E. LA PERRERA</t>
  </si>
  <si>
    <t>45 KVA</t>
  </si>
  <si>
    <t>S.E. PEKIN</t>
  </si>
  <si>
    <t>100 KVA   -  200 KVA</t>
  </si>
  <si>
    <t>S.E. MUELLE DE LIQUIDOS</t>
  </si>
  <si>
    <t>30 KVA 220/440V</t>
  </si>
  <si>
    <t>30 KVA</t>
  </si>
  <si>
    <t>S.E. PATIO REEFERS</t>
  </si>
  <si>
    <t>2,5 MVA  13,2 KV/ 480V</t>
  </si>
  <si>
    <t>2500 KVA</t>
  </si>
  <si>
    <t>S.E. ZELSA</t>
  </si>
  <si>
    <t>225 KVA.</t>
  </si>
  <si>
    <t>225 KVA</t>
  </si>
  <si>
    <t xml:space="preserve">                                                                                                                      5555.7 KVA</t>
  </si>
  <si>
    <t>Terminal de Contenedores de Buenaventura S.A.-TCBUEN</t>
  </si>
  <si>
    <t>En construccion etapa I</t>
  </si>
  <si>
    <t>Contrato</t>
  </si>
  <si>
    <t>005 de 2007</t>
  </si>
  <si>
    <t>Estimado Noviembre de 2010</t>
  </si>
  <si>
    <t>Cargue y descargue de naves portacontenedores</t>
  </si>
  <si>
    <t>Expansion fases II a IV</t>
  </si>
  <si>
    <t>Terminal en construccion. N.A.</t>
  </si>
  <si>
    <t>150.000 m²</t>
  </si>
  <si>
    <t>144.767 m²</t>
  </si>
  <si>
    <t>44.522 m²</t>
  </si>
  <si>
    <t>438.75 m²</t>
  </si>
  <si>
    <t>56 m²</t>
  </si>
  <si>
    <t>11 METROS</t>
  </si>
  <si>
    <t>MARITIME MCN 1000</t>
  </si>
  <si>
    <t>25 DOBLES @ 18 METROS</t>
  </si>
  <si>
    <t>CONCRETO IN SITU - PILAS DE 80 CM DE DIAMETRO CON LONG MINIMA DE 28 METROS</t>
  </si>
  <si>
    <t>0.35 metros</t>
  </si>
  <si>
    <t>40.548 m²</t>
  </si>
  <si>
    <t>6.340 m²</t>
  </si>
  <si>
    <t>3.572 m²</t>
  </si>
  <si>
    <t>1126.6 metros lineales</t>
  </si>
  <si>
    <t>MARITIMA: CANAL DE NAVEGACION Y ESTERO DEL AGUACATE                                                                                                        TERRESTRE: VIA ALTERNA - INTERNA BUENAVENTURA-CALI  Y AV SIMON BOLIVAR</t>
  </si>
  <si>
    <t>260.000 estimados</t>
  </si>
  <si>
    <t>3600000 en contenedores de 14 toneladas</t>
  </si>
  <si>
    <t>968 metro lineal</t>
  </si>
  <si>
    <t>14 camaras de inspeccion y 21 cajas de inspeccion</t>
  </si>
  <si>
    <t>3.134 METROS</t>
  </si>
  <si>
    <t>CAPACIDAD TOTAL DE ALMACENAMIENTO: 74 M3, DISPUESTOS EN 2 TANQUES (24 Y 50 M3 C/U)</t>
  </si>
  <si>
    <t>10 MVA</t>
  </si>
  <si>
    <t>TIPO 1. MALLA-CONCERTINA, TIPO 2. MURO-MALLA-CONCERTINA</t>
  </si>
  <si>
    <t xml:space="preserve">TIPO 1. MALLA-CONCERTINA (1330), TIPO 2. MURO-MALLA-CONCERTINA (1933). TOTAL 3263 metro lineal </t>
  </si>
  <si>
    <t>EN PROCESO DE CONSTRUCCION</t>
  </si>
  <si>
    <t>Terminal en Construccion N.A.</t>
  </si>
  <si>
    <t>EQUIPOS PORTUARIOS en proceso de adquesicion y entrega</t>
  </si>
  <si>
    <t>2 Gruas Portico Ship to Shore</t>
  </si>
  <si>
    <t>7 Rubber tyred Gantries</t>
  </si>
  <si>
    <t>No somos operadores de remolcador o de lanchas</t>
  </si>
  <si>
    <t>Basculas dinamicas en el acceso del terminal, en la salida e internamente</t>
  </si>
  <si>
    <t>Equipos auxiliares de patio: Reach stacker, elevadores de 3 toneladas</t>
  </si>
  <si>
    <t>SOCIEDAD PORTUARIA GOLFO DE MORROSQUILLO S.A.</t>
  </si>
  <si>
    <t>SUCRE</t>
  </si>
  <si>
    <t>SANTIAGO DE TOLU</t>
  </si>
  <si>
    <t>CONTRATO DE CONCESION PORTUARIA. 015 DEL 26 DE SEPTIEMBRE DE 1996</t>
  </si>
  <si>
    <t xml:space="preserve">CONTRATO DE CONCESIÓN PORTUARIA.  </t>
  </si>
  <si>
    <t>015 DEL 26 DE SEPTIEMBRE DE 1996</t>
  </si>
  <si>
    <t>SUPERINTENDENCIA DE PUERTOS</t>
  </si>
  <si>
    <t>26 DE SEPTIEMBRE 1996</t>
  </si>
  <si>
    <t>CARGUE DE CEMENTO EMPACADO Y GRANEL. DESCARGUE DE YESO, ESCORIA, MINERAL DE HIERRO</t>
  </si>
  <si>
    <t xml:space="preserve">LUNES A VIERNES DE 07:00 A 17:00 </t>
  </si>
  <si>
    <t>PRIVADO</t>
  </si>
  <si>
    <t>1 OPERADOR PORTUARIO</t>
  </si>
  <si>
    <t>ESPIGON</t>
  </si>
  <si>
    <t>RECTANGULARES</t>
  </si>
  <si>
    <t>DIRECTO</t>
  </si>
  <si>
    <t>TERRESTRE: CARRETERA TRONCAL DEL CARIBE VIA TOLU - COVEÑAS. AEREA: AEROPUERTO SANTIAGO DE TOLU.</t>
  </si>
  <si>
    <t xml:space="preserve">NO  </t>
  </si>
  <si>
    <t>PARED EN CEMENTO Y MALLA DE ACERO GALVANIZADO</t>
  </si>
  <si>
    <t>232.466 (AÑO 2009)</t>
  </si>
  <si>
    <t>6.024 (AÑO 2009)</t>
  </si>
  <si>
    <t>36.011 (AÑO 2009)</t>
  </si>
  <si>
    <t>234.851 (AÑO 2009)</t>
  </si>
  <si>
    <t>3.639 (AÑO 2009)</t>
  </si>
  <si>
    <t>95 (AÑO 2009)</t>
  </si>
  <si>
    <t xml:space="preserve">El Sistema de cargue a Granel se encuentra compuesto por: 01 tolva de recibo, 3 bandas transportadoras que corren sobre un sistema de rodillos, soportadas en una estructura en concreto con las siguientes dimensiones: banda Nr. 1 de 60” de ancho y 22 metros de longitud, banda Nr. 2 de 42” de ancho y 331 metros de longitud y la banda Nr. 3 de 42” de ancho y 50 metros de longitud. </t>
  </si>
  <si>
    <t>Suministrado por el Operador Portuario a pedido del dueño de la carga.</t>
  </si>
  <si>
    <t>Suministrado por el Operador Marítimo a pedido de la Agencia Marítima con base al reglamento Técnico de Operación del puerto.</t>
  </si>
  <si>
    <t>BASCULA CAMIONERA DE 100 TN</t>
  </si>
  <si>
    <t>Tumaco</t>
  </si>
  <si>
    <t>activo</t>
  </si>
  <si>
    <t>romero y burgos &amp; cia s en cs</t>
  </si>
  <si>
    <t>Narino</t>
  </si>
  <si>
    <t>tumaco</t>
  </si>
  <si>
    <t>La Nacion</t>
  </si>
  <si>
    <t>Licencia portuaria</t>
  </si>
  <si>
    <t>Tramite Renovacion</t>
  </si>
  <si>
    <t>Inco</t>
  </si>
  <si>
    <t>29 de Agosto 1997</t>
  </si>
  <si>
    <t>suministro de combustible a embarcaciones menores de pesca artesanal</t>
  </si>
  <si>
    <t>6am a 4pm</t>
  </si>
  <si>
    <t>privado</t>
  </si>
  <si>
    <t>uno</t>
  </si>
  <si>
    <t>193.21Metro cuadrado</t>
  </si>
  <si>
    <t>67.86 metro cuadrado</t>
  </si>
  <si>
    <t>41.50 metros Lineales</t>
  </si>
  <si>
    <t>3.00x35.75 M</t>
  </si>
  <si>
    <t>1.20Mts</t>
  </si>
  <si>
    <t>pinas de amargo</t>
  </si>
  <si>
    <t>N/a</t>
  </si>
  <si>
    <t>15MCS</t>
  </si>
  <si>
    <t>Terrestre</t>
  </si>
  <si>
    <t>37.75ml</t>
  </si>
  <si>
    <t>buena</t>
  </si>
  <si>
    <t>62Toneladas Mes</t>
  </si>
  <si>
    <t>10 Horas</t>
  </si>
  <si>
    <t>surtidores de combustibles 4 unidades</t>
  </si>
  <si>
    <t>SOCIEDAD PORTUARIA DE LA ZONA ATLANTICA S.A. - SAN ANDRES</t>
  </si>
  <si>
    <t>SOCIEDAD PORTUARIA DE LA ZONA ATLANTICA S.A</t>
  </si>
  <si>
    <t>SOCIEDAD PORTUARIA ZONA ATLANTICA S.A.- SAN ANDRES</t>
  </si>
  <si>
    <t>SAN ANDRES Y PROVIDENCIA</t>
  </si>
  <si>
    <t>La Nacion INCO</t>
  </si>
  <si>
    <t>GG-ARENAL-009- 18 SEP 2007</t>
  </si>
  <si>
    <t>SOCIEDAD PORTUARIA ZONA ATLANTICA S.A.</t>
  </si>
  <si>
    <t>18 Septiembre de 1987</t>
  </si>
  <si>
    <t>Carga y recibo de combustibles a granel</t>
  </si>
  <si>
    <t>Lunes a Viernes 7:00 a 17:00 pm Sabado 7:00 -13:00</t>
  </si>
  <si>
    <t>Privada</t>
  </si>
  <si>
    <t>653 m2</t>
  </si>
  <si>
    <t>653  m2</t>
  </si>
  <si>
    <t>Marginal</t>
  </si>
  <si>
    <t xml:space="preserve">Defensa marina tipo 10 PGX 10PS y defensa continua tubular </t>
  </si>
  <si>
    <t>En Acero</t>
  </si>
  <si>
    <t>Acceso terrestre</t>
  </si>
  <si>
    <t>Malla eslabonada</t>
  </si>
  <si>
    <t>Buena</t>
  </si>
  <si>
    <t>74.000 por año aprx</t>
  </si>
  <si>
    <t>Tuberia Acero Carbon y Bombas</t>
  </si>
  <si>
    <t>Tuberias</t>
  </si>
  <si>
    <t>Remolcador contratado por el buque</t>
  </si>
  <si>
    <t>PUERTO NUEVO</t>
  </si>
  <si>
    <t xml:space="preserve">ESTADO </t>
  </si>
  <si>
    <t>PENSOPORT S.A.</t>
  </si>
  <si>
    <t>LA GUAJIRA</t>
  </si>
  <si>
    <t>URIBIA</t>
  </si>
  <si>
    <t>CONTRATO</t>
  </si>
  <si>
    <t>001-2009</t>
  </si>
  <si>
    <t>Instituto Nacional de Concesiones- INCO</t>
  </si>
  <si>
    <t>CARGUE Y DESCARGE DE MERCANCIAS GENERAL</t>
  </si>
  <si>
    <t>CONSTRUCCION MUELLES DE CONCRETO</t>
  </si>
  <si>
    <t xml:space="preserve">Tipo  </t>
  </si>
  <si>
    <t>NEOPRENO</t>
  </si>
  <si>
    <t>MADERA</t>
  </si>
  <si>
    <t>15 cm</t>
  </si>
  <si>
    <t xml:space="preserve">Red interna de carreteras </t>
  </si>
  <si>
    <t>250 MTS</t>
  </si>
  <si>
    <t>TERRESTRE</t>
  </si>
  <si>
    <t>2500 TNS</t>
  </si>
  <si>
    <t>120 KVA</t>
  </si>
  <si>
    <t>302,42 ML</t>
  </si>
  <si>
    <t>REGULAR</t>
  </si>
  <si>
    <t>FICHA PORTUARIA AEC 2010</t>
  </si>
  <si>
    <t>BAHIA DE TURBO</t>
  </si>
  <si>
    <t>ANTIOQUIA</t>
  </si>
  <si>
    <t>TURBO</t>
  </si>
  <si>
    <t>SOCIEDAD PORTUARIA PUNTA DE VACA S.A.</t>
  </si>
  <si>
    <t>RESOLUCION 616 DEL 30 DE DICIEMBRE DE 2005</t>
  </si>
  <si>
    <t>PORTUARIA</t>
  </si>
  <si>
    <t>616 DEL 30 DE DICIEMBRE DE 2005</t>
  </si>
  <si>
    <t>INSTITUTO NACIONAL DE CONCESIONES INCO</t>
  </si>
  <si>
    <t>ENERO 1 DE 2009</t>
  </si>
  <si>
    <t>RECIBO Y DESPACHO DE COMBUSTIBLES</t>
  </si>
  <si>
    <t>MEJORA EN LAS INSTALACIONES</t>
  </si>
  <si>
    <t>30.849,49</t>
  </si>
  <si>
    <t>253,08</t>
  </si>
  <si>
    <t>UNA</t>
  </si>
  <si>
    <t>8,8</t>
  </si>
  <si>
    <t>5,6</t>
  </si>
  <si>
    <t>12 PIES</t>
  </si>
  <si>
    <t>DOS</t>
  </si>
  <si>
    <t>,13</t>
  </si>
  <si>
    <t>FULUVIAL(1)-TERESTRE(1)-AREA(1)</t>
  </si>
  <si>
    <t>10000 ANUALES</t>
  </si>
  <si>
    <t>BUENA</t>
  </si>
  <si>
    <t xml:space="preserve">TERMINAL MARITIMO DE OCENSA </t>
  </si>
  <si>
    <t>OLEODUCTO CENTRAL SA</t>
  </si>
  <si>
    <t>TERMINAL MARITIMO DE OCENSA</t>
  </si>
  <si>
    <t>CORDOBA</t>
  </si>
  <si>
    <t>SAN ANTERO</t>
  </si>
  <si>
    <t>CONTRATO DE CONCESION</t>
  </si>
  <si>
    <t>0083/ 20 ENERO 1997</t>
  </si>
  <si>
    <t>SOCIEDAD PORTUARIA OLEODUCTO CENTRAL SA</t>
  </si>
  <si>
    <t>CARGUE / DESCARGUE DE GRANELES LIQUIDOS PELIGROSOS</t>
  </si>
  <si>
    <t>24 HORAS DIARIAS</t>
  </si>
  <si>
    <t>CONVERSION A PUERTO PUBLICO</t>
  </si>
  <si>
    <t>DOCE (12)</t>
  </si>
  <si>
    <t>CUATRO (4)</t>
  </si>
  <si>
    <t>QUINCE (15)</t>
  </si>
  <si>
    <t>TRES (3)</t>
  </si>
  <si>
    <t>840.000 (84 HECTAREAS)</t>
  </si>
  <si>
    <t>Uno (SPM)</t>
  </si>
  <si>
    <t>17,3 METROS</t>
  </si>
  <si>
    <t>5 KILOMETROS</t>
  </si>
  <si>
    <t>VIA MARITIMA</t>
  </si>
  <si>
    <t>DOS  (2) SISTEMAS, UNO OFICINAS PPLES ,  TALLERES</t>
  </si>
  <si>
    <t>15 MTS 3</t>
  </si>
  <si>
    <t>TRES ( Remolcador de maniobra,Pasacabos, lancha de pasajeros)</t>
  </si>
  <si>
    <t>Puerto Multimodal de Puerto Berrio Antioquia</t>
  </si>
  <si>
    <t>Sociedad Administradora Portuaria de Puerto Berrio S.A.</t>
  </si>
  <si>
    <t>Antioquia</t>
  </si>
  <si>
    <t>Puerto Berrio</t>
  </si>
  <si>
    <t>Cormagdalena</t>
  </si>
  <si>
    <t>Contrato de Concesión Portuaria Fluvial</t>
  </si>
  <si>
    <t>No.02 del 5 de Marzo de 2009</t>
  </si>
  <si>
    <t>Utilización, administración y explotación comercial de las instalaciones portuarias en Puerto Berrio Antiquia.</t>
  </si>
  <si>
    <t>24 Horas</t>
  </si>
  <si>
    <t>Manejo de minerales y graneles liquidos</t>
  </si>
  <si>
    <t>38.000 MT2</t>
  </si>
  <si>
    <t>24.000 MT2</t>
  </si>
  <si>
    <t>20.000 MT2</t>
  </si>
  <si>
    <t>630 Metros lineales</t>
  </si>
  <si>
    <t>4 MT</t>
  </si>
  <si>
    <t>1.37 MTS</t>
  </si>
  <si>
    <t>Acero</t>
  </si>
  <si>
    <t>In situ (Pilotes preexcavados)</t>
  </si>
  <si>
    <t>En el futuro  con cargue Indirecta</t>
  </si>
  <si>
    <t>3.468MT2</t>
  </si>
  <si>
    <t>7.053MT2</t>
  </si>
  <si>
    <t>2 (fluvial y terrestre)</t>
  </si>
  <si>
    <t>40 ml</t>
  </si>
  <si>
    <t>Red de servicios Publica</t>
  </si>
  <si>
    <t xml:space="preserve">Si </t>
  </si>
  <si>
    <t>150 Kva</t>
  </si>
  <si>
    <t xml:space="preserve">Malla eslabonada con murete </t>
  </si>
  <si>
    <t>340 Ml</t>
  </si>
  <si>
    <t>FLUVIAL AÑO 2009</t>
  </si>
  <si>
    <t xml:space="preserve"> 1 Succionadora</t>
  </si>
  <si>
    <t xml:space="preserve">3 montacargas </t>
  </si>
  <si>
    <t>No Aplica</t>
  </si>
  <si>
    <t>Bascula Caminera y Bascula de Paso para cereales granos</t>
  </si>
  <si>
    <t xml:space="preserve">1 Grua fija </t>
  </si>
  <si>
    <t>TERMINAL FLUVIAL BARRANCABERMEJA</t>
  </si>
  <si>
    <t>ECOPETROL S.A.</t>
  </si>
  <si>
    <t>SANTANDER</t>
  </si>
  <si>
    <t>BARRANCABERMEJA</t>
  </si>
  <si>
    <t xml:space="preserve">RESOLUCIONES 035 DE FEBRERO 15 y 066 DE MARZO 12 DE 2010 DE CORMAGDALENA </t>
  </si>
  <si>
    <t>AUTORIZACION TEMPORAL</t>
  </si>
  <si>
    <t xml:space="preserve">RES. 035 y 066 de 2010 </t>
  </si>
  <si>
    <t>23 DE ABRIL DE 1954</t>
  </si>
  <si>
    <t>CARGUE Y DESCARGUE DE HIDROCARBUROS</t>
  </si>
  <si>
    <t>24 HORAS - 365 DIAS</t>
  </si>
  <si>
    <t>1. PROYECTO DE PLATAFORMAS FLOTANTES PARA EL DESCARGUE DE HIDROCARBUROS</t>
  </si>
  <si>
    <t>PARA OPERACIONES FLUVIALES DURANTE  OPERACIONES DE CARGUE O DESCARGUE DE PRODUCTOS CINCO (5) DISCRIMINADOS ASI:  UN (1) TECNICO OPERADOR,   DOS(2) BOMBEROS, UN (1) MARINERO,  Y  UN (1) VIGILANTE</t>
  </si>
  <si>
    <t>CERO (0).</t>
  </si>
  <si>
    <t>TECNICO OPERADOR FLUVIAL DE ECOPETROL, OFICIAL DE OPERACIONES DE EMPRESA CONTRATISTA</t>
  </si>
  <si>
    <t xml:space="preserve"> Longitud de 448 metros por 18.5 metros de ancho</t>
  </si>
  <si>
    <t>7002.2 m2 desde el Muelle Nuevo hasta el Muelle de Combustoleo</t>
  </si>
  <si>
    <t>UNO (1)</t>
  </si>
  <si>
    <t>184 Muelle Nuevo, 150 Muelle Nafta y 114 Muelle Combustoleo</t>
  </si>
  <si>
    <t>18.5 Muelle Nuevo, 13.5 Muelle Nafta y 13.5 Muelle Combustoleo</t>
  </si>
  <si>
    <t>TRAPEZOIDALES SUMITOMO 250HX2000L Muelle Nuevo
DD BORE / TRAPEZOIDAL Muelle Nafta
DD BORE Muelle Combustoleo</t>
  </si>
  <si>
    <t>81 Muelle Nuevo, 120/8 Muelle Nafta y 280 Muelle Combustoleo</t>
  </si>
  <si>
    <t>EN FORMA SINUSIODAL</t>
  </si>
  <si>
    <t>NO APLICA Muelle Nuevo
CONCRETO REFORZADO DIAMETRO 12" Muelle Nafta
NO APLICA Muelle Combustoleo</t>
  </si>
  <si>
    <t>50 Muelle Nuevo, 0 Muelle Nafta y 15 Muelle Combustoleo</t>
  </si>
  <si>
    <t>CERO (0)</t>
  </si>
  <si>
    <t>448 ML</t>
  </si>
  <si>
    <t>DURANTE EL AÑO 2009 SE CARGARON POR FLOTA FLUVIAL  1.086.598 TONELADAS.   Y DE ENERO A ABRIL DE 2010 SE CARGARON POR FLOTA FLUVIAL 210.954 TON.</t>
  </si>
  <si>
    <t>DURANTE EL AÑO 2009 SE DESCARGARON POR FLOTA FLUVIAL 290,772 TONELADAS.  Y DE ENERO A ABRIL DE 2010 SE DESCARGARON POR FLOTA FLUVIAL 25.022 TON</t>
  </si>
  <si>
    <t>DURANTE EL AÑO 2009  POR FLOTA FLUVIAL SE ATENDIERON 1851 BOTES Y DE ENERO A ABRIL DE 2010 SE HAN ATENDIDO  349 BOTES</t>
  </si>
  <si>
    <t xml:space="preserve">24 HORAS </t>
  </si>
  <si>
    <t>MANGUERAS DE  6"x150# y 2", 4" y 6"x300# PARA CARGUE Y DESCARGUE DE HIDROCARBURO LIQUIDO,BRAZOS TIPO PESCANTE                                                                                  VALVULAS DE COMPUERTA,BOTES TIPO BARCAZA</t>
  </si>
  <si>
    <t>SE CUENTA CON SISTEMAS DE BOMBEO Y TUBERIAS PARA TRANSFERENCIA DE PRODUCTO DESDE LOS TANQUES HACIA LOS BOTES Y VICEVERSA</t>
  </si>
  <si>
    <t>DURANTE LAS MANIOBRAS DE ATRAQUE Y ZARPE SE CUENTA CON  REMOLCADORES PARA EL ATRAQUE DE LOS BOTES AL MUELLE.</t>
  </si>
  <si>
    <t>NO APLICA; LA CUANTIFICACION DE LA CARGA (GRANEL LIQUIDO)  ES REALIZADA POR LOS  TECNICOS OPERADORES  DE CALIDAD Y CANTIDAD, BAJO ESTANDARES INTERNACIONALES DE MEDICION</t>
  </si>
  <si>
    <t xml:space="preserve">SAN ANDRES ISLA </t>
  </si>
  <si>
    <t>SAN ANDRES PORT SOCIETY SA</t>
  </si>
  <si>
    <t>SAN ANDRES ISLA</t>
  </si>
  <si>
    <t>ARCHIPIELAGO DE SAN ANDRES, PROVIDENCIA Y SANTA CATAL</t>
  </si>
  <si>
    <t>DEPARTAMENTO ARCHIPIELAGO DE SAN ANDRES, PROVID</t>
  </si>
  <si>
    <t>No. 189, de 05 DE NOVIEMBRE DE 2004</t>
  </si>
  <si>
    <t>DICIEMBRE 01 DE 2004</t>
  </si>
  <si>
    <t>MUELLAJE, CARGEUE, DESCARGUE, ALMACENAJE</t>
  </si>
  <si>
    <t>MUELLE TURISTICO, CENTRO DE ACOPIO DE CONTENEDORES</t>
  </si>
  <si>
    <t>61891.56  m2</t>
  </si>
  <si>
    <t>412.63 m</t>
  </si>
  <si>
    <t xml:space="preserve">LLANTAS </t>
  </si>
  <si>
    <t>CONCRETO</t>
  </si>
  <si>
    <t>0.6 km</t>
  </si>
  <si>
    <t>150KVA</t>
  </si>
  <si>
    <t xml:space="preserve">NO </t>
  </si>
  <si>
    <t>MURO DE CONCRETO Y ALAMBRE PUA</t>
  </si>
  <si>
    <t>8.691,70</t>
  </si>
  <si>
    <t>32.027,38</t>
  </si>
  <si>
    <t>38.305.82</t>
  </si>
  <si>
    <t>3.161,79</t>
  </si>
  <si>
    <t>60.003,67</t>
  </si>
  <si>
    <t>50.964.72</t>
  </si>
  <si>
    <t>90.711,46</t>
  </si>
  <si>
    <t>GRUAS Y MONTACARGAS</t>
  </si>
  <si>
    <t>REMOLCADOR</t>
  </si>
  <si>
    <t>BASCULA CAMIONERA</t>
  </si>
  <si>
    <t>Sociedad Portuaria Terminal de Galán S.A.</t>
  </si>
  <si>
    <t>Preoperativo</t>
  </si>
  <si>
    <t>Santander</t>
  </si>
  <si>
    <t>Barrancabermeja</t>
  </si>
  <si>
    <t>Contrato de Concesion Portuaria Fluvial</t>
  </si>
  <si>
    <t>04 del 28 de mayo de 2009</t>
  </si>
  <si>
    <t>MUELLE 13</t>
  </si>
  <si>
    <t>LA NACION</t>
  </si>
  <si>
    <t>CONTRATO DE ARRENDAMIENTO 050 DE 1.997, FONDO ROTATORIO DE LA ARMADA NACIONAL ( AGENCIA LOGISTICA)  Y EL GRUPO POR TUARIO S.A. CONTRATO No 018 DE 1.997 INCO, CONTRATO 001 DE 2008. INCO,CONTRATO No 001-05. INCO.</t>
  </si>
  <si>
    <t>CONTRATO DE ARRENDAMIENTO 050 DE JULIO 28 DE 1.997</t>
  </si>
  <si>
    <t>AÑO 1.997</t>
  </si>
  <si>
    <t>CARGUE, DESCARGUE DE MOTONAVES, Y ALMACENAMIENTO DE MERCANCIAS</t>
  </si>
  <si>
    <t>CONSTRUCCION DE 6.503 M2 DE PLACA EN CONCRETO</t>
  </si>
  <si>
    <t>24 PERSONAL DIRECTO</t>
  </si>
  <si>
    <t>OPERADORES PORTUARIOS 15, NAVIERAS 6</t>
  </si>
  <si>
    <t>180 ML</t>
  </si>
  <si>
    <t>50 ML</t>
  </si>
  <si>
    <t>12ML</t>
  </si>
  <si>
    <t xml:space="preserve">SISTEMA DE DEFENSAS FIJAS </t>
  </si>
  <si>
    <t>INCADOS EN CONCRETO</t>
  </si>
  <si>
    <t>40 CM</t>
  </si>
  <si>
    <t>20.000 M2</t>
  </si>
  <si>
    <t>(1) TERRESTRE  Y FERREA</t>
  </si>
  <si>
    <t>150.000 TM MES</t>
  </si>
  <si>
    <t>300 ML</t>
  </si>
  <si>
    <t>200 ML</t>
  </si>
  <si>
    <t>90 M3</t>
  </si>
  <si>
    <t>CATERPILLAR 75 (KVA)</t>
  </si>
  <si>
    <t>MALLA ESLABONADA Y TUBO GALVANIZADO DE 2 PULGADAS</t>
  </si>
  <si>
    <t>140 ML</t>
  </si>
  <si>
    <t>1.827 (MES)</t>
  </si>
  <si>
    <t>21.007 (MES)</t>
  </si>
  <si>
    <t>59.564 (MES)</t>
  </si>
  <si>
    <t>61.391 (MES)</t>
  </si>
  <si>
    <t>6 (MES)</t>
  </si>
  <si>
    <t>MONTACARGA HYSTER (DOS)</t>
  </si>
  <si>
    <t>CARGADOR CATERPILLAR 950H / REOEXCAVADORA JCB 200</t>
  </si>
  <si>
    <t>(DOS) BASCULAS CAMIONERAS CAPACIDAD 80 TN Y 100 TN</t>
  </si>
  <si>
    <t>VOLQUETAS KODIAK 190 (TRES)</t>
  </si>
  <si>
    <t>COVEÑAS OFF SHORE PETROLEUM TERMINAL</t>
  </si>
  <si>
    <t>ECOPETROL S.A</t>
  </si>
  <si>
    <t xml:space="preserve">COVEÑAS </t>
  </si>
  <si>
    <t>GG-P-ECOPETROL#004 DE 2007   18 DE MAYO 2007</t>
  </si>
  <si>
    <t>EXPORTACION DE CRUDO</t>
  </si>
  <si>
    <t xml:space="preserve">CAMBIO DE LAS DOS MONOBOYAS </t>
  </si>
  <si>
    <t>N.A</t>
  </si>
  <si>
    <t>1098,06 METROS MAS ZONAS DE AGUAS MARITIMAS</t>
  </si>
  <si>
    <t>MUELLE NO APLICA / EXISTEN DOS MONOBOYAS TLU1,TLU3</t>
  </si>
  <si>
    <t>MUELLE NO APLICA / BOYAS TIPO SPM (SINGLE POINT MOORING</t>
  </si>
  <si>
    <t>TLU1   8.54 M                   TLU 3 12.70 M</t>
  </si>
  <si>
    <t>TLU1  8.54 M                   TLU 3 12.70 M</t>
  </si>
  <si>
    <t xml:space="preserve">   TLU1   17.07 M                 TLU 3 17.07 M</t>
  </si>
  <si>
    <t>DEFENSAS VERTICALES EN MADERA</t>
  </si>
  <si>
    <t>19 TANQUES</t>
  </si>
  <si>
    <t>MARITIMAS Y TERRESTRES2</t>
  </si>
  <si>
    <t>149260 TON /DIA</t>
  </si>
  <si>
    <t>815 KVA X 3</t>
  </si>
  <si>
    <t>1044223.40 MES</t>
  </si>
  <si>
    <t>15 MES</t>
  </si>
  <si>
    <t>20 HORAS</t>
  </si>
  <si>
    <t>2 REMOLCADORES</t>
  </si>
  <si>
    <t>3 BOMBAS ELECTRICAS Y 2 BOMBAS DIESEL PARA LA TRANSFERENCIA DE CRUDO</t>
  </si>
  <si>
    <t>PUERTO GALAN</t>
  </si>
  <si>
    <t>SOCIEDAD PORTUARIA DE BARRANCABERMEJA S.A</t>
  </si>
  <si>
    <t>6020550-6220531</t>
  </si>
  <si>
    <t>spbarranca@hotmail.com</t>
  </si>
  <si>
    <t xml:space="preserve"> COLOMBIA</t>
  </si>
  <si>
    <t xml:space="preserve">CONTRATO </t>
  </si>
  <si>
    <t>No. 01 DEL 10 DE SEPTIEMBRE DE 2008</t>
  </si>
  <si>
    <t>SOCIEDAD PORTUARIA DE BARRANCABERMEJA S.A.</t>
  </si>
  <si>
    <t>DESCARGUE,CARGUE, ACOPIO , PESAJE</t>
  </si>
  <si>
    <t>ING. ROQUE JULIO VARGAS ACEVEDO</t>
  </si>
  <si>
    <t>EN OPERACIÓN DE 6:00 AM A 6:00 PM</t>
  </si>
  <si>
    <t>EN OPERACIONES 10 PERSONAS</t>
  </si>
  <si>
    <t>37.000 M2</t>
  </si>
  <si>
    <t>EN EL MOMENTO ADOLESCEMOS DE OFICINAS</t>
  </si>
  <si>
    <t>30.000 M2</t>
  </si>
  <si>
    <t>268 ML</t>
  </si>
  <si>
    <t>12 ML</t>
  </si>
  <si>
    <t>2 M</t>
  </si>
  <si>
    <t>TABLESTACA METALICA</t>
  </si>
  <si>
    <t>PREXCAVADOS</t>
  </si>
  <si>
    <t>60 CM</t>
  </si>
  <si>
    <t>5.000 M2</t>
  </si>
  <si>
    <t>25.000 M2</t>
  </si>
  <si>
    <t>NO HAY</t>
  </si>
  <si>
    <t>120 TEUS</t>
  </si>
  <si>
    <t>120.000 Toneladas /Año</t>
  </si>
  <si>
    <t xml:space="preserve">ALCANTARILLAS 22 </t>
  </si>
  <si>
    <t>4 M3 (PARA RED CONTRAINCENDIOS)</t>
  </si>
  <si>
    <t>MALLA ESLABONADA</t>
  </si>
  <si>
    <t>505 ML</t>
  </si>
  <si>
    <t>28.618,85 Toneladas (Año 2009)</t>
  </si>
  <si>
    <t>17.736,44 Toneladas (Año 2009)</t>
  </si>
  <si>
    <t>3.052,32 Toneladas  (Año 2009)</t>
  </si>
  <si>
    <t>3.052,32 Toneladas (Año 2009)</t>
  </si>
  <si>
    <t>10  TEUS</t>
  </si>
  <si>
    <t>11 REMOLCADORES</t>
  </si>
  <si>
    <t>10 Horas/día</t>
  </si>
  <si>
    <t>96 horas</t>
  </si>
  <si>
    <t>GRUA (Alquilada) - EQUIPO DE SUCCION NEUERO (Propiedad de Cormagdalena)</t>
  </si>
  <si>
    <t>MONTACARGA (Alquilado) Y CARGADOR 950 (Propio)</t>
  </si>
  <si>
    <t>1 BASCULA CAMIONERA (Propiedad de Cormagdalena)</t>
  </si>
  <si>
    <t>SOCIEDAD PORTUARIA REGIONAL DE TUMACO S.A.</t>
  </si>
  <si>
    <t>NARIÑO</t>
  </si>
  <si>
    <t>TUMACO</t>
  </si>
  <si>
    <t>INVIAS</t>
  </si>
  <si>
    <t>NUMERO 012 DEL 5 DE MAYO DE 1994</t>
  </si>
  <si>
    <t>5 de Mayo de 1994</t>
  </si>
  <si>
    <t>USO DE INSTALACIONES, MUELLAJES Y ALMACENAMIENTOS</t>
  </si>
  <si>
    <t>24 HORAS 365 DIAS AL AÑO</t>
  </si>
  <si>
    <t>PROYECTO DE ALMACENAMIENTO DE COMBUSTIBLES</t>
  </si>
  <si>
    <t>30.961.5 M2</t>
  </si>
  <si>
    <t>0.00</t>
  </si>
  <si>
    <t>4695.00 M2</t>
  </si>
  <si>
    <t>200.00 M2</t>
  </si>
  <si>
    <t>1395.00</t>
  </si>
  <si>
    <t>7 metros en baja</t>
  </si>
  <si>
    <t>MANGUERAS  Y LLANTAS</t>
  </si>
  <si>
    <t>EN HORMIGÓN</t>
  </si>
  <si>
    <t>PREFABRICADOS E HINCADOS</t>
  </si>
  <si>
    <t>20 CMS</t>
  </si>
  <si>
    <t>4.695.00 M2</t>
  </si>
  <si>
    <t>5.150.00 M2</t>
  </si>
  <si>
    <t>0.439 KMS</t>
  </si>
  <si>
    <t>UNA VÍA MARITIMA Y UNA VÍA TERRESTRE</t>
  </si>
  <si>
    <t>390.151 TONELADAS</t>
  </si>
  <si>
    <t>373.00 MTS</t>
  </si>
  <si>
    <t>0.0</t>
  </si>
  <si>
    <t>212.00 MTS</t>
  </si>
  <si>
    <t>30.00</t>
  </si>
  <si>
    <t>Subestación electrica (Si/No)</t>
  </si>
  <si>
    <t>MALLAS METÁLICAS Y MUROS DE CONCRETO</t>
  </si>
  <si>
    <t>684.30 MTS</t>
  </si>
  <si>
    <t>1.581.37</t>
  </si>
  <si>
    <t>6.830.00</t>
  </si>
  <si>
    <t>994.19</t>
  </si>
  <si>
    <t>8.411.37</t>
  </si>
  <si>
    <t>24.00</t>
  </si>
  <si>
    <t>MONTACARGAS Y BOMBAS</t>
  </si>
  <si>
    <t>MONTACARGAS</t>
  </si>
  <si>
    <t>UNA BASCULA CAMIONERA</t>
  </si>
  <si>
    <t>ECOPETROL Tumaco</t>
  </si>
  <si>
    <t>Puerto PIMSA</t>
  </si>
  <si>
    <t>TCBUEN S.A.</t>
  </si>
  <si>
    <t>SPGM</t>
  </si>
  <si>
    <t>Romero y Burgos</t>
  </si>
  <si>
    <t>SP Punta de Vaca</t>
  </si>
  <si>
    <t>OCENSA</t>
  </si>
  <si>
    <t>SOPORTUARIA</t>
  </si>
  <si>
    <t>ECOPETROL Barrancabermeja</t>
  </si>
  <si>
    <t>San Andrés Port Society</t>
  </si>
  <si>
    <t>SP Terminal Galán</t>
  </si>
  <si>
    <t>Grupo Portuario</t>
  </si>
  <si>
    <t>ECOPETROL Coveñas</t>
  </si>
  <si>
    <t>SPR Tumaco</t>
  </si>
  <si>
    <t>SPR Santa Marta</t>
  </si>
  <si>
    <t>SPR Barranquilla</t>
  </si>
  <si>
    <t>PORTMAGDALENA</t>
  </si>
  <si>
    <t>AQUAMAR Muelle Base</t>
  </si>
  <si>
    <t>AQUAMAR Muelle Las Flores</t>
  </si>
  <si>
    <t>AQUAMAR Muelle Casa Pilotos</t>
  </si>
  <si>
    <t>Inversiones Garcia Hermanos</t>
  </si>
  <si>
    <t>SPR Barranquilla- Almadelco</t>
  </si>
  <si>
    <t>Sociedad Portuaria Regional de Barranquilla S.A</t>
  </si>
  <si>
    <t>En Operación</t>
  </si>
  <si>
    <t>DATOS A DICIEMBRE 31 DE 2009</t>
  </si>
  <si>
    <t>Atlántico</t>
  </si>
  <si>
    <t>Barranquilla</t>
  </si>
  <si>
    <t>Zona de Uso Público Concesionada sobre la margen izquierda del Río</t>
  </si>
  <si>
    <t>Contrato de Concesión</t>
  </si>
  <si>
    <t>Contrato 031 de 2006</t>
  </si>
  <si>
    <t>No se han comenzado operaciones en la zona concesionada .</t>
  </si>
  <si>
    <t>Servicios portuarios-A la fecha de este comunicado en la zona concesionada no se han iniciado operaciones-Las obras  se encuentran pendientes de aprobación por parte de Cormagdalena</t>
  </si>
  <si>
    <t>Lunes a Viernes 07:30-12:00  01:00-5:00 Sábados 07:30-1:00</t>
  </si>
  <si>
    <t>Público</t>
  </si>
  <si>
    <t>Se tiene proyectado realizar operaciones de cargue de carbón en el área concesionada con el fin de ampliar nuestros servicios portuarios.</t>
  </si>
  <si>
    <t>PERSONAL - Angélica Arteta</t>
  </si>
  <si>
    <t>PERSONAS EMPLEADAS DIRECTAMENTE POR SPRB</t>
  </si>
  <si>
    <t xml:space="preserve">INFRAESTRUCTURA PORTUARIA </t>
  </si>
  <si>
    <t>77.472 Incluye el área concesionada más el área privada adyacente</t>
  </si>
  <si>
    <t>Aproximadamiente 58.000 Area Privada no hace parte de la concesión</t>
  </si>
  <si>
    <t>Aproximadamente 58.000 Area Privada no hace parte de la concesión</t>
  </si>
  <si>
    <t>En cotizaciones para su construcción</t>
  </si>
  <si>
    <t>169 es el área concesionada</t>
  </si>
  <si>
    <r>
      <rPr>
        <b/>
        <sz val="10"/>
        <rFont val="Arial"/>
        <family val="2"/>
      </rPr>
      <t xml:space="preserve">Fluvial: </t>
    </r>
    <r>
      <rPr>
        <sz val="10"/>
        <rFont val="Arial"/>
        <family val="2"/>
      </rPr>
      <t>Rio Magdalena</t>
    </r>
    <r>
      <rPr>
        <b/>
        <sz val="10"/>
        <rFont val="Arial"/>
        <family val="2"/>
      </rPr>
      <t xml:space="preserve"> Terrestre: </t>
    </r>
    <r>
      <rPr>
        <sz val="10"/>
        <rFont val="Arial"/>
        <family val="2"/>
      </rPr>
      <t>Se hace por la malla vial de Barranquilla, ingresando por la calle 2, hasta el predio con nomenclatura calle 2 No. 38-240</t>
    </r>
  </si>
  <si>
    <t>No existe alcantarillado sanitario, hay 3 pozos sépticos, que recogen las aguas servidas de las oficinas carbón, taller de motos y baños de paleros</t>
  </si>
  <si>
    <t>524 mts (30 - Zona Concesionada y 494 Zona Privada)</t>
  </si>
  <si>
    <t>Sí</t>
  </si>
  <si>
    <t xml:space="preserve">112,5 </t>
  </si>
  <si>
    <t>13 Esta área es privada no hace parte de la concesión</t>
  </si>
  <si>
    <t>7 Esta área es privada no hace parte de la concesión</t>
  </si>
  <si>
    <t>4 Esta área es privada no hace parte de la concesión</t>
  </si>
  <si>
    <t>10 Esta área es privada no hace parte de la concesión</t>
  </si>
  <si>
    <t>Mampostería en bloque de cemento en el área privada que no hace parte de la concesión</t>
  </si>
  <si>
    <t>RENDIMIENTO PORTUARIO 2009</t>
  </si>
  <si>
    <t>Mercancías en contenedores: toneladas descargadas</t>
  </si>
  <si>
    <t xml:space="preserve">Equipos de cargue y descargue </t>
  </si>
  <si>
    <t xml:space="preserve">Equipos de movilización interna de la carga </t>
  </si>
  <si>
    <t xml:space="preserve">3 bandas arrumadoras de 150 ton/ hora </t>
  </si>
  <si>
    <t xml:space="preserve">2 cargadores de 7 mts 3 </t>
  </si>
  <si>
    <t xml:space="preserve">Equipos de pesaje </t>
  </si>
  <si>
    <t xml:space="preserve">Báscula certificada de 80 ton </t>
  </si>
  <si>
    <t>Proyecto Arquimedes</t>
  </si>
  <si>
    <t>(INSERTE UNA COPIA DE UNA FOTO RELEVANTE DEL PUERTO EN ESTE CUADRO)</t>
  </si>
  <si>
    <t>SOCIEDAD PROMOTORA PROYECTO ARQUIMEDES S.A</t>
  </si>
  <si>
    <t>concesion en tramite</t>
  </si>
  <si>
    <t>Ensenada de Tribuga</t>
  </si>
  <si>
    <t>Choco</t>
  </si>
  <si>
    <t>Nuquí</t>
  </si>
  <si>
    <t>SOCIEDAD PROMOTORA PROYECTO ARQUIMEDES S.A.</t>
  </si>
  <si>
    <t xml:space="preserve">Resolucion </t>
  </si>
  <si>
    <t>009 de enero 14 de 2009</t>
  </si>
  <si>
    <t>Instituto Nacional de Concesiones - INCO</t>
  </si>
  <si>
    <t>Servivio público en general, almacenamiento, consolidacion y deconsolidacion de contenedores, carga general graneles, usuarios dueños de carga, operadores portuarios, navieras y miembros de la comunidad en general.</t>
  </si>
  <si>
    <t>Representante legal: Bernardo Mesa Mejia</t>
  </si>
  <si>
    <t>Laboral</t>
  </si>
  <si>
    <t>segunda etapa /(ampliacion)</t>
  </si>
  <si>
    <t>120,000m2  en primera etapa</t>
  </si>
  <si>
    <t>130 m3</t>
  </si>
  <si>
    <t>concreto prefabricados de 20m long promedio</t>
  </si>
  <si>
    <t xml:space="preserve">Area de almacenaje patios </t>
  </si>
  <si>
    <t>uno de 2.48 Hectareas</t>
  </si>
  <si>
    <t>una</t>
  </si>
  <si>
    <t>uno de 1,600 m2</t>
  </si>
  <si>
    <t>Pereira - Apia - Santa Cecilia Las Animas Nuquí</t>
  </si>
  <si>
    <t>25,000 por año ( no está operando)</t>
  </si>
  <si>
    <t>no especifica área</t>
  </si>
  <si>
    <t>no especifica</t>
  </si>
  <si>
    <t>no especiafica</t>
  </si>
  <si>
    <t>grúa de 25 ton de cap. Y cargador frontal</t>
  </si>
  <si>
    <t xml:space="preserve">grúa móvil </t>
  </si>
  <si>
    <t>una báscula</t>
  </si>
  <si>
    <t>equipos necesarios para la operación ( reach stackers, bandas transportadoras)</t>
  </si>
  <si>
    <t>Terminal Mallorquin</t>
  </si>
  <si>
    <t>SOCIEDAD PORTUARIA TERMINAL DE MALLORQUIN S.A.</t>
  </si>
  <si>
    <t>BARRANQUILLA</t>
  </si>
  <si>
    <t>Nº 36 del 21 de octubre de 2007</t>
  </si>
  <si>
    <t>NO ESTÁ EN OPERACIÓN</t>
  </si>
  <si>
    <t>MULTIPROPÓSITO</t>
  </si>
  <si>
    <t>ELABORACION DE  DISEÑOS Y CONSTRUCCIÓN DEL PUERTO</t>
  </si>
  <si>
    <t>NO ESTÁ CONSTRUIDO. ESTÁ EN FASE DE DISEÑO</t>
  </si>
  <si>
    <t>Río Magdalena (Fluvial) y Carretera a las Flores (Terrestre)</t>
  </si>
  <si>
    <t>SP Terminal Las Flores</t>
  </si>
  <si>
    <t>SOCIEDAD PORTUARIA TERMINAL DE LAS FLORES S.A.</t>
  </si>
  <si>
    <t>Nº 37 del 15 de abril de 2008</t>
  </si>
  <si>
    <t>TERMINAL MARITIMO DE SANTA MARTA</t>
  </si>
  <si>
    <t>SOCIEDAD PORTUARIA REGIONAL DE SANTA MARTA</t>
  </si>
  <si>
    <t>(5) 421-13-11/FAX (5) 421-21-61</t>
  </si>
  <si>
    <t>spsm@spsm.com.co/eforero@spsm.com.co/kcaballero@spsm.com.co</t>
  </si>
  <si>
    <t>MAGDALENA</t>
  </si>
  <si>
    <t>SANTA MARTA</t>
  </si>
  <si>
    <t>CONTRACTUAL</t>
  </si>
  <si>
    <t>CONTRATO 006 DEL 7 DE MAYO DE 1993</t>
  </si>
  <si>
    <t>SOCIEDAD PORTUARIA REGIONAL DE SANTA MARTA S.A</t>
  </si>
  <si>
    <t>13 DE DICIEMBRE DE 2010</t>
  </si>
  <si>
    <t>PUERTO MULTIPROPOSITO</t>
  </si>
  <si>
    <t>PÚBLICO</t>
  </si>
  <si>
    <t xml:space="preserve">DESARROLLO PLAN DE INVERSIONES </t>
  </si>
  <si>
    <t>20 PERSONAS APROXIMADAMENTE</t>
  </si>
  <si>
    <t>254 personas</t>
  </si>
  <si>
    <t>304 personas aproximandamente</t>
  </si>
  <si>
    <t>58 Operadores Portuarios</t>
  </si>
  <si>
    <r>
      <t>336.000 m</t>
    </r>
    <r>
      <rPr>
        <vertAlign val="superscript"/>
        <sz val="10"/>
        <rFont val="Arial"/>
        <family val="2"/>
      </rPr>
      <t>2</t>
    </r>
  </si>
  <si>
    <r>
      <t>208.084 m</t>
    </r>
    <r>
      <rPr>
        <vertAlign val="superscript"/>
        <sz val="10"/>
        <rFont val="Arial"/>
        <family val="2"/>
      </rPr>
      <t>2</t>
    </r>
  </si>
  <si>
    <r>
      <t>104.743 m</t>
    </r>
    <r>
      <rPr>
        <vertAlign val="superscript"/>
        <sz val="10"/>
        <rFont val="Arial"/>
        <family val="2"/>
      </rPr>
      <t>2</t>
    </r>
  </si>
  <si>
    <r>
      <t>152 m</t>
    </r>
    <r>
      <rPr>
        <vertAlign val="superscript"/>
        <sz val="10"/>
        <rFont val="Arial"/>
        <family val="2"/>
      </rPr>
      <t>2</t>
    </r>
  </si>
  <si>
    <t>3, T. DE GRANELES. T DE CONTENEDORES Y T DE CARBON</t>
  </si>
  <si>
    <t>FIJOS</t>
  </si>
  <si>
    <t>Muelle 1: 100 mts, Muelle 2: 180 mts, Muelle 3: 165 mts, Muelle 4: 240 mts,    Muelle 5: 94 mts, Muelle 6: 150 mts , Muelle 7: 156 mts</t>
  </si>
  <si>
    <t>Muelle 1: 5 mts, Muelle 2: 11 mts, Muelle 3: 11 mts, Muelle 4: 12 mts,    Muelle 5:  7.9 mts, Muelle 6: 17 mts , Muelle 7:  14mts</t>
  </si>
  <si>
    <t>Muelle 1: 22 mts, Muelle 2: 22 mts, Muelle 3: 22 mts, Muelle 4: 12 mts,    Muelle 5: 20 mts, Muelle 6: 26 mts , Muelle 7:  26mts</t>
  </si>
  <si>
    <t>PRINCIPALES SUC 1000 H</t>
  </si>
  <si>
    <t>METALICO TIPO CARRCEN</t>
  </si>
  <si>
    <t>EN CONCRETO HINCADO</t>
  </si>
  <si>
    <t>NO SE MANEJA</t>
  </si>
  <si>
    <t>50 CM</t>
  </si>
  <si>
    <r>
      <t>50000 m</t>
    </r>
    <r>
      <rPr>
        <vertAlign val="superscript"/>
        <sz val="10"/>
        <rFont val="Arial"/>
        <family val="2"/>
      </rPr>
      <t>2</t>
    </r>
  </si>
  <si>
    <r>
      <t>97.482 M</t>
    </r>
    <r>
      <rPr>
        <vertAlign val="superscript"/>
        <sz val="10"/>
        <rFont val="Arial"/>
        <family val="2"/>
      </rPr>
      <t>2</t>
    </r>
  </si>
  <si>
    <t>1 BODEGA</t>
  </si>
  <si>
    <t>6: 4 SILOS DE ALMACENAMIENTO Y 2 SILOS DE DESPACHO</t>
  </si>
  <si>
    <t>EN DEMOLICION POR NUEVAS OBRAS</t>
  </si>
  <si>
    <t xml:space="preserve"> </t>
  </si>
  <si>
    <r>
      <t>104,118 M</t>
    </r>
    <r>
      <rPr>
        <vertAlign val="superscript"/>
        <sz val="10"/>
        <rFont val="Arial"/>
        <family val="2"/>
      </rPr>
      <t>2</t>
    </r>
  </si>
  <si>
    <t>90000 TEUS</t>
  </si>
  <si>
    <t>7000000 toneladas</t>
  </si>
  <si>
    <t>4110,09  metros</t>
  </si>
  <si>
    <t xml:space="preserve">3 UNIDADES </t>
  </si>
  <si>
    <t>7139,0057 M</t>
  </si>
  <si>
    <r>
      <t>780 M</t>
    </r>
    <r>
      <rPr>
        <vertAlign val="superscript"/>
        <sz val="10"/>
        <rFont val="Arial"/>
        <family val="2"/>
      </rPr>
      <t>3</t>
    </r>
  </si>
  <si>
    <t>2080 KVA</t>
  </si>
  <si>
    <t>MURO Y MALLA DE MAMPOSTERIA</t>
  </si>
  <si>
    <t>759,05 M</t>
  </si>
  <si>
    <t>252.223 TONELADAS</t>
  </si>
  <si>
    <t>259.493 TONELADAS</t>
  </si>
  <si>
    <t>3.590.582 TONELADAS</t>
  </si>
  <si>
    <t>1.186.961 TONELADAS</t>
  </si>
  <si>
    <t>34.824 TEU LLENOS Y 4531 TEU VACIOS</t>
  </si>
  <si>
    <t>11.949 TEU LLENOS Y 29207 TEU VACIOS</t>
  </si>
  <si>
    <t>338.852 TONELADAS</t>
  </si>
  <si>
    <t>113.809 TONELADAS</t>
  </si>
  <si>
    <t>14 unidades</t>
  </si>
  <si>
    <t>13.167 toneladas</t>
  </si>
  <si>
    <t>1.582.604 toneladas</t>
  </si>
  <si>
    <t>4.181.657 Toneladas</t>
  </si>
  <si>
    <t>13.578 VEHICULOS</t>
  </si>
  <si>
    <t>902 NAVES</t>
  </si>
  <si>
    <t>104 TEU LLENOS Y 608 TEU VACIOS</t>
  </si>
  <si>
    <t>115 TEU LLENOS Y 554 TEU VACIOS</t>
  </si>
  <si>
    <t>CAMIONES LLENOS 120 Y CAMIONES VACIOS 240</t>
  </si>
  <si>
    <t>CUCHARAS, TOLVAS, SUCCIONADORA, GRUA DE TIERRA, GRUA TELESCOPICA</t>
  </si>
  <si>
    <t>MONTACARGAS, REACH STAKER, ELEVADOR CONTAINER, BULDOZER, RETROEXCCAVADORA, MINIMULAS, PLATAFORMA. PORTACONTENEDORES</t>
  </si>
  <si>
    <t>REMOLCADORES Y LANCHAS</t>
  </si>
  <si>
    <t>1 BASCULA FERROCAMIONERA Y 2 CAMIONERAS</t>
  </si>
  <si>
    <t xml:space="preserve">ALIMENTADOR DE CADENA CARGUE DE CARBON, ALIMENTADOR TUBULAR, APILADORA RADIAL, BANDA MOVIL, BANDA TRANSPORTADORA, CARGADOR DR BUQUE, PLANTA ELECTRICA Y VOLCADORES DE CAMION </t>
  </si>
  <si>
    <t>SOCIEDAD PORTUARIA PALERMO S.A.</t>
  </si>
  <si>
    <t>PETROCOMERCIAL S.A.</t>
  </si>
  <si>
    <t xml:space="preserve">COLOMBIA </t>
  </si>
  <si>
    <t xml:space="preserve">MAGDALENA </t>
  </si>
  <si>
    <t>SITIO NUEVO</t>
  </si>
  <si>
    <t>028 DEL 29 DE JUNIO 2004</t>
  </si>
  <si>
    <t xml:space="preserve">CORMAGDALENA </t>
  </si>
  <si>
    <t>29 DE JUNIO DEL 2004</t>
  </si>
  <si>
    <t>CARGUE Y DESCARGUE DE LIQUIDOS COMBUSTIBLES</t>
  </si>
  <si>
    <t>NINGUNO</t>
  </si>
  <si>
    <t>1 TERRETRE -1 FLUVIAL - 1 MARITIMA</t>
  </si>
  <si>
    <t>175 KVA</t>
  </si>
  <si>
    <t xml:space="preserve">MANPOSTERIA Y MALLA </t>
  </si>
  <si>
    <t>4 x mes</t>
  </si>
  <si>
    <t>12/1 DIA</t>
  </si>
  <si>
    <t xml:space="preserve">2 BOMBAS BLACKMER </t>
  </si>
  <si>
    <t>SP Palermo - Barranquilla</t>
  </si>
  <si>
    <t>PRODECO</t>
  </si>
  <si>
    <t>C.I. PRODECO S.A.</t>
  </si>
  <si>
    <t>PUERTO PRODECO</t>
  </si>
  <si>
    <t>Resoluciones 151 del 6 de marzo de 2009 y 097 del 1o. de marzo de 2010</t>
  </si>
  <si>
    <t>El INCO otorgó la Autorización Temporal a la sociedad C.I. PRODECO S.A.</t>
  </si>
  <si>
    <t>1o. de septiembre de 1983</t>
  </si>
  <si>
    <t>CARBON A GRANEL Y MANEJO DE CARGA TERRESTRE</t>
  </si>
  <si>
    <t>Empresa de transporte de carga "Transportes Sanches Polo"</t>
  </si>
  <si>
    <t>FLOTANTE (BOYAS DE AMARRE)</t>
  </si>
  <si>
    <t>Indirecto</t>
  </si>
  <si>
    <t>Vía terrestre, Ruta Nacional 45 (Troncal del Magdalena)</t>
  </si>
  <si>
    <t>Capacidad de Recepción 19 M ton /Capacidad de Exportación 15.5 M ton</t>
  </si>
  <si>
    <t>No hay alcantarillado. Cada instalación cuenta con poza séptica</t>
  </si>
  <si>
    <t>30 m3 (tratado) 24 m3 (crudo) almacén 30 m3 (tratado)</t>
  </si>
  <si>
    <t>Malla eslabonada en acero galvanizado más tres hilos de alambre de púas. En un tramo es paredilla en bloque.</t>
  </si>
  <si>
    <t>1753ml de malla y 570ml de  paredilla</t>
  </si>
  <si>
    <t>Enero (738.4 Kton) - Febrero 661.3 Kton) - Marzo (845.6 Kton) - Abril (941.7 Kton)</t>
  </si>
  <si>
    <t>Proviene de transporte terreste: Enero (822.3 Kton) - Febrero (785.6 Kton) - Marzo (962.3 Kton) - Abril (815.2 Kton)</t>
  </si>
  <si>
    <t>Plataformas para descargue de camiones carboneros, tren, bandas transportadoras, barcazas, grúas flotantes.</t>
  </si>
  <si>
    <t>Cargadores frontales: 966F (4 und), 966G (3 und), 980 (2 und), Whell Dozer 834H (2 und)</t>
  </si>
  <si>
    <t xml:space="preserve">Basculas Camioneras y Dinamicas, </t>
  </si>
  <si>
    <t>PENSOPORT</t>
  </si>
  <si>
    <t>SPZA San Andrés</t>
  </si>
  <si>
    <t>SOCIEDAD PORTUARIA ZONA ATLANTICA S.A. - MUELLE CARTAGENA</t>
  </si>
  <si>
    <t>SOCIEDAD PORTUARIA ZONA ATLANTICA S.A.- MUELLE CARTAGENA</t>
  </si>
  <si>
    <t>BOLIVAR</t>
  </si>
  <si>
    <t>CARTAGENA</t>
  </si>
  <si>
    <t>No. 25 de 29-05-2003</t>
  </si>
  <si>
    <t>12 Diciembre 1979</t>
  </si>
  <si>
    <t>Lunes a Viernes 7:30 a 17:00 pm Sabado 8:00 -12:00</t>
  </si>
  <si>
    <r>
      <t>700 M</t>
    </r>
    <r>
      <rPr>
        <sz val="9"/>
        <rFont val="Arial"/>
        <family val="2"/>
      </rPr>
      <t>2</t>
    </r>
  </si>
  <si>
    <r>
      <t>100 M</t>
    </r>
    <r>
      <rPr>
        <sz val="9"/>
        <rFont val="Arial"/>
        <family val="2"/>
      </rPr>
      <t>2</t>
    </r>
  </si>
  <si>
    <t>Espigón</t>
  </si>
  <si>
    <t>Pasarela 150 Mts con Plataforma de 10X10 mts</t>
  </si>
  <si>
    <t>Pasarela 2.8 Mts -Plataforma 10.7 Mts</t>
  </si>
  <si>
    <t>5.5 Mts</t>
  </si>
  <si>
    <t>Pilotes En Acero</t>
  </si>
  <si>
    <t>Pasarela 15Cms-Plataforma 20 Cms</t>
  </si>
  <si>
    <r>
      <t>730 Mts</t>
    </r>
    <r>
      <rPr>
        <sz val="9"/>
        <rFont val="Arial"/>
        <family val="2"/>
      </rPr>
      <t>2</t>
    </r>
  </si>
  <si>
    <t>0.8 Km</t>
  </si>
  <si>
    <t>Una Terrestre</t>
  </si>
  <si>
    <t>235 ton</t>
  </si>
  <si>
    <t>Malla en Pvc y Alambre de Púa</t>
  </si>
  <si>
    <t>1000 Mts</t>
  </si>
  <si>
    <t>57475 Tons Combustible</t>
  </si>
  <si>
    <t>10 Hrs/Dia</t>
  </si>
  <si>
    <t>Tuberias y Bombas</t>
  </si>
  <si>
    <t>SPZA Cartagena</t>
  </si>
  <si>
    <t>ECOPETROL Pozos</t>
  </si>
  <si>
    <t>PUERTO BUENAVISTA S.A.</t>
  </si>
  <si>
    <t>ABONOS COLOMBIANOS S.A.</t>
  </si>
  <si>
    <t>020 DE SEPTIEMBRE 30 DE 1.997</t>
  </si>
  <si>
    <t>SUPERPUERTOS                INCO</t>
  </si>
  <si>
    <t>AÑO 1962</t>
  </si>
  <si>
    <t>CARGA GENERAL Y GRANELES</t>
  </si>
  <si>
    <t>REPARACION TABLESTACADO DEL MUELLE.</t>
  </si>
  <si>
    <t>VARIABLE, DE ACUERDO A OPERACIONES, SUMINISTRADOS POR OPERADOR PORTUARIO</t>
  </si>
  <si>
    <t>LLANTAS</t>
  </si>
  <si>
    <t>70 APROX</t>
  </si>
  <si>
    <t>EN CONCRETO IN SITU</t>
  </si>
  <si>
    <t>BAHIA DE CARTAGENA, CANAL DEL DIQUE, CARRETERA</t>
  </si>
  <si>
    <t>2.500 TMD</t>
  </si>
  <si>
    <t xml:space="preserve">MALLA </t>
  </si>
  <si>
    <t>Tablestacado deficiente</t>
  </si>
  <si>
    <t>1200 TMD</t>
  </si>
  <si>
    <t>2500 TMD</t>
  </si>
  <si>
    <t>156700 TM EN EL AÑO 2009</t>
  </si>
  <si>
    <t>15938 TM EN EL AÑO 2009</t>
  </si>
  <si>
    <t>31032 TM EN EL AÑO 2009</t>
  </si>
  <si>
    <t>192 EMBARCACIONES EN EL AÑO 2009</t>
  </si>
  <si>
    <t>ALMEJAS, TOLVAS, BANDAS</t>
  </si>
  <si>
    <t>CAMIONES, VOLQUETAS, MONTACARGAS, CARGADORES</t>
  </si>
  <si>
    <t>Puerto Buenavista</t>
  </si>
  <si>
    <t>TERMINAL FLUVIAL REFINERIA</t>
  </si>
  <si>
    <t>CARTAGENA DE INDIAS</t>
  </si>
  <si>
    <t>LA NACIÓN (INCO)</t>
  </si>
  <si>
    <t>RESOLUCION 174 DEL 10-MARZO-1994 DE SUPERPUERTOS</t>
  </si>
  <si>
    <t>AUTORIZACION TEMPORAL, VENCIMIENTO EL 10-MARZO-2014</t>
  </si>
  <si>
    <t>RES. 174 DEL 10-MARZO-1994 DE SUPERPUERTOS</t>
  </si>
  <si>
    <t>24 DE MAYO DE 1955</t>
  </si>
  <si>
    <t>1. PROYECTO DE GASOLINAS DE BAJO AZUFRE 
2.PROYECTO DE  DESCARGAS ATMOSFERICAS Y SISTEMA DE PUESTA A TIERRA</t>
  </si>
  <si>
    <t>PARA OPERACIONES FLUVIALES DURANTE  OPERACIONES DE  VENTAS LOCALES: CINCO (5) DISCRIMINADOS ASI: UN (1) TECNICO OPERADOR, UN (1) SUPERVISOR, DOS(2) BOMBEROS Y UN (1) VIGILANTE. PARA CARGUE O DESCARGUE DE PRODUCTOS CINCO (5) DISCRIMINADOS ASI:  UN (1) TECNICO OPERADOR,   DOS(2) BOMBEROS, UN (1) MARINERO,  Y  UN (1) VIGILANTE</t>
  </si>
  <si>
    <t>CERO (0), EXCEPTO EN LOS CASOS DE VIGILANCIA Y CONTROL POR PARTE DE SUPERPUERTOS</t>
  </si>
  <si>
    <t>DURANTE EL ATRAQUE Y ZARPE DE BUQUES: UN (1) PILOTO PRACTICO, DOS REMOLCADORES CADA UNO CON OCHO (8) TRIPULANTES.</t>
  </si>
  <si>
    <t xml:space="preserve"> Longitud de 210 metros offshore por 20 metros de ancho</t>
  </si>
  <si>
    <t xml:space="preserve">Largo linea de atraque de Botes Muelle de Bajo Calado 69 Metros Costado Oeste
Largo linea de Atraque Muelle de Alto Calado 38 Metros costado Sur
Largo linea de atraque de Botes Muelle Nuevo 40 metros costado Este </t>
  </si>
  <si>
    <t>2.3 metros costado Oeste, 4.1 metros costado Sur y 3.6 metros Costado Este</t>
  </si>
  <si>
    <t>EN POLIMERO ANCLADAS AL MUELLE</t>
  </si>
  <si>
    <t>3 Grupos de defensas, 1 para cada linea de atraque</t>
  </si>
  <si>
    <t>PILOTES DE HORMIGON</t>
  </si>
  <si>
    <t>EN CONTRETO IN SITU</t>
  </si>
  <si>
    <t>828 ML</t>
  </si>
  <si>
    <t>283 ML</t>
  </si>
  <si>
    <t>383 ML</t>
  </si>
  <si>
    <t>383 MT</t>
  </si>
  <si>
    <t>185 ML</t>
  </si>
  <si>
    <t>DURANTE EL AÑO 2009 SE CARGARON POR FLOTA FLUVIAL  305,648 TONELADAS.   Y DE ENERO A ABRIL DE 2010 SE CARGARON POR FLOTA FLUVIAL 38,363 TON.</t>
  </si>
  <si>
    <t>DURANTE EL AÑO 2009 SE DESCARGARON POR FLOTA FLUVIAL 209,760 TONELADAS. DE ENERO A ABRIL DE 2010 NO SE HUBO DESCARGUES EN ESTE TERMINAL FLUVIAL</t>
  </si>
  <si>
    <t>DURANTE EL AÑO 2009  POR FLOTA FLUVIAL SE ATENDIERON 734 BOTES Y DE ENERO A ABRIL DE 2010 SE HAN ATENDIDO  91 BOTES</t>
  </si>
  <si>
    <t>MANGUERAS DE 6",8",10" POR 150 PARA CARGUE Y DESCARGUE DE HIDROCARBURO LIQUIDO,BRAZOS GRUA TIPO PESCANTE                                                                                  VALVULAS DE COMPUERTA,BOTES TIPO BARCAZA</t>
  </si>
  <si>
    <t>ECOPETROL TNP</t>
  </si>
  <si>
    <t>ECOPETROL Refineria</t>
  </si>
  <si>
    <t>TRANSMARSYP</t>
  </si>
  <si>
    <t>SPR Cartagena</t>
  </si>
  <si>
    <t>SOCIEDAD PORTUARIA REGIONAL DE CARTAGENA S.A.</t>
  </si>
  <si>
    <t>SOCIEDAD PORTURIA DEL CARIBE S.A.</t>
  </si>
  <si>
    <t>SOCIEDAD PORTUARIA DEL CARIBE S.A.</t>
  </si>
  <si>
    <t>3-0035-2007 DE 23 DE AGOSTO DE 2007</t>
  </si>
  <si>
    <t>FINALIZAR DISEÑOS Y CONSTRUCCIÓN DEL PUERTO</t>
  </si>
  <si>
    <t>SP Caribe</t>
  </si>
  <si>
    <t>Relación Fichas AEC 2010</t>
  </si>
  <si>
    <t>SIDUPORT</t>
  </si>
  <si>
    <t>Monómeros Colombo Venezolanos</t>
  </si>
  <si>
    <t>SOCIEDAD PORTUARIA PESCAMAR S.A.</t>
  </si>
  <si>
    <t>ESTA EN OPERACIÓN</t>
  </si>
  <si>
    <t>ATLÁNTICO</t>
  </si>
  <si>
    <t xml:space="preserve">CONCESIÓN PORTUARIA </t>
  </si>
  <si>
    <t>No. 38 del 28 de agosto de 2008</t>
  </si>
  <si>
    <t>MOVIMIENTO DE PRODUCTOS DEL MAR</t>
  </si>
  <si>
    <t>8:00 am - 12:00 a.m.  2:00 p.m. - 6:00 p.m.</t>
  </si>
  <si>
    <t>2.139,68 M2</t>
  </si>
  <si>
    <t>60 M2</t>
  </si>
  <si>
    <t>105,20 M</t>
  </si>
  <si>
    <t>20 M</t>
  </si>
  <si>
    <t>6 M</t>
  </si>
  <si>
    <t>2.000 M2</t>
  </si>
  <si>
    <t>1 FLUVIAL Y 1 TERRESTRE</t>
  </si>
  <si>
    <t>24 TON</t>
  </si>
  <si>
    <t>ALAMBRE DE PUA</t>
  </si>
  <si>
    <t>5 TON</t>
  </si>
  <si>
    <t>2 CADA MES</t>
  </si>
  <si>
    <t>1 HORA/DIA</t>
  </si>
  <si>
    <t>Pescamar</t>
  </si>
  <si>
    <t>ARGOS Barranquilla</t>
  </si>
  <si>
    <t>ARGOS Cartagena</t>
  </si>
  <si>
    <t>CEMENTOS ARGOS SA PUERTO DE BARRANQUILLA</t>
  </si>
  <si>
    <t>CEMENTOS ARGOS SA</t>
  </si>
  <si>
    <t>CONTRATO DE CONCESIÓN 040 DE FEBREO 27 DE 2009</t>
  </si>
  <si>
    <t>040 DE FEBRERO 27 DE 2010</t>
  </si>
  <si>
    <t>MARZO DE 1964</t>
  </si>
  <si>
    <t>MANEJO DE GRANELES Y CARGA EMPACADA</t>
  </si>
  <si>
    <t>CERO</t>
  </si>
  <si>
    <t>MARGINAL TABLESTACADO</t>
  </si>
  <si>
    <t>PILOTES MÁS PLACAS DE CONCRETO</t>
  </si>
  <si>
    <t>METÁLICOS EN I</t>
  </si>
  <si>
    <t>UNA TERRESTRE Y UNA FLUVIAL</t>
  </si>
  <si>
    <t>550 KVA</t>
  </si>
  <si>
    <t>NO, SE HACE A TRAVES DE UN OPERADOR PORTUARIO</t>
  </si>
  <si>
    <t>MURO DE LADRILLO DE 3M ALTURA</t>
  </si>
  <si>
    <t>LOS DEL PUERTO</t>
  </si>
  <si>
    <t>Vopak Colombia S.A. - Terminal Barranquilla</t>
  </si>
  <si>
    <t>Vopak Colombia S.A.</t>
  </si>
  <si>
    <t xml:space="preserve">Colombia </t>
  </si>
  <si>
    <t>Atlantico</t>
  </si>
  <si>
    <t>Contrato 003 del 30 de Jun de 1993 por 20 años con Cormagdalena</t>
  </si>
  <si>
    <t>Contrato 003 del 30 de Jun de 1993</t>
  </si>
  <si>
    <t>28 de Junio de 1,974</t>
  </si>
  <si>
    <t>Servicio de recibo, despacho y almacenaje de productos liquidos a granel</t>
  </si>
  <si>
    <t>Edgar Trochez Racines</t>
  </si>
  <si>
    <t>5 Cuando hay operaciones</t>
  </si>
  <si>
    <t>9033 m2</t>
  </si>
  <si>
    <t>0 m2</t>
  </si>
  <si>
    <t>Espigon</t>
  </si>
  <si>
    <t>Bridgestone HC 800 H x 2J</t>
  </si>
  <si>
    <t>Hormigon - Concreto</t>
  </si>
  <si>
    <t>Hincados</t>
  </si>
  <si>
    <t>No aplica</t>
  </si>
  <si>
    <t>Malla acero plastificada</t>
  </si>
  <si>
    <t>bueno</t>
  </si>
  <si>
    <t>no aplica</t>
  </si>
  <si>
    <t>24 x 365</t>
  </si>
  <si>
    <t>Tuberías de 6 y 4 pulgada, Bombas y mangueras</t>
  </si>
  <si>
    <t>VOPAK Barranquilla</t>
  </si>
  <si>
    <t>AJOVER</t>
  </si>
  <si>
    <t>AJOVER S.A.</t>
  </si>
  <si>
    <t>AJOVER S.A</t>
  </si>
  <si>
    <t>BOLÍVAR</t>
  </si>
  <si>
    <t>AUTORIZACIÓN BAJO RESOLUCIÓN 516 DEL 2 DE OCTUBRE DE 2009</t>
  </si>
  <si>
    <t>AUTORIZACIÓN TEMPORAL</t>
  </si>
  <si>
    <t>RESOLUCIÓN 516 DEL 2 DE OCTUBRE DE 2009</t>
  </si>
  <si>
    <t>MINISTERIO DE TRANSPORTE - INCO</t>
  </si>
  <si>
    <t>RECIBO DE BARCOS CON GRANELES LÍQUIDOS</t>
  </si>
  <si>
    <t>7:30 A.M. - 4:30 P.M.</t>
  </si>
  <si>
    <t>11,569.54 M2</t>
  </si>
  <si>
    <t>3,340.00 M2 Área de tanques para almacenamiento de materias primas liquidas.</t>
  </si>
  <si>
    <t>Pasarela de concreto, Espigón</t>
  </si>
  <si>
    <t>Pasarela de 150 metros de ancho</t>
  </si>
  <si>
    <t>9.50 metros</t>
  </si>
  <si>
    <t>1. Dos Piñas de concreto con pilotes de acero rellenos de concreto. 2. Una vita de amarre de concreto con pilotes de acero rellenos de concreto.</t>
  </si>
  <si>
    <t>Dos Piñas, ambas con defensas de caucho.</t>
  </si>
  <si>
    <t>Concreto (Hormigón)</t>
  </si>
  <si>
    <t>Tubería de Acero rellena de concreto</t>
  </si>
  <si>
    <t>Dos piñas y una vita de amarre</t>
  </si>
  <si>
    <t>Placa de la pasarela de 0.10 metros en U, con malla electrosoldada y soportada con vigas de concreto de 0.52 x 0.63 metros.</t>
  </si>
  <si>
    <t>316.35 metros lineales</t>
  </si>
  <si>
    <t>3,400 TM</t>
  </si>
  <si>
    <t>No existe</t>
  </si>
  <si>
    <t>Una planta de tratamiento de aguas residuales con sistema de bacterias y aireación.</t>
  </si>
  <si>
    <t>Malla eslabonada calibre 9 con parales ecológicos y 6 hiladas de alambre de púas en la parte superior del cerramiento</t>
  </si>
  <si>
    <t>989.29 Metros lienales</t>
  </si>
  <si>
    <t>2,300 TM promedio mensual</t>
  </si>
  <si>
    <t>Dos embarcaciones mensuales</t>
  </si>
  <si>
    <t>1 Remolcador que es de la naviera</t>
  </si>
  <si>
    <t>Tuberías para conducir las materias primas líquidas a los tanques de almacenamiento.</t>
  </si>
  <si>
    <t>ZONA FRANCA ARGOS SAS TERMINAL CARTAGENA</t>
  </si>
  <si>
    <t>ZONA FRANCA ARGOS SAS</t>
  </si>
  <si>
    <t>CONTRATO DE CONCESIÓN 003 DE MARZO 8 DE 2010</t>
  </si>
  <si>
    <t>003 DE MARZO 8 DE 2010</t>
  </si>
  <si>
    <t>DICIEMBRE 7 DE 1977</t>
  </si>
  <si>
    <t>CONSTRUCCIÓN DE UNA SEGUNDA PLATAFORMA</t>
  </si>
  <si>
    <t>PLATAFORMA PILOTEADA</t>
  </si>
  <si>
    <t>UNO MARGINAL Y UN ESPIGON</t>
  </si>
  <si>
    <t>METÁLICOS REDONDOS</t>
  </si>
  <si>
    <t>500 KVA</t>
  </si>
  <si>
    <t>MALLA METÁLICA</t>
  </si>
  <si>
    <t>ELEVADORES, CARGADORES Y VOLQUETAS OP PORTUARIO</t>
  </si>
  <si>
    <t>BASCULA CAMIONERA DE 70 TM</t>
  </si>
  <si>
    <t xml:space="preserve">ALGRANEL S.A. </t>
  </si>
  <si>
    <t xml:space="preserve">EN OPERACIÓN </t>
  </si>
  <si>
    <t xml:space="preserve">CONTRATO DE CONCESIÓN PORTUARIA  </t>
  </si>
  <si>
    <t>No. 010 del 21 de abril de 1994</t>
  </si>
  <si>
    <t xml:space="preserve">Recibo, almacenamiento y despacho de productos líquidos a granel . </t>
  </si>
  <si>
    <t>Para Atención de motonaves: 24 horas, siete días a la semana; para atención de carrotanques: Lunes a viernes de 8:00 a.m. A 6:00 p.m.  Sábados de 9:00 a.m. A 12:00 m.</t>
  </si>
  <si>
    <t xml:space="preserve">El 19 de agosto de 2009 se presentó ante el INCO la solicitud de modificación del Contrato de Concesión Portuaria No. 010 de 1994 </t>
  </si>
  <si>
    <t xml:space="preserve">No aplica </t>
  </si>
  <si>
    <t>El total del área concesionada corresponde a una línea de costa en longitud de 150 metros lineales</t>
  </si>
  <si>
    <t>6.2</t>
  </si>
  <si>
    <t>2 en la piñas Bridgestone Super cell ref SUC 1000H(RE) y 2 en la plataforma Bridgestone Dyna Arch ref DA-300H</t>
  </si>
  <si>
    <t xml:space="preserve">Metalicos/Hincados </t>
  </si>
  <si>
    <t>1500 toneladas por hora</t>
  </si>
  <si>
    <t>si</t>
  </si>
  <si>
    <t>Actual 75 KVA / a mediados de junio del 2010 la capacidad sera 400 KVA</t>
  </si>
  <si>
    <t xml:space="preserve">No </t>
  </si>
  <si>
    <t>24 horas para atención de motonaves</t>
  </si>
  <si>
    <t>Mangueras y motobombas</t>
  </si>
  <si>
    <t>boyas lumínicas verde y roja; baliza ciega color amarilla sin ayuda lumínica y enfilaciones color amarillo con ayuda lumínica verde</t>
  </si>
  <si>
    <t>NOTA: Los productos líquidos a granel recibidos a través del muelle construido en la zona recibida en concesión son almacenados en tanques construidos en lote de propiedad de ALGRANEL S.A.; las instalaciones para atención de carrotanques igualmente se encuentran en el lote de propiedad de ALGRANEL S.A.</t>
  </si>
  <si>
    <t>ALGRANEL</t>
  </si>
  <si>
    <t>Terminal Marítimo de Manga</t>
  </si>
  <si>
    <t>En operación</t>
  </si>
  <si>
    <t>Bolívar</t>
  </si>
  <si>
    <t>Cartagena</t>
  </si>
  <si>
    <t>La nación</t>
  </si>
  <si>
    <t>007 de  8-JUN-1993</t>
  </si>
  <si>
    <t>13-DIC-1993</t>
  </si>
  <si>
    <t>Manejo Carga General, Contenerizada, Granel Líquido y Sólido</t>
  </si>
  <si>
    <t>Operaciones 24 horas; Administración horario diurno</t>
  </si>
  <si>
    <t>Incrementar la capacidad en 300.000 TEUS; adquisición de 2 grúas pórticos, 9 grúas de patio RTG, ampliación 2,2 hectáreas de patios y 162 mts lineales de muelle</t>
  </si>
  <si>
    <t>Una (1)</t>
  </si>
  <si>
    <t>1531 = 356 directos + 1175 a través de servicios contratados</t>
  </si>
  <si>
    <t>Fijos</t>
  </si>
  <si>
    <t>Marginal 4 muelles; Espigón 4 muelles (2 espigones)</t>
  </si>
  <si>
    <t>M1 202m, M2 202m, M3 182m, M4 130m, M5 202m, M6 182m,
M7 258m y M8 280m Total 1.638 metros lineales</t>
  </si>
  <si>
    <t>M1 16m, M2 25m, M3 25m, M4 16m, M5 25m, M6 25m,
M7 y M8 57m.</t>
  </si>
  <si>
    <t>M1 29', M2 35', M3 30', M4 30', M5 38', M6 38', M7 y M8 43'</t>
  </si>
  <si>
    <t>Defensas fijascon pantalla frontal y cilindro (cilindro BRIDGESTONE)</t>
  </si>
  <si>
    <t>Acero y hormigón</t>
  </si>
  <si>
    <t>En concreto y metálicos prefabricados</t>
  </si>
  <si>
    <t>De 45 a 50 cms</t>
  </si>
  <si>
    <t>No se maneja carbón</t>
  </si>
  <si>
    <t>No se tienen silos</t>
  </si>
  <si>
    <t>2 Km</t>
  </si>
  <si>
    <t>Tres (3) carriles de acceso y tres (3) de salida</t>
  </si>
  <si>
    <t>No se tiene</t>
  </si>
  <si>
    <t>19 subestaciones</t>
  </si>
  <si>
    <t>De 250 - 500 KVA</t>
  </si>
  <si>
    <t>En block y barrotes metálicos</t>
  </si>
  <si>
    <t>Grúas Pórtico 4, Grúas Móviles 2, Grúas de Patio RTG 21,
Reach Stackers 17, Montacargas 19</t>
  </si>
  <si>
    <t>No se tienen remolcadores</t>
  </si>
  <si>
    <t>7 básculas</t>
  </si>
  <si>
    <t>No se tienen otros equipos</t>
  </si>
  <si>
    <t>CONTECAR</t>
  </si>
  <si>
    <t>Terminal de Contenedores de Cartagena S.A. -CONTECAR</t>
  </si>
  <si>
    <t xml:space="preserve">Terminal de Contenedores de Cartagena S.A. -CONTECAR </t>
  </si>
  <si>
    <t>Bolivar</t>
  </si>
  <si>
    <t>No.003 del 31-12-08</t>
  </si>
  <si>
    <t>Cargue y Descargue de Contenedores, Carga General y Graneles.</t>
  </si>
  <si>
    <t>24 horas de operación y servicios de inspección comprendidos entre las 6:30 AM a 12:00 PM y de 2:00 PM a 6:00 PM</t>
  </si>
  <si>
    <t>Desarrollo de patios y muelle.</t>
  </si>
  <si>
    <t>917.668,46 m2</t>
  </si>
  <si>
    <t>697.974,55 m2</t>
  </si>
  <si>
    <t>13,5 m</t>
  </si>
  <si>
    <t>Hiper cell fender HC900H (muelle fijo-430) y HC1100( Muelle flotante)</t>
  </si>
  <si>
    <t>Dique</t>
  </si>
  <si>
    <t>Pilotes de 65 cms de diametro en concreto, con camisa metálica</t>
  </si>
  <si>
    <t>45 cms.</t>
  </si>
  <si>
    <t>120.000 m2</t>
  </si>
  <si>
    <t>6,888 m2</t>
  </si>
  <si>
    <t>571,000 m2</t>
  </si>
  <si>
    <t>Cerramiento con muro block a 70 cmts y resto malla eslabonada calibre 8 galvanizada y corcertina</t>
  </si>
  <si>
    <t xml:space="preserve">3 Grúas Pórtico Reggiane Noell; 3 Grúas Moviles Gottwald; Cucharas </t>
  </si>
  <si>
    <t>5 Reach Staker; 2 Reach Empty Container; 5 Montacargas de Diferentes capacidades; 26 tractocamiones con sus plataformas.</t>
  </si>
  <si>
    <t>Seis (6) Boyas de Aproximación</t>
  </si>
  <si>
    <t>4 Básculas camioneras de 80 tons. y 4 Basculas electronicas de 2 tons.</t>
  </si>
  <si>
    <t>Minicargador Bobcad de 1.8 tons.</t>
  </si>
  <si>
    <t>TERMINAL MARITIMO MUELLES EL BOSQUE S.A.</t>
  </si>
  <si>
    <t>MUELLES EL BOSQUE OPERADORES PORTUARIOS S.A.</t>
  </si>
  <si>
    <t>TERMINAL MARITIMO MUELLES EL BOSQUE S.A</t>
  </si>
  <si>
    <t xml:space="preserve">CARTAGENA DE INDIAS </t>
  </si>
  <si>
    <t>SOCIEDAD ANONIMA</t>
  </si>
  <si>
    <t>Contrato No 001 del 8 de Julio de 1992</t>
  </si>
  <si>
    <t>SUPERINTENDENCIA GENERAL DE PUERTOS</t>
  </si>
  <si>
    <t>MULTIPROPOSITO (contenedores, graneles, carga de proyecto, etc.)</t>
  </si>
  <si>
    <t xml:space="preserve">OPERATIVO LAS 24 HORAS / ADMINISTRATIVO 07:30 A 18:00 </t>
  </si>
  <si>
    <t>UNO(1)</t>
  </si>
  <si>
    <t>199774 M2</t>
  </si>
  <si>
    <t>660 mts</t>
  </si>
  <si>
    <t>30 mts</t>
  </si>
  <si>
    <t>12 mts</t>
  </si>
  <si>
    <t>DEFENSAS CONICAS/DEFENSAS TRAPEZOIDALES (MUELLE EMB MENORES)</t>
  </si>
  <si>
    <t>40 DEFENSAS CONICAS/ 4 DEFENSAS TRAPEZOIDALES</t>
  </si>
  <si>
    <t xml:space="preserve">TABLAESTACA METALICA </t>
  </si>
  <si>
    <t>PILOTES PREEXCAVADOS IN SITU</t>
  </si>
  <si>
    <t>50 cm</t>
  </si>
  <si>
    <t>INDIRECTO</t>
  </si>
  <si>
    <t>2,542 Km</t>
  </si>
  <si>
    <t>Av Pedro Velez</t>
  </si>
  <si>
    <t>3.902 TEUS. ISLA + PATIO VACIO + CONTINENTE</t>
  </si>
  <si>
    <t>250 ml</t>
  </si>
  <si>
    <t>no</t>
  </si>
  <si>
    <t>1520 ml</t>
  </si>
  <si>
    <t>1 m3</t>
  </si>
  <si>
    <t>2985 KVA</t>
  </si>
  <si>
    <t xml:space="preserve">MURO EN BLOCK VIBRADO MALLA ESLABONADA EN ACERO </t>
  </si>
  <si>
    <t>2001 ml</t>
  </si>
  <si>
    <t>81.481 TONS</t>
  </si>
  <si>
    <t>760.898 TONS</t>
  </si>
  <si>
    <t>60.375 TONS. COKE</t>
  </si>
  <si>
    <t>436.002 TONS. COMESTIBLES + SULFATO</t>
  </si>
  <si>
    <t>31.568 TEUS.</t>
  </si>
  <si>
    <t>29.184 TEUS.</t>
  </si>
  <si>
    <t>37.905 TONS.</t>
  </si>
  <si>
    <t>20.486 TONS.</t>
  </si>
  <si>
    <t>736 TONS.</t>
  </si>
  <si>
    <t>20.355 TONS.</t>
  </si>
  <si>
    <t>972.017 TONS.</t>
  </si>
  <si>
    <t>279.317 TONS.</t>
  </si>
  <si>
    <t>14.808 TONS. TRANSITO</t>
  </si>
  <si>
    <t>1.966 UDS.</t>
  </si>
  <si>
    <t>17.975 TEUS. TRANSITO</t>
  </si>
  <si>
    <t>18.017 TEUS. TRANSITO</t>
  </si>
  <si>
    <t>24 HRS</t>
  </si>
  <si>
    <t>PROMEDIO DE 206.05 HRS. ( 08.58 DIAS)</t>
  </si>
  <si>
    <t xml:space="preserve">GRUA MOVIL PORTUARIA (2), GRUA PORTICO (1), REACHSTACKER (4), TRANSTAINER (4), MONTACARGAS(8),ALMEJA ELECTROHIDRAULICA (2), ALMEJA HIDRAULICA (5), TRANSPORTADOR DE CADENA (16), ELEVADOR DE CANGILONES (7), MONTACARGAS PARA CONTENDORES VACIOS (1), TOLVAS FIJAS (2), TOLVAS MOVILES (6), SUCCIONADOR DE GRANOS (1), CARGADORES DE RUEDAS(3) </t>
  </si>
  <si>
    <t xml:space="preserve">TRACTOCAMIONES (10), TRAILER CORNERLESS (8), TRAILER DE AGUJAS (6), PLATAFORMAS (7), </t>
  </si>
  <si>
    <t xml:space="preserve"> BASCULAS CAMIONERAS (7), BASCULAS PORTATILES (3), BASCULAS DE BACHE (4)</t>
  </si>
  <si>
    <t>PLATAFORMA DE MANTENIMIENTO MOVIL (1)</t>
  </si>
  <si>
    <t>BOSQUE</t>
  </si>
  <si>
    <t>EXXONMOBIL</t>
  </si>
  <si>
    <t>EXXONMOBIL DE COLOMBIA S.A.</t>
  </si>
  <si>
    <t>LICENCIA PORTUARIA</t>
  </si>
  <si>
    <t>Registro MT-044 bajo la Res. 004662 28 de Septiembre 2009</t>
  </si>
  <si>
    <t>Abril de 2007</t>
  </si>
  <si>
    <t>Manejo de Carga Marítima: 
Granel Líquido</t>
  </si>
  <si>
    <t>1 recibo de buque por mes. El horario contemplaría lo que dure el recibo</t>
  </si>
  <si>
    <t>Protección de Pilotes e Instalación de Cámaras de Seguridad</t>
  </si>
  <si>
    <t>6 personas en un recibo de buque por mes</t>
  </si>
  <si>
    <t>2, el Coordinador de Operaciones Marinas y el Supervisor de la Operación</t>
  </si>
  <si>
    <t>71,852 m2 Plataforma de descargue, 135m2 Plataforma de operaciones</t>
  </si>
  <si>
    <t>Caucho resistente a  80 Tn compresión</t>
  </si>
  <si>
    <t>Constituido por 40 pilotes en la parte interna de la placa que es parte de la plataforma</t>
  </si>
  <si>
    <t>60 cm.</t>
  </si>
  <si>
    <t>El puerto es marítimo y el acceso terrestre es la vía Cartagena Pasacaballos</t>
  </si>
  <si>
    <t>10-20KDWT</t>
  </si>
  <si>
    <t>0,019 m3</t>
  </si>
  <si>
    <t>10 KVA</t>
  </si>
  <si>
    <t>Es una plataforma marina</t>
  </si>
  <si>
    <t>65 KTon / Año</t>
  </si>
  <si>
    <t>14/año</t>
  </si>
  <si>
    <t>24 h/mes</t>
  </si>
  <si>
    <t>Existe Tubería submarina</t>
  </si>
  <si>
    <t>Mediante bombas</t>
  </si>
  <si>
    <t>Radios Portátiles / Lanchas</t>
  </si>
  <si>
    <t xml:space="preserve">SOCIEDAD PORTUARIA TRANSPORTES MARITIMA SAN ANDRES Y PROVIDENCIA S.A. </t>
  </si>
  <si>
    <t xml:space="preserve">ACTIVA </t>
  </si>
  <si>
    <t xml:space="preserve">TRANSMARSYP S.A. </t>
  </si>
  <si>
    <t xml:space="preserve">BOLIVAR </t>
  </si>
  <si>
    <t xml:space="preserve">CARTAGENA </t>
  </si>
  <si>
    <t xml:space="preserve">SOCIEDAD ANONIMA </t>
  </si>
  <si>
    <t xml:space="preserve">PORTUARIA </t>
  </si>
  <si>
    <t>No. GG-TMSYP ·001 DEL 2.006</t>
  </si>
  <si>
    <t xml:space="preserve">INCO </t>
  </si>
  <si>
    <t>DICIEMBRE 2.005</t>
  </si>
  <si>
    <t xml:space="preserve">EXPLOTACION </t>
  </si>
  <si>
    <t xml:space="preserve">PUBLICO </t>
  </si>
  <si>
    <t xml:space="preserve">EXPANSION DE MUELLE </t>
  </si>
  <si>
    <t xml:space="preserve">FIJO </t>
  </si>
  <si>
    <t xml:space="preserve">MARGINAL </t>
  </si>
  <si>
    <t>TABLESTACAS EN CONCRETO</t>
  </si>
  <si>
    <t>PILOTES METALICOS</t>
  </si>
  <si>
    <t>1-TERRESTRE</t>
  </si>
  <si>
    <t xml:space="preserve">1300 SEMANAL </t>
  </si>
  <si>
    <t>PAREDES</t>
  </si>
  <si>
    <t>-</t>
  </si>
  <si>
    <t xml:space="preserve">BUENO </t>
  </si>
  <si>
    <t xml:space="preserve">2000 MENSUAL </t>
  </si>
  <si>
    <t xml:space="preserve">160 MENSUAL </t>
  </si>
  <si>
    <t xml:space="preserve">100 MENSUAL </t>
  </si>
  <si>
    <t xml:space="preserve">2100 MENSUAL </t>
  </si>
  <si>
    <t xml:space="preserve">10 HORAS </t>
  </si>
  <si>
    <t xml:space="preserve">MONTACARGAS - GRUAS </t>
  </si>
  <si>
    <t>ELEVADORES 3.5 TON (2) MONTACARGA (2) GRUA(1)</t>
  </si>
  <si>
    <t>REMOLCADOR (1)</t>
  </si>
  <si>
    <t xml:space="preserve">TRANSPETROL LTDA </t>
  </si>
  <si>
    <t>EN OPERACION</t>
  </si>
  <si>
    <t>TRANSPETROL LTDA</t>
  </si>
  <si>
    <r>
      <t xml:space="preserve">Concesion Maritima Dimar Resolucion </t>
    </r>
    <r>
      <rPr>
        <i/>
        <sz val="10"/>
        <rFont val="Arial"/>
        <family val="2"/>
      </rPr>
      <t xml:space="preserve">#1867 21 de Dic 1990 </t>
    </r>
  </si>
  <si>
    <t>Homologacion superintendencia General de Puertos Resoluciones # 383</t>
  </si>
  <si>
    <t xml:space="preserve">y 466 del 4 de Ago y 20 Sept de 1995 </t>
  </si>
  <si>
    <t>Resolucion  #  1867 del 21 de Dic de 1990</t>
  </si>
  <si>
    <t>Direccion General Maritima.</t>
  </si>
  <si>
    <t>Octubre de 1991</t>
  </si>
  <si>
    <t>No hay actividad portuaria. Solo abastecimiento y reparaciones menores</t>
  </si>
  <si>
    <t>de los barcos propios de la Empresa, de acuerdo con la destinacion</t>
  </si>
  <si>
    <t xml:space="preserve">exclusiva fijada por el art. 6 de la Resolucion de Consecion. </t>
  </si>
  <si>
    <t>7:30 AM a 5:00 PM Lunes a Viernes</t>
  </si>
  <si>
    <t xml:space="preserve">Continuar asistiendo a los Barcos de la Compania en Abastecimiento </t>
  </si>
  <si>
    <t>y reparaciones menores.</t>
  </si>
  <si>
    <t xml:space="preserve">No Hay - No Aplica </t>
  </si>
  <si>
    <t xml:space="preserve">0 - No aplica </t>
  </si>
  <si>
    <t xml:space="preserve">0 - No Aplica </t>
  </si>
  <si>
    <t>2.850 m2</t>
  </si>
  <si>
    <t>393 m2</t>
  </si>
  <si>
    <t>50 m</t>
  </si>
  <si>
    <t>5 m</t>
  </si>
  <si>
    <t>3,4 m</t>
  </si>
  <si>
    <t xml:space="preserve">caucho fijas </t>
  </si>
  <si>
    <t>pilotes de concreto</t>
  </si>
  <si>
    <t>concreto 0.35 x 0.35 m</t>
  </si>
  <si>
    <t>0.20 m</t>
  </si>
  <si>
    <t xml:space="preserve">No Aplica </t>
  </si>
  <si>
    <t>Diagonal 21 Sector Cartagenita</t>
  </si>
  <si>
    <t>20 m</t>
  </si>
  <si>
    <t xml:space="preserve">No hay </t>
  </si>
  <si>
    <t>30 m</t>
  </si>
  <si>
    <t xml:space="preserve">No Hay </t>
  </si>
  <si>
    <t>350 KVA</t>
  </si>
  <si>
    <t>Muro de concreto perimetral</t>
  </si>
  <si>
    <t xml:space="preserve">130 m </t>
  </si>
  <si>
    <t xml:space="preserve">Buena </t>
  </si>
  <si>
    <r>
      <t xml:space="preserve">0 - </t>
    </r>
    <r>
      <rPr>
        <b/>
        <sz val="10"/>
        <rFont val="Arial"/>
        <family val="2"/>
      </rPr>
      <t>N</t>
    </r>
    <r>
      <rPr>
        <sz val="10"/>
        <rFont val="Arial"/>
        <family val="2"/>
      </rPr>
      <t>o aplica</t>
    </r>
  </si>
  <si>
    <t>Ninguno - No aplica</t>
  </si>
  <si>
    <t>Dow Quimica de Colombia</t>
  </si>
  <si>
    <t>Resolucion # 0643 / 14-Oct-1997 - Superintendencia General de Puertos Otorga Concesion Portuaria a Dow Quimica de Colombia.
Contrato # 021 / 20-Dic-1997 - Contarto de Concesion entre la Superintendencia General de Puertos y Dow Quimica de Colombia</t>
  </si>
  <si>
    <t>Otorga Formalmente una Concesión Portuaria  a la Sociedad Dow Quimica de Colombia, para utilizar en forma temporal y exclusiva un sector de playa, los terrenos de bajamar y las zonas adyacentes a aquellas o estos, como tambien las construcciones existentesen la zona de uso publico, y los bienes inmuebles por destinacion que habitualmente se encuentran instaladas en ella, ubicados en el Km 14 de la Zona Industrial de Mamonal en la Jurisdiccion del Distrito Turistico y Cultural de Cartagena de Indias, Departamento de Bolivar, para la opearcion de un muelle dedicado al recibo y despacho de productos quimicos y a granel</t>
  </si>
  <si>
    <t>Contrato # 021 del 20 de Diciembre de 1997</t>
  </si>
  <si>
    <t>Aproximadamente en 1975</t>
  </si>
  <si>
    <t>Recibo, almacenamiento y despacho de productos quimicos a granel</t>
  </si>
  <si>
    <t>Para despachos: Lunes a Viernes de 7:30 a 17:30
Para Recibo de Buques: 365 Dias año / 24 Horas</t>
  </si>
  <si>
    <t>Cero (0)</t>
  </si>
  <si>
    <t>El mismo Dow Quimica de Colombia es Operador Portuario Habilitado</t>
  </si>
  <si>
    <r>
      <t xml:space="preserve">La siguiente es la descripcion del area en concesión:
</t>
    </r>
    <r>
      <rPr>
        <b/>
        <sz val="10"/>
        <rFont val="Arial"/>
        <family val="2"/>
      </rPr>
      <t>2.1 Linea de Playa</t>
    </r>
    <r>
      <rPr>
        <sz val="10"/>
        <rFont val="Arial"/>
        <family val="2"/>
      </rPr>
      <t xml:space="preserve">:  El area por la cual se solicita la concesion comprende una linea de playa de 200 Metros de longitud, comprendidad entre los puntos de coordenadas 1'631.096N y 843.270E y el punto de coordenadas 1'631.096N y 843.362E.  El Muelle para cuya operacion se solicita la concesion, cruza esta linea de playa en el punto de coordenadas 1'631.159N y 843.292E.
</t>
    </r>
    <r>
      <rPr>
        <b/>
        <sz val="10"/>
        <rFont val="Arial"/>
        <family val="2"/>
      </rPr>
      <t>2.2 Zona Maritima Adyacente.</t>
    </r>
    <r>
      <rPr>
        <sz val="10"/>
        <rFont val="Arial"/>
        <family val="2"/>
      </rPr>
      <t xml:space="preserve"> Corresponde a la longitud del muelle, 130 metros y a la plataforma para conexion de mangueras, ubicada en las coordenadas 1'631.261N y 843.249E;  dos piñas de atraque ubicadas asi: la primera en las coordenadas 1'631.273N y 843.261E y la segunda en las coordenas 1'631.247N y 843.231E;  Dos piñas de amarre ubicadas asi:  la primera en las coordenadas 1'631.250N y 843.362E y la segunda en las coordenadas 1'631.146N y 843.218E.  Una boya de amarre ubicada en las coordenadas 1'631.413N y 843.203E y un embarcadero de apoyo ubicado en las coordenadas 1'631.168N y 843.267E.
Las areas,  </t>
    </r>
    <r>
      <rPr>
        <u/>
        <sz val="10"/>
        <rFont val="Arial"/>
        <family val="2"/>
      </rPr>
      <t>aproximadas</t>
    </r>
    <r>
      <rPr>
        <sz val="10"/>
        <rFont val="Arial"/>
        <family val="2"/>
      </rPr>
      <t>, en mencion son las siguientes:
Pasarela Muelle:  130 x 5.0 = 650 m2
Plataforma: 14 x 4 = 56 m2
Piñas de atraque (2): 4.7 x 6.7 = 31.49 m2 x 2 = 62.98 m2
Piñas de amarre (2): 2.5 x 2.5 = 6.25 m2 x 2 = 12.5 m2
Boya de amarre (Redonda): 15.7 m2
Embarcadero: 10 x 2.5 = 25 m2
TOTAL AREA : 822.18 m2</t>
    </r>
  </si>
  <si>
    <t>Aprox. 822.18 m2</t>
  </si>
  <si>
    <t>Uno (1)</t>
  </si>
  <si>
    <t>130 m</t>
  </si>
  <si>
    <t>9.5 m</t>
  </si>
  <si>
    <t>"Fenders" en las piñas de atraque</t>
  </si>
  <si>
    <t>Dos (2)</t>
  </si>
  <si>
    <t>En Concreto in situ</t>
  </si>
  <si>
    <t>Dos (2) piñas de Atraque y Dos (2) piñas de Amarre y Boya de Amarre tipo Ahorcazorra</t>
  </si>
  <si>
    <t>70 cm</t>
  </si>
  <si>
    <t>0.5 Km</t>
  </si>
  <si>
    <t>Terrestre , Via Mamonal (Cartagena - Pasacaballos), Km 14 Cartagena
Maritima, por el lado este de la punta llamada Ahorcazorra, en la Bahia de Cartagena Distrito Turistico y Cultural</t>
  </si>
  <si>
    <t>Aproximadamente 100000 Toneladas por año</t>
  </si>
  <si>
    <t>220 ml</t>
  </si>
  <si>
    <t>160 ml</t>
  </si>
  <si>
    <t>8 m3</t>
  </si>
  <si>
    <t>Malla en Acero galvanizado</t>
  </si>
  <si>
    <t>1730 ml aproximadamente</t>
  </si>
  <si>
    <t>91000 Toneladas Metricas (Año 2009)</t>
  </si>
  <si>
    <t>16 embarcaciones en el año 2009</t>
  </si>
  <si>
    <t>10 horas dia / Lunes a Viernes (Normal)
24 horas dia / 365 Dias (Recibo de Buque)</t>
  </si>
  <si>
    <t>Mangueras de 4 y 6 pulgadas</t>
  </si>
  <si>
    <t>Tuberias internas del Terminal</t>
  </si>
  <si>
    <t>Bascula Camionera</t>
  </si>
  <si>
    <t>DOW QUIMICA</t>
  </si>
  <si>
    <t>TRANSPETROL</t>
  </si>
  <si>
    <t>PMSA</t>
  </si>
  <si>
    <t>PUERTO DE MAMONAL S.A. Sociedad Portuaria</t>
  </si>
  <si>
    <t>PUERTO DE MAMONAL S.A.</t>
  </si>
  <si>
    <t>005 Junio de 1,993 / 088 Enero de 2.005</t>
  </si>
  <si>
    <t>Abril de 1,997</t>
  </si>
  <si>
    <t>Graneles solidos y liquidos, Carga suelta, de proyectos y contened.</t>
  </si>
  <si>
    <t>Ampliacion Linea de Atraque, Mecanizacion Manejo de Carbon y Coque</t>
  </si>
  <si>
    <t>Seis (6)</t>
  </si>
  <si>
    <t>Treinta y Cuatro (34)</t>
  </si>
  <si>
    <t>Veinte (20)</t>
  </si>
  <si>
    <t>Cuatro (4)</t>
  </si>
  <si>
    <t>310.000 m2</t>
  </si>
  <si>
    <t>10.000 m2</t>
  </si>
  <si>
    <t>290,000 m2</t>
  </si>
  <si>
    <t>N.A.</t>
  </si>
  <si>
    <t>10,000 m2</t>
  </si>
  <si>
    <t>Dos (2) Posiciones de Atraque</t>
  </si>
  <si>
    <t>385 m. l.</t>
  </si>
  <si>
    <t>50 m.l.</t>
  </si>
  <si>
    <t>11,27 m</t>
  </si>
  <si>
    <t>TRELLEX FENDER SYSTEMS</t>
  </si>
  <si>
    <t>Tablestacas de Acero</t>
  </si>
  <si>
    <t>0.25 m.</t>
  </si>
  <si>
    <t>Directo</t>
  </si>
  <si>
    <t>25.000 m2</t>
  </si>
  <si>
    <t>3.500 m2</t>
  </si>
  <si>
    <t>262,500 m2</t>
  </si>
  <si>
    <t>1,8 Km en Concreto +1.8 Km en Suelocemento</t>
  </si>
  <si>
    <t>Una Terrestre + Una fluvial (Canal del Dique)</t>
  </si>
  <si>
    <t>1,500 tns. /año</t>
  </si>
  <si>
    <t>600 m.l.</t>
  </si>
  <si>
    <t>Diez (10)</t>
  </si>
  <si>
    <t>1,800 m. l.</t>
  </si>
  <si>
    <t>270 KVA</t>
  </si>
  <si>
    <t>Concreto con tuberia metalica</t>
  </si>
  <si>
    <t>200 m. l</t>
  </si>
  <si>
    <t>N,A</t>
  </si>
  <si>
    <t>VER RELACION ADJUNTA</t>
  </si>
  <si>
    <t>Tres Basculas Camioneras</t>
  </si>
  <si>
    <t>Tres Apiladores para Coque</t>
  </si>
  <si>
    <t xml:space="preserve">EQUIPO DISPONIBLE PARA DESCARGUE /CARGUE / MOVIMIENTO </t>
  </si>
  <si>
    <t>DE MERCANCIAS EN PUERTO DE MAMONAL S.A.</t>
  </si>
  <si>
    <t>MAQUINARIA / EQUIPO</t>
  </si>
  <si>
    <t>MARCA</t>
  </si>
  <si>
    <t>GRUA MOVIL LHM 500</t>
  </si>
  <si>
    <t>LIEBHERR</t>
  </si>
  <si>
    <t>GRUA MANITOWOC 4000W</t>
  </si>
  <si>
    <t>MANITOWOC</t>
  </si>
  <si>
    <t>GRUA MANITOWOC 4000</t>
  </si>
  <si>
    <t>EXCAVADORA 320C</t>
  </si>
  <si>
    <t>CATERPILLAR</t>
  </si>
  <si>
    <t>EXCADORA HITACHI X200</t>
  </si>
  <si>
    <t>HITACHI</t>
  </si>
  <si>
    <t>CRANE MATERIAL HANDLER 365BMH SDL00117</t>
  </si>
  <si>
    <t>CRANE MATERIAL HANDLER 365BMH SDL00116</t>
  </si>
  <si>
    <t>EXCAVADORA CATERPILLAR 330 CL</t>
  </si>
  <si>
    <t>MONTACARGA 5TNS</t>
  </si>
  <si>
    <t xml:space="preserve">MONTACARGA 7TNS </t>
  </si>
  <si>
    <t>VOLQUETA kodiak 2007</t>
  </si>
  <si>
    <t>CHEVROLET</t>
  </si>
  <si>
    <t>VOLQUETA kodiak 2009</t>
  </si>
  <si>
    <t>BULDOZER D6R XL III</t>
  </si>
  <si>
    <t>BULLDOZER D6RXL</t>
  </si>
  <si>
    <t>CARGADOR 966C</t>
  </si>
  <si>
    <t>CARGADOR 950</t>
  </si>
  <si>
    <t>CARGADOR 966E</t>
  </si>
  <si>
    <t>CARGADOR 966C2</t>
  </si>
  <si>
    <t>CARGADOR 950H</t>
  </si>
  <si>
    <t>CARGADOR 966H</t>
  </si>
  <si>
    <t>CARGADOR 966H2</t>
  </si>
  <si>
    <t>CARGADOR 966H3</t>
  </si>
  <si>
    <t>CAMION INTERNATIONAL CON GRUA DE 8300 LBS MODELO 4900 AÑO 1995</t>
  </si>
  <si>
    <t>INTERNATIONAL</t>
  </si>
  <si>
    <t>CAMION  CON CANASTA MODELO 1999</t>
  </si>
  <si>
    <t>CAMION MODELO 335 AÑO 2007</t>
  </si>
  <si>
    <t>PETERBILT</t>
  </si>
  <si>
    <t>CAMION MODEL F750 AÑO 2000</t>
  </si>
  <si>
    <t>FORD</t>
  </si>
  <si>
    <r>
      <t>TOLVA No. 1 capacidad 25 M</t>
    </r>
    <r>
      <rPr>
        <sz val="11"/>
        <color indexed="8"/>
        <rFont val="Calibri"/>
        <family val="2"/>
      </rPr>
      <t>³</t>
    </r>
  </si>
  <si>
    <t>TOLVA No. 2  capacidad 25 M³</t>
  </si>
  <si>
    <t>TOLVA No. 3  capacidad 25 M³</t>
  </si>
  <si>
    <t>08:00 a 12:00 / 14:00 a 18:00 hrs</t>
  </si>
  <si>
    <t>NINGUNA</t>
  </si>
  <si>
    <t>1261 M2</t>
  </si>
  <si>
    <t>52,66 MTS</t>
  </si>
  <si>
    <t>3.5 MTS</t>
  </si>
  <si>
    <t>MANGUERAS</t>
  </si>
  <si>
    <t>UNA TERRESTRE</t>
  </si>
  <si>
    <t>BASE DE UN REMOLCADOR PROPIO</t>
  </si>
  <si>
    <t>8 HORAS</t>
  </si>
  <si>
    <t>TERMINAL DE COMBUSTIBLES MAMONAL</t>
  </si>
  <si>
    <t>CUNDINAMARCA</t>
  </si>
  <si>
    <t>BOGOTÁ D.C.</t>
  </si>
  <si>
    <t>CONCESIÓN DE MUELLE</t>
  </si>
  <si>
    <t>MARZO 9 DE 1994</t>
  </si>
  <si>
    <t>CARGUE GRANEL LIQUIDO PEQUEÑAS EMBARCACIONES PARA CONSUMO INTERNO</t>
  </si>
  <si>
    <t>L-V 8AM-4PM.  S 8AM-12M.</t>
  </si>
  <si>
    <t>NINGUNO.</t>
  </si>
  <si>
    <t>2 POR CARGUE</t>
  </si>
  <si>
    <t>PLATAFORMA FIJA, BOTE MUELLE FLOTANTE</t>
  </si>
  <si>
    <t>FIJO: 108 / FLOTANTE: 55</t>
  </si>
  <si>
    <t>FIJO: 10.6 / FLOTANTE: 9</t>
  </si>
  <si>
    <t>DEFENSAS INFLABLES CAUCHO</t>
  </si>
  <si>
    <t>CONCRETO IN SITU</t>
  </si>
  <si>
    <t>3 PIÑAS</t>
  </si>
  <si>
    <t>PUERTO MARITIMO.  ACCESO DE PERSONAL TERRESTRE.</t>
  </si>
  <si>
    <t>Capacidad de operación (Ton)</t>
  </si>
  <si>
    <t>230 Tons / Día</t>
  </si>
  <si>
    <t>ES UNA PLATAFORMA MARINA</t>
  </si>
  <si>
    <t>18 TONS / CARGUE</t>
  </si>
  <si>
    <t>5 / MES</t>
  </si>
  <si>
    <t>15 HORAS / MES</t>
  </si>
  <si>
    <t>BOTE-MUELLE, SISTEMA DE TRANSFERENCIA</t>
  </si>
  <si>
    <t>SISTEMA DE BOMBEO</t>
  </si>
  <si>
    <t>RADIOS PORTÁTILES</t>
  </si>
  <si>
    <t>RETRAMAR</t>
  </si>
  <si>
    <t>EXXON MOBIL Combustibles</t>
  </si>
  <si>
    <t>AQUAMAR S.A.- Muelle Base</t>
  </si>
  <si>
    <t>AQUAMAR S.A.- Muelle Las Flores</t>
  </si>
  <si>
    <t>AQUAMAR S.A.- Muelle Casa Pilotos</t>
  </si>
  <si>
    <t>Bridgestone Ref SUC 800 H- (RH)</t>
  </si>
  <si>
    <t>Dos: Terrestre por la Vía Mamonal y Marítima por la Bahía de Cartagena</t>
  </si>
  <si>
    <t>Muelle Fijo: 2 posiciones    Muelle Flotante: 2 posiciones</t>
  </si>
  <si>
    <t>Muelle Fijo: Marginal    Muelle Flotante: Espigón</t>
  </si>
  <si>
    <t>Muelle Fijo: 430 m    Muelle Flotante: 149,35 m</t>
  </si>
  <si>
    <t>Muelle Fijo: 33,75 m   Muelle Flotante: 21,9 m</t>
  </si>
</sst>
</file>

<file path=xl/styles.xml><?xml version="1.0" encoding="utf-8"?>
<styleSheet xmlns="http://schemas.openxmlformats.org/spreadsheetml/2006/main">
  <numFmts count="24">
    <numFmt numFmtId="43" formatCode="_(* #,##0.00_);_(* \(#,##0.00\);_(* &quot;-&quot;??_);_(@_)"/>
    <numFmt numFmtId="164" formatCode="_-* #,##0\ _p_t_a_-;\-* #,##0\ _p_t_a_-;_-* &quot;-&quot;\ _p_t_a_-;_-@_-"/>
    <numFmt numFmtId="165" formatCode="_-* #,##0.00\ _P_t_s_-;\-* #,##0.00\ _P_t_s_-;_-* &quot;-&quot;??\ _P_t_s_-;_-@_-"/>
    <numFmt numFmtId="166" formatCode="0.000_);\(0.000\)"/>
    <numFmt numFmtId="167" formatCode="0.0_);\(0.0\)"/>
    <numFmt numFmtId="168" formatCode="0_);\(0\)"/>
    <numFmt numFmtId="169" formatCode="_(* #,##0_);_(* \(#,##0\);_(* &quot;-&quot;??_);_(@_)"/>
    <numFmt numFmtId="170" formatCode="#,##0_ ;[Red]\-#,##0\ "/>
    <numFmt numFmtId="171" formatCode="0\ &quot;kva&quot;"/>
    <numFmt numFmtId="172" formatCode="0\ &quot;lIQUIDO A GRANEL  PROMEDIO MES&quot;"/>
    <numFmt numFmtId="173" formatCode="0\ &quot; MEDIA DE BUQUES MES&quot;"/>
    <numFmt numFmtId="174" formatCode="0\ &quot;HORAS&quot;"/>
    <numFmt numFmtId="175" formatCode="dd/mm/yyyy;@"/>
    <numFmt numFmtId="176" formatCode="#,##0.0"/>
    <numFmt numFmtId="177" formatCode="0.00_);\(0.00\)"/>
    <numFmt numFmtId="178" formatCode="_-* #,##0\ _P_t_s_-;\-* #,##0\ _P_t_s_-;_-* &quot;-&quot;??\ _P_t_s_-;_-@_-"/>
    <numFmt numFmtId="179" formatCode="#,##0&quot; m2&quot;"/>
    <numFmt numFmtId="180" formatCode="#,##0&quot; TEUS&quot;"/>
    <numFmt numFmtId="181" formatCode="#,##0&quot; Tons&quot;"/>
    <numFmt numFmtId="182" formatCode="#,##0&quot; mts&quot;"/>
    <numFmt numFmtId="183" formatCode="#,##0&quot; m3&quot;"/>
    <numFmt numFmtId="184" formatCode="#,##0&quot; ml&quot;"/>
    <numFmt numFmtId="185" formatCode="#,##0&quot; horas&quot;"/>
    <numFmt numFmtId="186" formatCode="#,##0&quot; camiones&quot;"/>
  </numFmts>
  <fonts count="66">
    <font>
      <sz val="10"/>
      <name val="Arial"/>
    </font>
    <font>
      <sz val="10"/>
      <name val="Arial"/>
      <family val="2"/>
    </font>
    <font>
      <sz val="10"/>
      <name val="Arial"/>
      <family val="2"/>
    </font>
    <font>
      <u/>
      <sz val="10"/>
      <color indexed="12"/>
      <name val="Arial"/>
      <family val="2"/>
    </font>
    <font>
      <sz val="10"/>
      <name val="Arial"/>
      <family val="2"/>
    </font>
    <font>
      <b/>
      <sz val="10"/>
      <name val="Arial"/>
      <family val="2"/>
    </font>
    <font>
      <b/>
      <sz val="11"/>
      <color indexed="9"/>
      <name val="Calibri"/>
      <family val="2"/>
    </font>
    <font>
      <sz val="7"/>
      <name val="Arial"/>
      <family val="2"/>
    </font>
    <font>
      <u/>
      <sz val="10"/>
      <name val="Arial"/>
      <family val="2"/>
    </font>
    <font>
      <b/>
      <sz val="7"/>
      <color indexed="9"/>
      <name val="Times New Roman"/>
      <family val="1"/>
    </font>
    <font>
      <b/>
      <u/>
      <sz val="11"/>
      <name val="Calibri"/>
      <family val="2"/>
    </font>
    <font>
      <sz val="11"/>
      <name val="Calibri"/>
      <family val="2"/>
    </font>
    <font>
      <b/>
      <sz val="8"/>
      <name val="Arial"/>
      <family val="2"/>
    </font>
    <font>
      <sz val="10"/>
      <color indexed="63"/>
      <name val="Arial"/>
      <family val="2"/>
    </font>
    <font>
      <sz val="8"/>
      <name val="Arial"/>
      <family val="2"/>
    </font>
    <font>
      <b/>
      <sz val="10"/>
      <color indexed="63"/>
      <name val="Arial"/>
      <family val="2"/>
    </font>
    <font>
      <b/>
      <sz val="8"/>
      <color indexed="81"/>
      <name val="Tahoma"/>
      <family val="2"/>
    </font>
    <font>
      <sz val="8"/>
      <color indexed="81"/>
      <name val="Tahoma"/>
      <family val="2"/>
    </font>
    <font>
      <b/>
      <sz val="10"/>
      <name val="Tahoma"/>
      <family val="2"/>
    </font>
    <font>
      <sz val="10"/>
      <name val="Tahoma"/>
      <family val="2"/>
    </font>
    <font>
      <b/>
      <i/>
      <sz val="10"/>
      <name val="Tahoma"/>
      <family val="2"/>
    </font>
    <font>
      <b/>
      <i/>
      <u/>
      <sz val="10"/>
      <name val="Tahoma"/>
      <family val="2"/>
    </font>
    <font>
      <b/>
      <i/>
      <u/>
      <sz val="10"/>
      <name val="Arial"/>
      <family val="2"/>
    </font>
    <font>
      <sz val="9"/>
      <name val="Arial"/>
      <family val="2"/>
    </font>
    <font>
      <b/>
      <sz val="9"/>
      <color indexed="9"/>
      <name val="Calibri"/>
      <family val="2"/>
    </font>
    <font>
      <b/>
      <sz val="9"/>
      <name val="Times New Roman"/>
      <family val="1"/>
    </font>
    <font>
      <sz val="9"/>
      <color indexed="8"/>
      <name val="Calibri"/>
      <family val="2"/>
    </font>
    <font>
      <b/>
      <sz val="20"/>
      <name val="Verdana"/>
      <family val="2"/>
    </font>
    <font>
      <i/>
      <sz val="10"/>
      <name val="Arial"/>
      <family val="2"/>
    </font>
    <font>
      <sz val="18"/>
      <name val="Arial"/>
      <family val="2"/>
    </font>
    <font>
      <sz val="10"/>
      <name val="Arial"/>
      <family val="2"/>
    </font>
    <font>
      <sz val="8.3000000000000007"/>
      <color indexed="63"/>
      <name val="Tahoma"/>
      <family val="2"/>
    </font>
    <font>
      <u/>
      <sz val="10"/>
      <name val="Arial"/>
      <family val="2"/>
    </font>
    <font>
      <sz val="11"/>
      <name val="Arial Narrow"/>
      <family val="2"/>
    </font>
    <font>
      <vertAlign val="superscript"/>
      <sz val="10"/>
      <name val="Arial"/>
      <family val="2"/>
    </font>
    <font>
      <sz val="11"/>
      <color indexed="8"/>
      <name val="Calibri"/>
      <family val="2"/>
    </font>
    <font>
      <b/>
      <sz val="12"/>
      <name val="Franklin Gothic Medium"/>
      <family val="2"/>
    </font>
    <font>
      <b/>
      <sz val="9"/>
      <color indexed="81"/>
      <name val="Tahoma"/>
      <family val="2"/>
    </font>
    <font>
      <sz val="9"/>
      <color indexed="81"/>
      <name val="Tahoma"/>
      <family val="2"/>
    </font>
    <font>
      <b/>
      <sz val="12"/>
      <name val="Arial"/>
      <family val="2"/>
    </font>
    <font>
      <b/>
      <sz val="11"/>
      <color theme="0"/>
      <name val="Calibri"/>
      <family val="2"/>
      <scheme val="minor"/>
    </font>
    <font>
      <b/>
      <sz val="11"/>
      <color theme="1"/>
      <name val="Calibri"/>
      <family val="2"/>
      <scheme val="minor"/>
    </font>
    <font>
      <b/>
      <sz val="8"/>
      <color theme="1"/>
      <name val="Calibri"/>
      <family val="2"/>
      <scheme val="minor"/>
    </font>
    <font>
      <b/>
      <sz val="11"/>
      <color rgb="FF1F497D"/>
      <name val="Calibri"/>
      <family val="2"/>
    </font>
    <font>
      <sz val="8"/>
      <color theme="1"/>
      <name val="Arial"/>
      <family val="2"/>
    </font>
    <font>
      <sz val="10"/>
      <color theme="1"/>
      <name val="Arial"/>
      <family val="2"/>
    </font>
    <font>
      <b/>
      <sz val="8"/>
      <color rgb="FF000000"/>
      <name val="Arial"/>
      <family val="2"/>
    </font>
    <font>
      <b/>
      <sz val="8"/>
      <color theme="1"/>
      <name val="Arial"/>
      <family val="2"/>
    </font>
    <font>
      <b/>
      <sz val="9"/>
      <color rgb="FF000000"/>
      <name val="Arial"/>
      <family val="2"/>
    </font>
    <font>
      <b/>
      <sz val="9"/>
      <color theme="1"/>
      <name val="Arial"/>
      <family val="2"/>
    </font>
    <font>
      <sz val="8"/>
      <color rgb="FF000000"/>
      <name val="Arial"/>
      <family val="2"/>
    </font>
    <font>
      <b/>
      <sz val="9"/>
      <color theme="0"/>
      <name val="Arial"/>
      <family val="2"/>
    </font>
    <font>
      <b/>
      <sz val="10"/>
      <color theme="0"/>
      <name val="Arial"/>
      <family val="2"/>
    </font>
    <font>
      <b/>
      <i/>
      <sz val="10"/>
      <color theme="0"/>
      <name val="Tahoma"/>
      <family val="2"/>
    </font>
    <font>
      <b/>
      <i/>
      <sz val="10"/>
      <color theme="0"/>
      <name val="Arial"/>
      <family val="2"/>
    </font>
    <font>
      <b/>
      <sz val="9"/>
      <color theme="1"/>
      <name val="Times New Roman"/>
      <family val="1"/>
    </font>
    <font>
      <b/>
      <sz val="9"/>
      <name val="Calibri"/>
      <family val="2"/>
      <scheme val="minor"/>
    </font>
    <font>
      <b/>
      <sz val="9"/>
      <color theme="0"/>
      <name val="Calibri"/>
      <family val="2"/>
      <scheme val="minor"/>
    </font>
    <font>
      <b/>
      <sz val="9"/>
      <color theme="1"/>
      <name val="Calibri"/>
      <family val="2"/>
      <scheme val="minor"/>
    </font>
    <font>
      <b/>
      <sz val="10"/>
      <color rgb="FF4F6228"/>
      <name val="Tahoma"/>
      <family val="2"/>
    </font>
    <font>
      <u/>
      <sz val="10"/>
      <color theme="1"/>
      <name val="Arial"/>
      <family val="2"/>
    </font>
    <font>
      <sz val="11"/>
      <color theme="1"/>
      <name val="Calibri"/>
      <family val="2"/>
    </font>
    <font>
      <b/>
      <sz val="10"/>
      <color theme="0" tint="-4.9989318521683403E-2"/>
      <name val="Arial"/>
      <family val="2"/>
    </font>
    <font>
      <b/>
      <sz val="11"/>
      <color theme="0" tint="-4.9989318521683403E-2"/>
      <name val="Calibri"/>
      <family val="2"/>
      <scheme val="minor"/>
    </font>
    <font>
      <b/>
      <sz val="11"/>
      <color theme="0"/>
      <name val="Calibri"/>
      <family val="2"/>
    </font>
    <font>
      <sz val="10"/>
      <color theme="0"/>
      <name val="Arial"/>
      <family val="2"/>
    </font>
  </fonts>
  <fills count="9">
    <fill>
      <patternFill patternType="none"/>
    </fill>
    <fill>
      <patternFill patternType="gray125"/>
    </fill>
    <fill>
      <patternFill patternType="solid">
        <fgColor indexed="22"/>
        <bgColor indexed="64"/>
      </patternFill>
    </fill>
    <fill>
      <patternFill patternType="solid">
        <fgColor indexed="9"/>
        <bgColor indexed="64"/>
      </patternFill>
    </fill>
    <fill>
      <patternFill patternType="solid">
        <fgColor theme="3" tint="-0.249977111117893"/>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0"/>
        <bgColor indexed="64"/>
      </patternFill>
    </fill>
    <fill>
      <patternFill patternType="solid">
        <fgColor theme="0" tint="-0.249977111117893"/>
        <bgColor indexed="64"/>
      </patternFill>
    </fill>
  </fills>
  <borders count="80">
    <border>
      <left/>
      <right/>
      <top/>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top/>
      <bottom style="thin">
        <color indexed="64"/>
      </bottom>
      <diagonal/>
    </border>
    <border>
      <left style="medium">
        <color indexed="64"/>
      </left>
      <right/>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style="medium">
        <color indexed="64"/>
      </left>
      <right/>
      <top/>
      <bottom style="medium">
        <color indexed="64"/>
      </bottom>
      <diagonal/>
    </border>
    <border>
      <left style="medium">
        <color indexed="64"/>
      </left>
      <right/>
      <top style="medium">
        <color indexed="64"/>
      </top>
      <bottom style="medium">
        <color indexed="64"/>
      </bottom>
      <diagonal/>
    </border>
    <border>
      <left style="medium">
        <color indexed="64"/>
      </left>
      <right style="medium">
        <color indexed="64"/>
      </right>
      <top style="medium">
        <color indexed="64"/>
      </top>
      <bottom style="thin">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right/>
      <top style="medium">
        <color indexed="64"/>
      </top>
      <bottom style="medium">
        <color indexed="64"/>
      </bottom>
      <diagonal/>
    </border>
    <border>
      <left/>
      <right/>
      <top style="medium">
        <color indexed="64"/>
      </top>
      <bottom/>
      <diagonal/>
    </border>
    <border>
      <left style="medium">
        <color indexed="64"/>
      </left>
      <right style="medium">
        <color indexed="64"/>
      </right>
      <top style="thin">
        <color indexed="64"/>
      </top>
      <bottom/>
      <diagonal/>
    </border>
    <border>
      <left/>
      <right style="medium">
        <color indexed="64"/>
      </right>
      <top style="thin">
        <color indexed="64"/>
      </top>
      <bottom style="thin">
        <color indexed="64"/>
      </bottom>
      <diagonal/>
    </border>
    <border>
      <left/>
      <right style="medium">
        <color indexed="64"/>
      </right>
      <top style="thin">
        <color indexed="64"/>
      </top>
      <bottom/>
      <diagonal/>
    </border>
    <border>
      <left/>
      <right style="medium">
        <color indexed="64"/>
      </right>
      <top style="medium">
        <color indexed="64"/>
      </top>
      <bottom/>
      <diagonal/>
    </border>
    <border>
      <left style="medium">
        <color indexed="64"/>
      </left>
      <right style="medium">
        <color indexed="64"/>
      </right>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medium">
        <color indexed="64"/>
      </bottom>
      <diagonal/>
    </border>
    <border>
      <left/>
      <right style="medium">
        <color indexed="64"/>
      </right>
      <top/>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thin">
        <color indexed="64"/>
      </right>
      <top/>
      <bottom/>
      <diagonal/>
    </border>
    <border>
      <left style="thin">
        <color indexed="64"/>
      </left>
      <right style="thin">
        <color indexed="64"/>
      </right>
      <top/>
      <bottom/>
      <diagonal/>
    </border>
    <border>
      <left style="thin">
        <color indexed="64"/>
      </left>
      <right style="medium">
        <color indexed="64"/>
      </right>
      <top/>
      <bottom/>
      <diagonal/>
    </border>
    <border>
      <left style="medium">
        <color indexed="64"/>
      </left>
      <right style="thin">
        <color indexed="64"/>
      </right>
      <top/>
      <bottom style="medium">
        <color indexed="64"/>
      </bottom>
      <diagonal/>
    </border>
    <border>
      <left style="thin">
        <color indexed="64"/>
      </left>
      <right/>
      <top/>
      <bottom/>
      <diagonal/>
    </border>
    <border>
      <left style="thin">
        <color indexed="64"/>
      </left>
      <right/>
      <top/>
      <bottom style="medium">
        <color indexed="64"/>
      </bottom>
      <diagonal/>
    </border>
    <border>
      <left style="medium">
        <color indexed="64"/>
      </left>
      <right style="thin">
        <color indexed="64"/>
      </right>
      <top style="medium">
        <color indexed="64"/>
      </top>
      <bottom/>
      <diagonal/>
    </border>
    <border>
      <left style="thin">
        <color indexed="64"/>
      </left>
      <right/>
      <top style="medium">
        <color indexed="64"/>
      </top>
      <bottom style="medium">
        <color indexed="64"/>
      </bottom>
      <diagonal/>
    </border>
    <border>
      <left/>
      <right style="thin">
        <color indexed="64"/>
      </right>
      <top/>
      <bottom/>
      <diagonal/>
    </border>
    <border>
      <left style="thin">
        <color indexed="64"/>
      </left>
      <right/>
      <top style="medium">
        <color indexed="64"/>
      </top>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right/>
      <top/>
      <bottom style="thin">
        <color indexed="64"/>
      </bottom>
      <diagonal/>
    </border>
    <border>
      <left style="medium">
        <color indexed="64"/>
      </left>
      <right/>
      <top style="thin">
        <color indexed="64"/>
      </top>
      <bottom/>
      <diagonal/>
    </border>
    <border>
      <left/>
      <right style="medium">
        <color indexed="64"/>
      </right>
      <top/>
      <bottom style="thin">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right/>
      <top/>
      <bottom style="medium">
        <color indexed="64"/>
      </bottom>
      <diagonal/>
    </border>
    <border>
      <left/>
      <right/>
      <top style="medium">
        <color indexed="64"/>
      </top>
      <bottom style="thin">
        <color indexed="64"/>
      </bottom>
      <diagonal/>
    </border>
    <border>
      <left/>
      <right style="thin">
        <color indexed="64"/>
      </right>
      <top style="medium">
        <color indexed="64"/>
      </top>
      <bottom/>
      <diagonal/>
    </border>
    <border>
      <left/>
      <right style="thin">
        <color indexed="64"/>
      </right>
      <top/>
      <bottom style="thin">
        <color indexed="64"/>
      </bottom>
      <diagonal/>
    </border>
    <border>
      <left style="thin">
        <color indexed="64"/>
      </left>
      <right/>
      <top style="thin">
        <color indexed="64"/>
      </top>
      <bottom/>
      <diagonal/>
    </border>
    <border>
      <left style="medium">
        <color indexed="64"/>
      </left>
      <right style="thin">
        <color indexed="64"/>
      </right>
      <top style="thin">
        <color indexed="64"/>
      </top>
      <bottom/>
      <diagonal/>
    </border>
    <border>
      <left style="thin">
        <color indexed="64"/>
      </left>
      <right/>
      <top/>
      <bottom style="thin">
        <color indexed="64"/>
      </bottom>
      <diagonal/>
    </border>
    <border>
      <left/>
      <right/>
      <top style="thin">
        <color indexed="64"/>
      </top>
      <bottom/>
      <diagonal/>
    </border>
    <border>
      <left style="thin">
        <color indexed="64"/>
      </left>
      <right/>
      <top style="medium">
        <color indexed="64"/>
      </top>
      <bottom style="thin">
        <color indexed="64"/>
      </bottom>
      <diagonal/>
    </border>
  </borders>
  <cellStyleXfs count="19">
    <xf numFmtId="0" fontId="0" fillId="0" borderId="0"/>
    <xf numFmtId="165" fontId="1" fillId="0" borderId="0" applyFont="0" applyFill="0" applyBorder="0" applyAlignment="0" applyProtection="0"/>
    <xf numFmtId="0" fontId="3" fillId="0" borderId="0" applyNumberFormat="0" applyFill="0" applyBorder="0" applyAlignment="0" applyProtection="0">
      <alignment vertical="top"/>
      <protection locked="0"/>
    </xf>
    <xf numFmtId="164"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4" fillId="0" borderId="0"/>
    <xf numFmtId="0" fontId="2" fillId="0" borderId="0"/>
    <xf numFmtId="0" fontId="2" fillId="0" borderId="0"/>
    <xf numFmtId="0" fontId="2" fillId="0" borderId="0"/>
    <xf numFmtId="0" fontId="2" fillId="0" borderId="0"/>
    <xf numFmtId="0" fontId="2" fillId="0" borderId="0"/>
    <xf numFmtId="0" fontId="2" fillId="0" borderId="0"/>
  </cellStyleXfs>
  <cellXfs count="1329">
    <xf numFmtId="0" fontId="0" fillId="0" borderId="0" xfId="0"/>
    <xf numFmtId="0" fontId="0" fillId="0" borderId="1" xfId="0" applyFill="1" applyBorder="1"/>
    <xf numFmtId="0" fontId="4" fillId="0" borderId="1" xfId="0" applyFont="1" applyFill="1" applyBorder="1"/>
    <xf numFmtId="0" fontId="0" fillId="0" borderId="2" xfId="0" applyFill="1" applyBorder="1"/>
    <xf numFmtId="0" fontId="0" fillId="0" borderId="0" xfId="0" applyFill="1"/>
    <xf numFmtId="0" fontId="4" fillId="0" borderId="3" xfId="0" applyFont="1" applyFill="1" applyBorder="1"/>
    <xf numFmtId="0" fontId="4" fillId="0" borderId="3" xfId="0" applyFont="1" applyFill="1" applyBorder="1" applyAlignment="1">
      <alignment horizontal="justify" vertical="top" wrapText="1"/>
    </xf>
    <xf numFmtId="0" fontId="4" fillId="0" borderId="4" xfId="0" applyFont="1" applyFill="1" applyBorder="1" applyAlignment="1">
      <alignment horizontal="justify" vertical="top" wrapText="1"/>
    </xf>
    <xf numFmtId="0" fontId="0" fillId="0" borderId="0" xfId="0" applyFill="1" applyBorder="1"/>
    <xf numFmtId="0" fontId="4" fillId="0" borderId="5" xfId="0" applyFont="1" applyFill="1" applyBorder="1"/>
    <xf numFmtId="0" fontId="4" fillId="0" borderId="6" xfId="0" applyFont="1" applyFill="1" applyBorder="1" applyAlignment="1">
      <alignment vertical="top"/>
    </xf>
    <xf numFmtId="0" fontId="4" fillId="0" borderId="7" xfId="0" applyFont="1" applyFill="1" applyBorder="1" applyAlignment="1">
      <alignment vertical="top"/>
    </xf>
    <xf numFmtId="0" fontId="0" fillId="0" borderId="6" xfId="0" applyFill="1" applyBorder="1" applyAlignment="1">
      <alignment vertical="top"/>
    </xf>
    <xf numFmtId="0" fontId="4" fillId="0" borderId="8" xfId="0" applyFont="1" applyFill="1" applyBorder="1" applyAlignment="1">
      <alignment vertical="top"/>
    </xf>
    <xf numFmtId="0" fontId="0" fillId="0" borderId="9" xfId="0" applyFill="1" applyBorder="1" applyAlignment="1">
      <alignment vertical="top"/>
    </xf>
    <xf numFmtId="0" fontId="0" fillId="0" borderId="10" xfId="0" applyFill="1" applyBorder="1" applyAlignment="1">
      <alignment vertical="top"/>
    </xf>
    <xf numFmtId="0" fontId="0" fillId="0" borderId="11" xfId="0" applyFill="1" applyBorder="1" applyAlignment="1">
      <alignment vertical="top"/>
    </xf>
    <xf numFmtId="0" fontId="0" fillId="0" borderId="12" xfId="0" applyBorder="1"/>
    <xf numFmtId="0" fontId="0" fillId="0" borderId="1" xfId="0" applyBorder="1"/>
    <xf numFmtId="0" fontId="0" fillId="0" borderId="2" xfId="0" applyBorder="1"/>
    <xf numFmtId="0" fontId="0" fillId="0" borderId="13" xfId="0" applyBorder="1"/>
    <xf numFmtId="0" fontId="4" fillId="0" borderId="14" xfId="0" applyFont="1" applyFill="1" applyBorder="1" applyAlignment="1">
      <alignment vertical="top"/>
    </xf>
    <xf numFmtId="0" fontId="0" fillId="0" borderId="1" xfId="0" applyBorder="1" applyAlignment="1">
      <alignment wrapText="1"/>
    </xf>
    <xf numFmtId="0" fontId="0" fillId="0" borderId="12" xfId="0" applyBorder="1" applyAlignment="1">
      <alignment wrapText="1"/>
    </xf>
    <xf numFmtId="0" fontId="0" fillId="0" borderId="2" xfId="0" applyBorder="1" applyAlignment="1">
      <alignment wrapText="1"/>
    </xf>
    <xf numFmtId="0" fontId="5" fillId="0" borderId="11" xfId="0" applyFont="1" applyFill="1" applyBorder="1" applyAlignment="1">
      <alignment vertical="top"/>
    </xf>
    <xf numFmtId="0" fontId="5" fillId="0" borderId="15" xfId="0" applyFont="1" applyFill="1" applyBorder="1"/>
    <xf numFmtId="0" fontId="5" fillId="0" borderId="0" xfId="0" applyFont="1" applyFill="1"/>
    <xf numFmtId="0" fontId="5" fillId="0" borderId="9" xfId="0" applyFont="1" applyFill="1" applyBorder="1" applyAlignment="1">
      <alignment horizontal="center"/>
    </xf>
    <xf numFmtId="0" fontId="5" fillId="0" borderId="15" xfId="0" applyFont="1" applyBorder="1"/>
    <xf numFmtId="0" fontId="5" fillId="0" borderId="9" xfId="0" applyFont="1" applyFill="1" applyBorder="1" applyAlignment="1">
      <alignment vertical="top"/>
    </xf>
    <xf numFmtId="0" fontId="5" fillId="0" borderId="16" xfId="0" applyFont="1" applyBorder="1"/>
    <xf numFmtId="0" fontId="5" fillId="0" borderId="16" xfId="0" applyFont="1" applyFill="1" applyBorder="1" applyAlignment="1">
      <alignment horizontal="center"/>
    </xf>
    <xf numFmtId="0" fontId="4" fillId="0" borderId="17" xfId="0" applyFont="1" applyFill="1" applyBorder="1"/>
    <xf numFmtId="0" fontId="4" fillId="0" borderId="12" xfId="0" applyFont="1" applyFill="1" applyBorder="1"/>
    <xf numFmtId="0" fontId="4" fillId="0" borderId="1" xfId="0" applyFont="1" applyFill="1" applyBorder="1" applyAlignment="1">
      <alignment wrapText="1"/>
    </xf>
    <xf numFmtId="0" fontId="0" fillId="0" borderId="12" xfId="0" applyFill="1" applyBorder="1" applyAlignment="1">
      <alignment wrapText="1"/>
    </xf>
    <xf numFmtId="0" fontId="0" fillId="0" borderId="1" xfId="0" applyFill="1" applyBorder="1" applyAlignment="1">
      <alignment wrapText="1"/>
    </xf>
    <xf numFmtId="0" fontId="0" fillId="0" borderId="2" xfId="0" applyFill="1" applyBorder="1" applyAlignment="1">
      <alignment wrapText="1"/>
    </xf>
    <xf numFmtId="0" fontId="4" fillId="0" borderId="3" xfId="0" applyFont="1" applyFill="1" applyBorder="1" applyAlignment="1">
      <alignment wrapText="1"/>
    </xf>
    <xf numFmtId="0" fontId="4" fillId="0" borderId="10" xfId="0" applyFont="1" applyFill="1" applyBorder="1" applyAlignment="1">
      <alignment vertical="top"/>
    </xf>
    <xf numFmtId="0" fontId="5" fillId="0" borderId="16" xfId="0" applyFont="1" applyFill="1" applyBorder="1"/>
    <xf numFmtId="0" fontId="4" fillId="0" borderId="2" xfId="0" applyFont="1" applyFill="1" applyBorder="1" applyAlignment="1">
      <alignment wrapText="1"/>
    </xf>
    <xf numFmtId="168" fontId="0" fillId="0" borderId="18" xfId="0" applyNumberFormat="1" applyFill="1" applyBorder="1" applyAlignment="1">
      <alignment horizontal="center"/>
    </xf>
    <xf numFmtId="168" fontId="0" fillId="0" borderId="19" xfId="0" applyNumberFormat="1" applyFill="1" applyBorder="1" applyAlignment="1">
      <alignment horizontal="center"/>
    </xf>
    <xf numFmtId="168" fontId="0" fillId="0" borderId="0" xfId="0" applyNumberFormat="1" applyFill="1" applyAlignment="1">
      <alignment horizontal="center"/>
    </xf>
    <xf numFmtId="168" fontId="5" fillId="0" borderId="20" xfId="0" applyNumberFormat="1" applyFont="1" applyFill="1" applyBorder="1" applyAlignment="1">
      <alignment horizontal="center"/>
    </xf>
    <xf numFmtId="168" fontId="5" fillId="0" borderId="13" xfId="0" applyNumberFormat="1" applyFont="1" applyFill="1" applyBorder="1" applyAlignment="1">
      <alignment horizontal="center"/>
    </xf>
    <xf numFmtId="168" fontId="0" fillId="0" borderId="21" xfId="0" applyNumberFormat="1" applyFill="1" applyBorder="1" applyAlignment="1">
      <alignment horizontal="center"/>
    </xf>
    <xf numFmtId="168" fontId="0" fillId="0" borderId="1" xfId="0" applyNumberFormat="1" applyFill="1" applyBorder="1" applyAlignment="1">
      <alignment horizontal="center"/>
    </xf>
    <xf numFmtId="168" fontId="0" fillId="0" borderId="2" xfId="0" applyNumberFormat="1" applyFill="1" applyBorder="1" applyAlignment="1">
      <alignment horizontal="center"/>
    </xf>
    <xf numFmtId="168" fontId="0" fillId="0" borderId="22" xfId="0" applyNumberFormat="1" applyFill="1" applyBorder="1" applyAlignment="1">
      <alignment horizontal="center"/>
    </xf>
    <xf numFmtId="168" fontId="0" fillId="0" borderId="23" xfId="0" applyNumberFormat="1" applyFill="1" applyBorder="1" applyAlignment="1">
      <alignment horizontal="center"/>
    </xf>
    <xf numFmtId="168" fontId="0" fillId="0" borderId="24" xfId="0" applyNumberFormat="1" applyFill="1" applyBorder="1" applyAlignment="1">
      <alignment horizontal="center"/>
    </xf>
    <xf numFmtId="168" fontId="0" fillId="0" borderId="12" xfId="0" applyNumberFormat="1" applyFill="1" applyBorder="1" applyAlignment="1">
      <alignment horizontal="center" vertical="center"/>
    </xf>
    <xf numFmtId="168" fontId="0" fillId="0" borderId="1" xfId="0" applyNumberFormat="1" applyFill="1" applyBorder="1" applyAlignment="1">
      <alignment horizontal="center" vertical="center"/>
    </xf>
    <xf numFmtId="0" fontId="0" fillId="0" borderId="9" xfId="0" applyFill="1" applyBorder="1"/>
    <xf numFmtId="0" fontId="0" fillId="0" borderId="16" xfId="0" applyFill="1" applyBorder="1"/>
    <xf numFmtId="168" fontId="0" fillId="0" borderId="20" xfId="0" applyNumberFormat="1" applyFill="1" applyBorder="1" applyAlignment="1">
      <alignment horizontal="center"/>
    </xf>
    <xf numFmtId="37" fontId="4" fillId="0" borderId="18" xfId="0" applyNumberFormat="1" applyFont="1" applyFill="1" applyBorder="1" applyAlignment="1">
      <alignment horizontal="center"/>
    </xf>
    <xf numFmtId="168" fontId="4" fillId="0" borderId="25" xfId="0" applyNumberFormat="1" applyFont="1" applyFill="1" applyBorder="1" applyAlignment="1">
      <alignment horizontal="center"/>
    </xf>
    <xf numFmtId="168" fontId="4" fillId="0" borderId="12" xfId="0" applyNumberFormat="1" applyFont="1" applyFill="1" applyBorder="1" applyAlignment="1">
      <alignment horizontal="center"/>
    </xf>
    <xf numFmtId="168" fontId="4" fillId="0" borderId="1" xfId="0" applyNumberFormat="1" applyFont="1" applyFill="1" applyBorder="1" applyAlignment="1">
      <alignment horizontal="center"/>
    </xf>
    <xf numFmtId="168" fontId="4" fillId="0" borderId="2" xfId="0" applyNumberFormat="1" applyFont="1" applyFill="1" applyBorder="1" applyAlignment="1">
      <alignment horizontal="center"/>
    </xf>
    <xf numFmtId="0" fontId="0" fillId="0" borderId="14" xfId="0" applyFill="1" applyBorder="1" applyAlignment="1">
      <alignment horizontal="center" vertical="center"/>
    </xf>
    <xf numFmtId="0" fontId="0" fillId="0" borderId="7" xfId="0" applyFill="1" applyBorder="1" applyAlignment="1">
      <alignment horizontal="center" vertical="center"/>
    </xf>
    <xf numFmtId="0" fontId="0" fillId="0" borderId="8" xfId="0" applyFill="1" applyBorder="1" applyAlignment="1">
      <alignment horizontal="center" vertical="center"/>
    </xf>
    <xf numFmtId="37" fontId="4" fillId="0" borderId="22" xfId="0" applyNumberFormat="1" applyFont="1" applyFill="1" applyBorder="1" applyAlignment="1">
      <alignment horizontal="center"/>
    </xf>
    <xf numFmtId="168" fontId="4" fillId="0" borderId="18" xfId="0" applyNumberFormat="1" applyFont="1" applyFill="1" applyBorder="1" applyAlignment="1">
      <alignment horizontal="center"/>
    </xf>
    <xf numFmtId="0" fontId="2" fillId="0" borderId="14" xfId="0" applyFont="1" applyFill="1" applyBorder="1" applyAlignment="1">
      <alignment vertical="top"/>
    </xf>
    <xf numFmtId="0" fontId="2" fillId="0" borderId="5" xfId="0" applyFont="1" applyFill="1" applyBorder="1"/>
    <xf numFmtId="0" fontId="2" fillId="0" borderId="7" xfId="0" applyFont="1" applyFill="1" applyBorder="1" applyAlignment="1">
      <alignment vertical="top"/>
    </xf>
    <xf numFmtId="0" fontId="2" fillId="0" borderId="3" xfId="0" applyFont="1" applyFill="1" applyBorder="1"/>
    <xf numFmtId="0" fontId="2" fillId="0" borderId="3" xfId="0" applyFont="1" applyFill="1" applyBorder="1" applyAlignment="1">
      <alignment wrapText="1"/>
    </xf>
    <xf numFmtId="168" fontId="0" fillId="0" borderId="1" xfId="0" applyNumberFormat="1" applyFill="1" applyBorder="1" applyAlignment="1">
      <alignment horizontal="center" wrapText="1"/>
    </xf>
    <xf numFmtId="0" fontId="2" fillId="0" borderId="3" xfId="0" applyFont="1" applyFill="1" applyBorder="1" applyAlignment="1">
      <alignment horizontal="justify" vertical="top" wrapText="1"/>
    </xf>
    <xf numFmtId="0" fontId="2" fillId="0" borderId="8" xfId="0" applyFont="1" applyFill="1" applyBorder="1" applyAlignment="1">
      <alignment vertical="top"/>
    </xf>
    <xf numFmtId="0" fontId="2" fillId="0" borderId="4" xfId="0" applyFont="1" applyFill="1" applyBorder="1" applyAlignment="1">
      <alignment horizontal="justify" vertical="top" wrapText="1"/>
    </xf>
    <xf numFmtId="0" fontId="2" fillId="0" borderId="12" xfId="0" applyFont="1" applyFill="1" applyBorder="1"/>
    <xf numFmtId="0" fontId="2" fillId="0" borderId="1" xfId="0" applyFont="1" applyFill="1" applyBorder="1"/>
    <xf numFmtId="0" fontId="2" fillId="0" borderId="6" xfId="0" applyFont="1" applyFill="1" applyBorder="1" applyAlignment="1">
      <alignment vertical="top"/>
    </xf>
    <xf numFmtId="0" fontId="2" fillId="0" borderId="1" xfId="0" applyFont="1" applyFill="1" applyBorder="1" applyAlignment="1">
      <alignment wrapText="1"/>
    </xf>
    <xf numFmtId="0" fontId="2" fillId="0" borderId="17" xfId="0" applyFont="1" applyFill="1" applyBorder="1"/>
    <xf numFmtId="0" fontId="2" fillId="0" borderId="10" xfId="0" applyFont="1" applyFill="1" applyBorder="1" applyAlignment="1">
      <alignment vertical="top"/>
    </xf>
    <xf numFmtId="0" fontId="2" fillId="0" borderId="2" xfId="0" applyFont="1" applyFill="1" applyBorder="1" applyAlignment="1">
      <alignment wrapText="1"/>
    </xf>
    <xf numFmtId="168" fontId="0" fillId="0" borderId="25" xfId="0" applyNumberFormat="1" applyFill="1" applyBorder="1" applyAlignment="1">
      <alignment horizontal="center"/>
    </xf>
    <xf numFmtId="168" fontId="0" fillId="0" borderId="12" xfId="0" applyNumberFormat="1" applyFill="1" applyBorder="1" applyAlignment="1">
      <alignment horizontal="center"/>
    </xf>
    <xf numFmtId="0" fontId="0" fillId="0" borderId="26" xfId="0" applyFill="1" applyBorder="1" applyAlignment="1">
      <alignment wrapText="1"/>
    </xf>
    <xf numFmtId="168" fontId="0" fillId="0" borderId="14" xfId="0" applyNumberFormat="1" applyFill="1" applyBorder="1" applyAlignment="1">
      <alignment horizontal="center" wrapText="1"/>
    </xf>
    <xf numFmtId="0" fontId="0" fillId="0" borderId="3" xfId="0" applyFill="1" applyBorder="1" applyAlignment="1">
      <alignment wrapText="1"/>
    </xf>
    <xf numFmtId="0" fontId="0" fillId="0" borderId="4" xfId="0" applyFill="1" applyBorder="1" applyAlignment="1">
      <alignment wrapText="1"/>
    </xf>
    <xf numFmtId="168" fontId="2" fillId="0" borderId="12" xfId="0" applyNumberFormat="1" applyFont="1" applyFill="1" applyBorder="1" applyAlignment="1">
      <alignment horizontal="center" vertical="center"/>
    </xf>
    <xf numFmtId="0" fontId="5" fillId="0" borderId="9" xfId="0" applyFont="1" applyFill="1" applyBorder="1"/>
    <xf numFmtId="168" fontId="5" fillId="0" borderId="25" xfId="0" applyNumberFormat="1" applyFont="1" applyFill="1" applyBorder="1" applyAlignment="1">
      <alignment horizontal="center"/>
    </xf>
    <xf numFmtId="0" fontId="2" fillId="0" borderId="0" xfId="0" applyFont="1" applyAlignment="1">
      <alignment horizontal="center"/>
    </xf>
    <xf numFmtId="0" fontId="5" fillId="0" borderId="1" xfId="0" applyFont="1" applyFill="1" applyBorder="1"/>
    <xf numFmtId="4" fontId="0" fillId="0" borderId="18" xfId="0" applyNumberFormat="1" applyFill="1" applyBorder="1" applyAlignment="1">
      <alignment horizontal="center"/>
    </xf>
    <xf numFmtId="0" fontId="7" fillId="0" borderId="0" xfId="0" applyFont="1"/>
    <xf numFmtId="0" fontId="5" fillId="0" borderId="17" xfId="0" applyFont="1" applyFill="1" applyBorder="1"/>
    <xf numFmtId="0" fontId="5" fillId="0" borderId="12" xfId="0" applyFont="1" applyBorder="1"/>
    <xf numFmtId="0" fontId="2" fillId="0" borderId="6" xfId="0" applyFont="1" applyFill="1" applyBorder="1" applyAlignment="1">
      <alignment wrapText="1"/>
    </xf>
    <xf numFmtId="0" fontId="2" fillId="0" borderId="3" xfId="0" applyFont="1" applyFill="1" applyBorder="1" applyAlignment="1">
      <alignment horizontal="left" vertical="center" wrapText="1"/>
    </xf>
    <xf numFmtId="168" fontId="0" fillId="0" borderId="2" xfId="0" applyNumberFormat="1" applyFill="1" applyBorder="1" applyAlignment="1">
      <alignment horizontal="center" wrapText="1"/>
    </xf>
    <xf numFmtId="0" fontId="2" fillId="0" borderId="27" xfId="0" applyFont="1" applyFill="1" applyBorder="1" applyAlignment="1">
      <alignment vertical="top"/>
    </xf>
    <xf numFmtId="0" fontId="2" fillId="0" borderId="28" xfId="0" applyFont="1" applyFill="1" applyBorder="1"/>
    <xf numFmtId="0" fontId="2" fillId="0" borderId="29" xfId="0" applyFont="1" applyFill="1" applyBorder="1" applyAlignment="1">
      <alignment vertical="top"/>
    </xf>
    <xf numFmtId="0" fontId="2" fillId="0" borderId="30" xfId="0" applyFont="1" applyFill="1" applyBorder="1" applyAlignment="1">
      <alignment horizontal="justify" vertical="top" wrapText="1"/>
    </xf>
    <xf numFmtId="0" fontId="2" fillId="0" borderId="31" xfId="0" applyFont="1" applyFill="1" applyBorder="1" applyAlignment="1">
      <alignment vertical="top"/>
    </xf>
    <xf numFmtId="0" fontId="2" fillId="0" borderId="32" xfId="0" applyFont="1" applyFill="1" applyBorder="1" applyAlignment="1">
      <alignment horizontal="justify" vertical="top" wrapText="1"/>
    </xf>
    <xf numFmtId="0" fontId="5" fillId="0" borderId="6" xfId="0" applyFont="1" applyFill="1" applyBorder="1" applyAlignment="1">
      <alignment vertical="top"/>
    </xf>
    <xf numFmtId="0" fontId="5" fillId="0" borderId="0" xfId="0" applyFont="1" applyFill="1" applyBorder="1"/>
    <xf numFmtId="0" fontId="0" fillId="0" borderId="26" xfId="0" applyFill="1" applyBorder="1" applyAlignment="1">
      <alignment vertical="top"/>
    </xf>
    <xf numFmtId="0" fontId="0" fillId="0" borderId="3" xfId="0" applyFill="1" applyBorder="1" applyAlignment="1">
      <alignment vertical="top"/>
    </xf>
    <xf numFmtId="0" fontId="2" fillId="0" borderId="3" xfId="0" applyFont="1" applyFill="1" applyBorder="1" applyAlignment="1">
      <alignment vertical="top"/>
    </xf>
    <xf numFmtId="0" fontId="2" fillId="0" borderId="1" xfId="0" applyFont="1" applyFill="1" applyBorder="1" applyAlignment="1">
      <alignment vertical="center"/>
    </xf>
    <xf numFmtId="0" fontId="5" fillId="0" borderId="1" xfId="0" applyFont="1" applyFill="1" applyBorder="1" applyAlignment="1">
      <alignment horizontal="left"/>
    </xf>
    <xf numFmtId="0" fontId="2" fillId="0" borderId="4" xfId="0" applyFont="1" applyFill="1" applyBorder="1" applyAlignment="1">
      <alignment vertical="top"/>
    </xf>
    <xf numFmtId="0" fontId="5" fillId="0" borderId="26" xfId="0" applyFont="1" applyFill="1" applyBorder="1" applyAlignment="1">
      <alignment vertical="top"/>
    </xf>
    <xf numFmtId="0" fontId="0" fillId="0" borderId="4" xfId="0" applyFill="1" applyBorder="1" applyAlignment="1">
      <alignment vertical="top"/>
    </xf>
    <xf numFmtId="0" fontId="5" fillId="0" borderId="2" xfId="0" applyFont="1" applyBorder="1"/>
    <xf numFmtId="0" fontId="0" fillId="0" borderId="5" xfId="0" applyFill="1" applyBorder="1" applyAlignment="1">
      <alignment vertical="top"/>
    </xf>
    <xf numFmtId="0" fontId="0" fillId="0" borderId="21" xfId="0" applyBorder="1"/>
    <xf numFmtId="0" fontId="5" fillId="0" borderId="25" xfId="0" applyFont="1" applyBorder="1"/>
    <xf numFmtId="0" fontId="0" fillId="0" borderId="8" xfId="0" applyBorder="1"/>
    <xf numFmtId="0" fontId="0" fillId="0" borderId="21" xfId="0" applyBorder="1" applyAlignment="1">
      <alignment wrapText="1"/>
    </xf>
    <xf numFmtId="0" fontId="5" fillId="0" borderId="25" xfId="0" applyFont="1" applyFill="1" applyBorder="1"/>
    <xf numFmtId="0" fontId="0" fillId="0" borderId="21" xfId="0" applyFill="1" applyBorder="1" applyAlignment="1">
      <alignment wrapText="1"/>
    </xf>
    <xf numFmtId="0" fontId="40" fillId="4" borderId="25" xfId="0" applyFont="1" applyFill="1" applyBorder="1" applyAlignment="1">
      <alignment horizontal="center"/>
    </xf>
    <xf numFmtId="16" fontId="40" fillId="4" borderId="33" xfId="0" applyNumberFormat="1" applyFont="1" applyFill="1" applyBorder="1" applyAlignment="1">
      <alignment horizontal="center"/>
    </xf>
    <xf numFmtId="0" fontId="40" fillId="4" borderId="34" xfId="0" applyFont="1" applyFill="1" applyBorder="1" applyAlignment="1">
      <alignment horizontal="center"/>
    </xf>
    <xf numFmtId="0" fontId="40" fillId="4" borderId="35" xfId="0" applyFont="1" applyFill="1" applyBorder="1" applyAlignment="1">
      <alignment horizontal="center"/>
    </xf>
    <xf numFmtId="0" fontId="41" fillId="0" borderId="12" xfId="0" applyFont="1" applyBorder="1"/>
    <xf numFmtId="169" fontId="0" fillId="0" borderId="36" xfId="1" applyNumberFormat="1" applyFont="1" applyBorder="1"/>
    <xf numFmtId="169" fontId="0" fillId="0" borderId="28" xfId="1" applyNumberFormat="1" applyFont="1" applyBorder="1"/>
    <xf numFmtId="169" fontId="41" fillId="0" borderId="37" xfId="1" applyNumberFormat="1" applyFont="1" applyFill="1" applyBorder="1"/>
    <xf numFmtId="0" fontId="41" fillId="0" borderId="1" xfId="0" applyFont="1" applyBorder="1"/>
    <xf numFmtId="169" fontId="0" fillId="0" borderId="38" xfId="1" applyNumberFormat="1" applyFont="1" applyBorder="1"/>
    <xf numFmtId="169" fontId="0" fillId="0" borderId="30" xfId="1" applyNumberFormat="1" applyFont="1" applyBorder="1"/>
    <xf numFmtId="169" fontId="41" fillId="0" borderId="39" xfId="1" applyNumberFormat="1" applyFont="1" applyFill="1" applyBorder="1"/>
    <xf numFmtId="0" fontId="41" fillId="0" borderId="17" xfId="0" applyFont="1" applyBorder="1"/>
    <xf numFmtId="169" fontId="41" fillId="5" borderId="40" xfId="1" applyNumberFormat="1" applyFont="1" applyFill="1" applyBorder="1"/>
    <xf numFmtId="169" fontId="41" fillId="5" borderId="41" xfId="1" applyNumberFormat="1" applyFont="1" applyFill="1" applyBorder="1"/>
    <xf numFmtId="0" fontId="0" fillId="0" borderId="24" xfId="0" applyBorder="1"/>
    <xf numFmtId="0" fontId="0" fillId="0" borderId="11" xfId="0" applyBorder="1"/>
    <xf numFmtId="0" fontId="0" fillId="0" borderId="15" xfId="0" applyBorder="1"/>
    <xf numFmtId="0" fontId="41" fillId="0" borderId="15" xfId="0" applyFont="1" applyBorder="1"/>
    <xf numFmtId="169" fontId="41" fillId="5" borderId="35" xfId="1" applyNumberFormat="1" applyFont="1" applyFill="1" applyBorder="1"/>
    <xf numFmtId="0" fontId="42" fillId="0" borderId="0" xfId="0" applyFont="1" applyFill="1" applyBorder="1"/>
    <xf numFmtId="0" fontId="43" fillId="0" borderId="0" xfId="0" applyFont="1"/>
    <xf numFmtId="0" fontId="10" fillId="0" borderId="30" xfId="0" applyFont="1" applyBorder="1"/>
    <xf numFmtId="0" fontId="2" fillId="0" borderId="30" xfId="0" applyFont="1" applyBorder="1"/>
    <xf numFmtId="0" fontId="11" fillId="0" borderId="30" xfId="0" applyFont="1" applyBorder="1"/>
    <xf numFmtId="0" fontId="11" fillId="0" borderId="0" xfId="0" applyFont="1"/>
    <xf numFmtId="0" fontId="2" fillId="0" borderId="0" xfId="0" applyFont="1"/>
    <xf numFmtId="0" fontId="2" fillId="0" borderId="41" xfId="0" applyFont="1" applyBorder="1"/>
    <xf numFmtId="0" fontId="5" fillId="6" borderId="42" xfId="0" applyFont="1" applyFill="1" applyBorder="1"/>
    <xf numFmtId="0" fontId="5" fillId="6" borderId="35" xfId="0" applyFont="1" applyFill="1" applyBorder="1"/>
    <xf numFmtId="0" fontId="44" fillId="0" borderId="0" xfId="0" applyFont="1" applyFill="1" applyAlignment="1">
      <alignment horizontal="center"/>
    </xf>
    <xf numFmtId="0" fontId="44" fillId="0" borderId="0" xfId="0" applyFont="1" applyFill="1"/>
    <xf numFmtId="0" fontId="44" fillId="0" borderId="0" xfId="0" applyFont="1" applyFill="1" applyAlignment="1">
      <alignment horizontal="center" vertical="center"/>
    </xf>
    <xf numFmtId="0" fontId="45" fillId="0" borderId="0" xfId="0" applyFont="1" applyFill="1"/>
    <xf numFmtId="0" fontId="46" fillId="0" borderId="0" xfId="0" applyFont="1" applyFill="1" applyBorder="1" applyAlignment="1">
      <alignment horizontal="left" wrapText="1"/>
    </xf>
    <xf numFmtId="0" fontId="46" fillId="0" borderId="0" xfId="0" applyFont="1" applyFill="1" applyBorder="1" applyAlignment="1">
      <alignment horizontal="center" vertical="center" wrapText="1"/>
    </xf>
    <xf numFmtId="0" fontId="46" fillId="0" borderId="0" xfId="0" applyFont="1" applyFill="1" applyBorder="1" applyAlignment="1">
      <alignment horizontal="center" wrapText="1"/>
    </xf>
    <xf numFmtId="0" fontId="47" fillId="0" borderId="0" xfId="0" applyFont="1" applyFill="1"/>
    <xf numFmtId="0" fontId="48" fillId="5" borderId="42" xfId="0" applyFont="1" applyFill="1" applyBorder="1" applyAlignment="1">
      <alignment horizontal="center" vertical="center" wrapText="1"/>
    </xf>
    <xf numFmtId="0" fontId="48" fillId="5" borderId="34" xfId="0" applyFont="1" applyFill="1" applyBorder="1" applyAlignment="1">
      <alignment horizontal="center" vertical="center" wrapText="1"/>
    </xf>
    <xf numFmtId="0" fontId="48" fillId="5" borderId="35" xfId="0" applyFont="1" applyFill="1" applyBorder="1" applyAlignment="1">
      <alignment horizontal="center" vertical="center" wrapText="1"/>
    </xf>
    <xf numFmtId="0" fontId="49" fillId="0" borderId="0" xfId="0" applyFont="1" applyFill="1" applyAlignment="1">
      <alignment horizontal="center" vertical="center"/>
    </xf>
    <xf numFmtId="0" fontId="50" fillId="0" borderId="43" xfId="0" applyFont="1" applyFill="1" applyBorder="1" applyAlignment="1">
      <alignment horizontal="center" wrapText="1"/>
    </xf>
    <xf numFmtId="0" fontId="50" fillId="0" borderId="44" xfId="0" applyFont="1" applyFill="1" applyBorder="1" applyAlignment="1">
      <alignment horizontal="left" wrapText="1"/>
    </xf>
    <xf numFmtId="0" fontId="50" fillId="0" borderId="44" xfId="0" applyFont="1" applyFill="1" applyBorder="1" applyAlignment="1">
      <alignment horizontal="center" vertical="center" wrapText="1"/>
    </xf>
    <xf numFmtId="0" fontId="50" fillId="0" borderId="44" xfId="0" applyFont="1" applyFill="1" applyBorder="1" applyAlignment="1">
      <alignment horizontal="center" wrapText="1"/>
    </xf>
    <xf numFmtId="0" fontId="50" fillId="0" borderId="45" xfId="0" applyFont="1" applyFill="1" applyBorder="1" applyAlignment="1">
      <alignment horizontal="left" wrapText="1"/>
    </xf>
    <xf numFmtId="0" fontId="50" fillId="0" borderId="29" xfId="0" applyFont="1" applyFill="1" applyBorder="1" applyAlignment="1">
      <alignment horizontal="center" wrapText="1"/>
    </xf>
    <xf numFmtId="0" fontId="50" fillId="0" borderId="30" xfId="0" applyFont="1" applyFill="1" applyBorder="1" applyAlignment="1">
      <alignment horizontal="left" wrapText="1"/>
    </xf>
    <xf numFmtId="0" fontId="50" fillId="0" borderId="30" xfId="0" applyFont="1" applyFill="1" applyBorder="1" applyAlignment="1">
      <alignment horizontal="center" vertical="center" wrapText="1"/>
    </xf>
    <xf numFmtId="0" fontId="50" fillId="0" borderId="30" xfId="0" applyFont="1" applyFill="1" applyBorder="1" applyAlignment="1">
      <alignment horizontal="center" wrapText="1"/>
    </xf>
    <xf numFmtId="0" fontId="50" fillId="0" borderId="39" xfId="0" applyFont="1" applyFill="1" applyBorder="1" applyAlignment="1">
      <alignment horizontal="left" wrapText="1"/>
    </xf>
    <xf numFmtId="0" fontId="50" fillId="0" borderId="31" xfId="0" applyFont="1" applyFill="1" applyBorder="1" applyAlignment="1">
      <alignment horizontal="center" wrapText="1"/>
    </xf>
    <xf numFmtId="0" fontId="50" fillId="0" borderId="32" xfId="0" applyFont="1" applyFill="1" applyBorder="1" applyAlignment="1">
      <alignment horizontal="left" wrapText="1"/>
    </xf>
    <xf numFmtId="0" fontId="50" fillId="0" borderId="32" xfId="0" applyFont="1" applyFill="1" applyBorder="1" applyAlignment="1">
      <alignment horizontal="center" vertical="center" wrapText="1"/>
    </xf>
    <xf numFmtId="0" fontId="50" fillId="0" borderId="32" xfId="0" applyFont="1" applyFill="1" applyBorder="1" applyAlignment="1">
      <alignment horizontal="center" wrapText="1"/>
    </xf>
    <xf numFmtId="0" fontId="50" fillId="0" borderId="46" xfId="0" applyFont="1" applyFill="1" applyBorder="1" applyAlignment="1">
      <alignment horizontal="left" wrapText="1"/>
    </xf>
    <xf numFmtId="0" fontId="51" fillId="4" borderId="42" xfId="0" applyFont="1" applyFill="1" applyBorder="1" applyAlignment="1">
      <alignment horizontal="center" vertical="center" wrapText="1"/>
    </xf>
    <xf numFmtId="0" fontId="51" fillId="4" borderId="34" xfId="0" applyFont="1" applyFill="1" applyBorder="1" applyAlignment="1">
      <alignment horizontal="center" vertical="center" wrapText="1"/>
    </xf>
    <xf numFmtId="0" fontId="51" fillId="4" borderId="35" xfId="0" applyFont="1" applyFill="1" applyBorder="1" applyAlignment="1">
      <alignment horizontal="center" vertical="center" wrapText="1"/>
    </xf>
    <xf numFmtId="4" fontId="2" fillId="0" borderId="0" xfId="16" applyNumberFormat="1" applyFont="1" applyBorder="1"/>
    <xf numFmtId="0" fontId="2" fillId="0" borderId="0" xfId="16" applyFont="1" applyBorder="1"/>
    <xf numFmtId="0" fontId="2" fillId="0" borderId="40" xfId="16" applyFont="1" applyBorder="1"/>
    <xf numFmtId="0" fontId="2" fillId="0" borderId="41" xfId="16" applyFont="1" applyBorder="1"/>
    <xf numFmtId="4" fontId="2" fillId="0" borderId="29" xfId="16" applyNumberFormat="1" applyFont="1" applyBorder="1"/>
    <xf numFmtId="4" fontId="2" fillId="0" borderId="30" xfId="3" applyNumberFormat="1" applyFont="1" applyBorder="1"/>
    <xf numFmtId="4" fontId="2" fillId="0" borderId="30" xfId="16" applyNumberFormat="1" applyFont="1" applyBorder="1"/>
    <xf numFmtId="0" fontId="2" fillId="0" borderId="30" xfId="16" applyFont="1" applyBorder="1"/>
    <xf numFmtId="4" fontId="2" fillId="0" borderId="30" xfId="16" applyNumberFormat="1" applyFont="1" applyBorder="1" applyAlignment="1">
      <alignment horizontal="right"/>
    </xf>
    <xf numFmtId="4" fontId="2" fillId="0" borderId="39" xfId="16" applyNumberFormat="1" applyFont="1" applyBorder="1" applyAlignment="1">
      <alignment horizontal="right"/>
    </xf>
    <xf numFmtId="4" fontId="2" fillId="0" borderId="39" xfId="16" applyNumberFormat="1" applyFont="1" applyBorder="1"/>
    <xf numFmtId="0" fontId="2" fillId="0" borderId="0" xfId="16" applyFont="1"/>
    <xf numFmtId="0" fontId="5" fillId="5" borderId="30" xfId="16" applyFont="1" applyFill="1" applyBorder="1"/>
    <xf numFmtId="4" fontId="5" fillId="5" borderId="30" xfId="16" applyNumberFormat="1" applyFont="1" applyFill="1" applyBorder="1"/>
    <xf numFmtId="4" fontId="5" fillId="5" borderId="29" xfId="16" applyNumberFormat="1" applyFont="1" applyFill="1" applyBorder="1"/>
    <xf numFmtId="4" fontId="2" fillId="0" borderId="0" xfId="16" applyNumberFormat="1" applyFont="1"/>
    <xf numFmtId="4" fontId="5" fillId="0" borderId="29" xfId="16" applyNumberFormat="1" applyFont="1" applyBorder="1"/>
    <xf numFmtId="4" fontId="2" fillId="0" borderId="30" xfId="3" applyNumberFormat="1" applyFont="1" applyBorder="1" applyAlignment="1">
      <alignment horizontal="right"/>
    </xf>
    <xf numFmtId="4" fontId="5" fillId="5" borderId="30" xfId="3" applyNumberFormat="1" applyFont="1" applyFill="1" applyBorder="1"/>
    <xf numFmtId="4" fontId="5" fillId="0" borderId="30" xfId="3" applyNumberFormat="1" applyFont="1" applyBorder="1"/>
    <xf numFmtId="0" fontId="2" fillId="0" borderId="30" xfId="16" applyFont="1" applyBorder="1" applyAlignment="1"/>
    <xf numFmtId="4" fontId="5" fillId="5" borderId="30" xfId="16" applyNumberFormat="1" applyFont="1" applyFill="1" applyBorder="1" applyAlignment="1">
      <alignment horizontal="center"/>
    </xf>
    <xf numFmtId="0" fontId="5" fillId="0" borderId="30" xfId="16" applyFont="1" applyBorder="1" applyAlignment="1"/>
    <xf numFmtId="0" fontId="2" fillId="0" borderId="39" xfId="16" applyFont="1" applyBorder="1"/>
    <xf numFmtId="0" fontId="2" fillId="0" borderId="29" xfId="16" applyFont="1" applyBorder="1"/>
    <xf numFmtId="0" fontId="2" fillId="0" borderId="30" xfId="16" applyFont="1" applyBorder="1" applyAlignment="1">
      <alignment horizontal="right"/>
    </xf>
    <xf numFmtId="4" fontId="5" fillId="5" borderId="39" xfId="3" applyNumberFormat="1" applyFont="1" applyFill="1" applyBorder="1"/>
    <xf numFmtId="0" fontId="5" fillId="0" borderId="30" xfId="16" applyFont="1" applyBorder="1"/>
    <xf numFmtId="4" fontId="5" fillId="0" borderId="30" xfId="16" applyNumberFormat="1" applyFont="1" applyBorder="1"/>
    <xf numFmtId="4" fontId="5" fillId="0" borderId="30" xfId="16" applyNumberFormat="1" applyFont="1" applyBorder="1" applyAlignment="1">
      <alignment horizontal="right"/>
    </xf>
    <xf numFmtId="4" fontId="5" fillId="0" borderId="30" xfId="16" applyNumberFormat="1" applyFont="1" applyBorder="1" applyAlignment="1"/>
    <xf numFmtId="4" fontId="2" fillId="0" borderId="30" xfId="16" applyNumberFormat="1" applyFont="1" applyBorder="1" applyAlignment="1"/>
    <xf numFmtId="4" fontId="2" fillId="0" borderId="39" xfId="16" applyNumberFormat="1" applyFont="1" applyBorder="1" applyAlignment="1"/>
    <xf numFmtId="4" fontId="5" fillId="0" borderId="30" xfId="3" applyNumberFormat="1" applyFont="1" applyBorder="1" applyAlignment="1">
      <alignment horizontal="right"/>
    </xf>
    <xf numFmtId="0" fontId="5" fillId="5" borderId="30" xfId="16" applyNumberFormat="1" applyFont="1" applyFill="1" applyBorder="1"/>
    <xf numFmtId="4" fontId="5" fillId="5" borderId="39" xfId="16" applyNumberFormat="1" applyFont="1" applyFill="1" applyBorder="1"/>
    <xf numFmtId="0" fontId="2" fillId="0" borderId="31" xfId="16" applyFont="1" applyBorder="1"/>
    <xf numFmtId="0" fontId="2" fillId="0" borderId="32" xfId="16" applyFont="1" applyBorder="1" applyAlignment="1">
      <alignment horizontal="right"/>
    </xf>
    <xf numFmtId="0" fontId="2" fillId="0" borderId="32" xfId="16" applyFont="1" applyBorder="1"/>
    <xf numFmtId="4" fontId="2" fillId="0" borderId="32" xfId="16" applyNumberFormat="1" applyFont="1" applyBorder="1"/>
    <xf numFmtId="0" fontId="2" fillId="0" borderId="46" xfId="16" applyFont="1" applyBorder="1"/>
    <xf numFmtId="170" fontId="52" fillId="4" borderId="47" xfId="12" applyNumberFormat="1" applyFont="1" applyFill="1" applyBorder="1" applyAlignment="1" applyProtection="1">
      <alignment horizontal="center" vertical="center"/>
    </xf>
    <xf numFmtId="170" fontId="52" fillId="4" borderId="47" xfId="17" applyNumberFormat="1" applyFont="1" applyFill="1" applyBorder="1" applyAlignment="1" applyProtection="1">
      <alignment horizontal="center" vertical="center"/>
    </xf>
    <xf numFmtId="170" fontId="52" fillId="4" borderId="48" xfId="17" applyNumberFormat="1" applyFont="1" applyFill="1" applyBorder="1" applyAlignment="1" applyProtection="1">
      <alignment horizontal="center" vertical="center"/>
    </xf>
    <xf numFmtId="0" fontId="0" fillId="0" borderId="26" xfId="0" applyBorder="1" applyAlignment="1">
      <alignment wrapText="1"/>
    </xf>
    <xf numFmtId="165" fontId="2" fillId="0" borderId="12" xfId="1" applyFont="1" applyFill="1" applyBorder="1" applyAlignment="1">
      <alignment horizontal="center"/>
    </xf>
    <xf numFmtId="170" fontId="51" fillId="4" borderId="49" xfId="12" applyNumberFormat="1" applyFont="1" applyFill="1" applyBorder="1" applyAlignment="1" applyProtection="1">
      <alignment horizontal="center" vertical="center"/>
    </xf>
    <xf numFmtId="170" fontId="51" fillId="4" borderId="50" xfId="12" applyNumberFormat="1" applyFont="1" applyFill="1" applyBorder="1" applyAlignment="1" applyProtection="1">
      <alignment horizontal="center" vertical="center"/>
    </xf>
    <xf numFmtId="170" fontId="5" fillId="0" borderId="0" xfId="12" applyNumberFormat="1" applyFont="1" applyFill="1" applyBorder="1" applyAlignment="1" applyProtection="1">
      <alignment horizontal="center" vertical="center"/>
    </xf>
    <xf numFmtId="0" fontId="0" fillId="0" borderId="3" xfId="0" applyBorder="1" applyAlignment="1">
      <alignment wrapText="1"/>
    </xf>
    <xf numFmtId="165" fontId="2" fillId="0" borderId="1" xfId="1" applyFont="1" applyFill="1" applyBorder="1" applyAlignment="1">
      <alignment horizontal="center"/>
    </xf>
    <xf numFmtId="0" fontId="0" fillId="0" borderId="0" xfId="0" applyBorder="1"/>
    <xf numFmtId="3" fontId="12" fillId="5" borderId="42" xfId="17" applyNumberFormat="1" applyFont="1" applyFill="1" applyBorder="1" applyAlignment="1" applyProtection="1">
      <alignment horizontal="center" vertical="center"/>
    </xf>
    <xf numFmtId="170" fontId="5" fillId="5" borderId="34" xfId="14" applyNumberFormat="1" applyFont="1" applyFill="1" applyBorder="1" applyProtection="1"/>
    <xf numFmtId="170" fontId="5" fillId="5" borderId="35" xfId="14" applyNumberFormat="1" applyFont="1" applyFill="1" applyBorder="1" applyProtection="1"/>
    <xf numFmtId="170" fontId="0" fillId="0" borderId="0" xfId="0" applyNumberFormat="1" applyFill="1" applyBorder="1"/>
    <xf numFmtId="170" fontId="0" fillId="0" borderId="0" xfId="0" applyNumberFormat="1" applyBorder="1"/>
    <xf numFmtId="3" fontId="12" fillId="3" borderId="51" xfId="17" applyNumberFormat="1" applyFont="1" applyFill="1" applyBorder="1" applyProtection="1"/>
    <xf numFmtId="3" fontId="13" fillId="0" borderId="47" xfId="14" applyNumberFormat="1" applyFont="1" applyFill="1" applyBorder="1" applyProtection="1"/>
    <xf numFmtId="3" fontId="13" fillId="0" borderId="47" xfId="11" applyNumberFormat="1" applyFont="1" applyFill="1" applyBorder="1" applyProtection="1"/>
    <xf numFmtId="3" fontId="13" fillId="0" borderId="47" xfId="10" applyNumberFormat="1" applyFont="1" applyFill="1" applyBorder="1" applyProtection="1"/>
    <xf numFmtId="3" fontId="13" fillId="0" borderId="47" xfId="8" applyNumberFormat="1" applyFont="1" applyFill="1" applyBorder="1" applyProtection="1"/>
    <xf numFmtId="3" fontId="13" fillId="0" borderId="47" xfId="12" applyNumberFormat="1" applyFont="1" applyFill="1" applyBorder="1" applyProtection="1"/>
    <xf numFmtId="3" fontId="13" fillId="0" borderId="47" xfId="17" applyNumberFormat="1" applyFont="1" applyFill="1" applyBorder="1" applyProtection="1"/>
    <xf numFmtId="3" fontId="2" fillId="3" borderId="47" xfId="0" applyNumberFormat="1" applyFont="1" applyFill="1" applyBorder="1" applyProtection="1"/>
    <xf numFmtId="3" fontId="2" fillId="3" borderId="48" xfId="0" applyNumberFormat="1" applyFont="1" applyFill="1" applyBorder="1" applyProtection="1"/>
    <xf numFmtId="3" fontId="2" fillId="0" borderId="48" xfId="0" applyNumberFormat="1" applyFont="1" applyFill="1" applyBorder="1" applyProtection="1"/>
    <xf numFmtId="3" fontId="14" fillId="3" borderId="51" xfId="17" applyNumberFormat="1" applyFont="1" applyFill="1" applyBorder="1" applyProtection="1"/>
    <xf numFmtId="3" fontId="13" fillId="0" borderId="52" xfId="14" applyNumberFormat="1" applyFont="1" applyFill="1" applyBorder="1" applyProtection="1"/>
    <xf numFmtId="3" fontId="13" fillId="0" borderId="52" xfId="11" applyNumberFormat="1" applyFont="1" applyFill="1" applyBorder="1" applyProtection="1"/>
    <xf numFmtId="3" fontId="13" fillId="0" borderId="52" xfId="10" applyNumberFormat="1" applyFont="1" applyFill="1" applyBorder="1" applyProtection="1"/>
    <xf numFmtId="3" fontId="13" fillId="0" borderId="52" xfId="8" applyNumberFormat="1" applyFont="1" applyFill="1" applyBorder="1" applyProtection="1"/>
    <xf numFmtId="3" fontId="13" fillId="0" borderId="52" xfId="12" applyNumberFormat="1" applyFont="1" applyFill="1" applyBorder="1" applyProtection="1"/>
    <xf numFmtId="3" fontId="13" fillId="0" borderId="52" xfId="17" applyNumberFormat="1" applyFont="1" applyFill="1" applyBorder="1" applyProtection="1"/>
    <xf numFmtId="3" fontId="2" fillId="3" borderId="52" xfId="0" applyNumberFormat="1" applyFont="1" applyFill="1" applyBorder="1" applyProtection="1"/>
    <xf numFmtId="3" fontId="2" fillId="3" borderId="53" xfId="0" applyNumberFormat="1" applyFont="1" applyFill="1" applyBorder="1" applyProtection="1"/>
    <xf numFmtId="3" fontId="2" fillId="0" borderId="53" xfId="0" applyNumberFormat="1" applyFont="1" applyFill="1" applyBorder="1" applyProtection="1"/>
    <xf numFmtId="3" fontId="5" fillId="3" borderId="52" xfId="14" applyNumberFormat="1" applyFont="1" applyFill="1" applyBorder="1" applyProtection="1"/>
    <xf numFmtId="3" fontId="5" fillId="3" borderId="52" xfId="11" applyNumberFormat="1" applyFont="1" applyFill="1" applyBorder="1" applyProtection="1"/>
    <xf numFmtId="3" fontId="5" fillId="3" borderId="52" xfId="10" applyNumberFormat="1" applyFont="1" applyFill="1" applyBorder="1" applyProtection="1"/>
    <xf numFmtId="3" fontId="5" fillId="3" borderId="52" xfId="8" applyNumberFormat="1" applyFont="1" applyFill="1" applyBorder="1" applyProtection="1"/>
    <xf numFmtId="3" fontId="5" fillId="3" borderId="52" xfId="12" applyNumberFormat="1" applyFont="1" applyFill="1" applyBorder="1" applyProtection="1"/>
    <xf numFmtId="3" fontId="5" fillId="3" borderId="52" xfId="17" applyNumberFormat="1" applyFont="1" applyFill="1" applyBorder="1" applyProtection="1"/>
    <xf numFmtId="3" fontId="15" fillId="3" borderId="52" xfId="0" applyNumberFormat="1" applyFont="1" applyFill="1" applyBorder="1" applyProtection="1"/>
    <xf numFmtId="3" fontId="15" fillId="3" borderId="53" xfId="0" applyNumberFormat="1" applyFont="1" applyFill="1" applyBorder="1" applyProtection="1"/>
    <xf numFmtId="3" fontId="15" fillId="0" borderId="53" xfId="0" applyNumberFormat="1" applyFont="1" applyFill="1" applyBorder="1" applyProtection="1"/>
    <xf numFmtId="3" fontId="12" fillId="3" borderId="51" xfId="17" applyNumberFormat="1" applyFont="1" applyFill="1" applyBorder="1" applyAlignment="1" applyProtection="1">
      <alignment horizontal="left" indent="2"/>
    </xf>
    <xf numFmtId="3" fontId="2" fillId="3" borderId="52" xfId="14" applyNumberFormat="1" applyFont="1" applyFill="1" applyBorder="1" applyProtection="1"/>
    <xf numFmtId="3" fontId="2" fillId="3" borderId="52" xfId="11" applyNumberFormat="1" applyFont="1" applyFill="1" applyBorder="1" applyProtection="1"/>
    <xf numFmtId="3" fontId="2" fillId="3" borderId="52" xfId="10" applyNumberFormat="1" applyFont="1" applyFill="1" applyBorder="1" applyProtection="1"/>
    <xf numFmtId="3" fontId="2" fillId="3" borderId="52" xfId="8" applyNumberFormat="1" applyFont="1" applyFill="1" applyBorder="1" applyProtection="1"/>
    <xf numFmtId="3" fontId="2" fillId="3" borderId="52" xfId="12" applyNumberFormat="1" applyFont="1" applyFill="1" applyBorder="1" applyProtection="1"/>
    <xf numFmtId="3" fontId="2" fillId="3" borderId="52" xfId="17" applyNumberFormat="1" applyFont="1" applyFill="1" applyBorder="1" applyProtection="1"/>
    <xf numFmtId="3" fontId="13" fillId="0" borderId="49" xfId="14" applyNumberFormat="1" applyFont="1" applyFill="1" applyBorder="1" applyProtection="1"/>
    <xf numFmtId="3" fontId="13" fillId="0" borderId="49" xfId="11" applyNumberFormat="1" applyFont="1" applyFill="1" applyBorder="1" applyProtection="1"/>
    <xf numFmtId="3" fontId="13" fillId="0" borderId="49" xfId="10" applyNumberFormat="1" applyFont="1" applyFill="1" applyBorder="1" applyProtection="1"/>
    <xf numFmtId="3" fontId="13" fillId="3" borderId="49" xfId="8" applyNumberFormat="1" applyFont="1" applyFill="1" applyBorder="1" applyProtection="1"/>
    <xf numFmtId="3" fontId="13" fillId="3" borderId="49" xfId="12" applyNumberFormat="1" applyFont="1" applyFill="1" applyBorder="1" applyProtection="1"/>
    <xf numFmtId="3" fontId="13" fillId="3" borderId="49" xfId="17" applyNumberFormat="1" applyFont="1" applyFill="1" applyBorder="1" applyProtection="1"/>
    <xf numFmtId="3" fontId="12" fillId="5" borderId="42" xfId="17" applyNumberFormat="1" applyFont="1" applyFill="1" applyBorder="1" applyProtection="1"/>
    <xf numFmtId="168" fontId="2" fillId="0" borderId="1" xfId="0" applyNumberFormat="1" applyFont="1" applyFill="1" applyBorder="1" applyAlignment="1">
      <alignment horizontal="center"/>
    </xf>
    <xf numFmtId="3" fontId="12" fillId="3" borderId="51" xfId="17" applyNumberFormat="1" applyFont="1" applyFill="1" applyBorder="1" applyAlignment="1" applyProtection="1">
      <alignment horizontal="left"/>
    </xf>
    <xf numFmtId="3" fontId="5" fillId="3" borderId="47" xfId="8" applyNumberFormat="1" applyFont="1" applyFill="1" applyBorder="1" applyProtection="1"/>
    <xf numFmtId="3" fontId="5" fillId="3" borderId="47" xfId="12" applyNumberFormat="1" applyFont="1" applyFill="1" applyBorder="1" applyProtection="1"/>
    <xf numFmtId="3" fontId="5" fillId="3" borderId="47" xfId="17" applyNumberFormat="1" applyFont="1" applyFill="1" applyBorder="1" applyProtection="1"/>
    <xf numFmtId="3" fontId="5" fillId="3" borderId="52" xfId="0" applyNumberFormat="1" applyFont="1" applyFill="1" applyBorder="1" applyProtection="1"/>
    <xf numFmtId="3" fontId="5" fillId="3" borderId="53" xfId="0" applyNumberFormat="1" applyFont="1" applyFill="1" applyBorder="1" applyProtection="1"/>
    <xf numFmtId="3" fontId="5" fillId="0" borderId="53" xfId="0" applyNumberFormat="1" applyFont="1" applyFill="1" applyBorder="1" applyProtection="1"/>
    <xf numFmtId="165" fontId="2" fillId="0" borderId="2" xfId="1" applyFont="1" applyFill="1" applyBorder="1" applyAlignment="1">
      <alignment horizontal="center"/>
    </xf>
    <xf numFmtId="0" fontId="5" fillId="0" borderId="0" xfId="0" applyFont="1" applyBorder="1"/>
    <xf numFmtId="3" fontId="14" fillId="3" borderId="51" xfId="17" applyNumberFormat="1" applyFont="1" applyFill="1" applyBorder="1" applyAlignment="1" applyProtection="1">
      <alignment horizontal="left"/>
    </xf>
    <xf numFmtId="0" fontId="2" fillId="0" borderId="0" xfId="0" applyFont="1" applyFill="1" applyBorder="1"/>
    <xf numFmtId="0" fontId="2" fillId="0" borderId="0" xfId="0" applyFont="1" applyBorder="1"/>
    <xf numFmtId="3" fontId="2" fillId="0" borderId="52" xfId="14" applyNumberFormat="1" applyFont="1" applyFill="1" applyBorder="1" applyProtection="1"/>
    <xf numFmtId="3" fontId="2" fillId="0" borderId="52" xfId="0" applyNumberFormat="1" applyFont="1" applyFill="1" applyBorder="1" applyProtection="1"/>
    <xf numFmtId="3" fontId="5" fillId="3" borderId="53" xfId="14" applyNumberFormat="1" applyFont="1" applyFill="1" applyBorder="1" applyProtection="1"/>
    <xf numFmtId="3" fontId="5" fillId="0" borderId="53" xfId="14" applyNumberFormat="1" applyFont="1" applyFill="1" applyBorder="1" applyProtection="1"/>
    <xf numFmtId="3" fontId="12" fillId="3" borderId="51" xfId="17" quotePrefix="1" applyNumberFormat="1" applyFont="1" applyFill="1" applyBorder="1" applyAlignment="1" applyProtection="1">
      <alignment horizontal="left"/>
    </xf>
    <xf numFmtId="169" fontId="0" fillId="0" borderId="0" xfId="4" applyNumberFormat="1" applyFont="1" applyFill="1" applyBorder="1"/>
    <xf numFmtId="3" fontId="12" fillId="3" borderId="54" xfId="17" applyNumberFormat="1" applyFont="1" applyFill="1" applyBorder="1" applyProtection="1"/>
    <xf numFmtId="3" fontId="2" fillId="3" borderId="49" xfId="14" applyNumberFormat="1" applyFont="1" applyFill="1" applyBorder="1" applyProtection="1"/>
    <xf numFmtId="3" fontId="2" fillId="3" borderId="49" xfId="8" applyNumberFormat="1" applyFont="1" applyFill="1" applyBorder="1" applyProtection="1"/>
    <xf numFmtId="3" fontId="2" fillId="3" borderId="49" xfId="12" applyNumberFormat="1" applyFont="1" applyFill="1" applyBorder="1" applyProtection="1"/>
    <xf numFmtId="3" fontId="2" fillId="3" borderId="49" xfId="17" applyNumberFormat="1" applyFont="1" applyFill="1" applyBorder="1" applyProtection="1"/>
    <xf numFmtId="3" fontId="2" fillId="3" borderId="49" xfId="0" applyNumberFormat="1" applyFont="1" applyFill="1" applyBorder="1" applyProtection="1"/>
    <xf numFmtId="3" fontId="2" fillId="3" borderId="50" xfId="0" applyNumberFormat="1" applyFont="1" applyFill="1" applyBorder="1" applyProtection="1"/>
    <xf numFmtId="3" fontId="12" fillId="5" borderId="42" xfId="17" quotePrefix="1" applyNumberFormat="1" applyFont="1" applyFill="1" applyBorder="1" applyAlignment="1" applyProtection="1">
      <alignment horizontal="left"/>
    </xf>
    <xf numFmtId="3" fontId="12" fillId="7" borderId="51" xfId="17" quotePrefix="1" applyNumberFormat="1" applyFont="1" applyFill="1" applyBorder="1" applyAlignment="1" applyProtection="1">
      <alignment horizontal="left"/>
    </xf>
    <xf numFmtId="3" fontId="5" fillId="7" borderId="52" xfId="17" quotePrefix="1" applyNumberFormat="1" applyFont="1" applyFill="1" applyBorder="1" applyAlignment="1" applyProtection="1">
      <alignment horizontal="left"/>
    </xf>
    <xf numFmtId="0" fontId="2" fillId="0" borderId="52" xfId="0" applyFont="1" applyBorder="1" applyProtection="1"/>
    <xf numFmtId="3" fontId="5" fillId="7" borderId="52" xfId="12" quotePrefix="1" applyNumberFormat="1" applyFont="1" applyFill="1" applyBorder="1" applyAlignment="1" applyProtection="1">
      <alignment horizontal="left"/>
    </xf>
    <xf numFmtId="3" fontId="5" fillId="7" borderId="52" xfId="12" applyNumberFormat="1" applyFont="1" applyFill="1" applyBorder="1" applyProtection="1"/>
    <xf numFmtId="3" fontId="5" fillId="7" borderId="52" xfId="17" applyNumberFormat="1" applyFont="1" applyFill="1" applyBorder="1" applyProtection="1"/>
    <xf numFmtId="0" fontId="2" fillId="0" borderId="53" xfId="0" applyFont="1" applyBorder="1" applyProtection="1"/>
    <xf numFmtId="3" fontId="5" fillId="5" borderId="34" xfId="17" applyNumberFormat="1" applyFont="1" applyFill="1" applyBorder="1" applyProtection="1"/>
    <xf numFmtId="3" fontId="5" fillId="5" borderId="35" xfId="17" applyNumberFormat="1" applyFont="1" applyFill="1" applyBorder="1" applyProtection="1"/>
    <xf numFmtId="3" fontId="12" fillId="7" borderId="42" xfId="17" applyNumberFormat="1" applyFont="1" applyFill="1" applyBorder="1" applyProtection="1"/>
    <xf numFmtId="3" fontId="5" fillId="7" borderId="34" xfId="12" applyNumberFormat="1" applyFont="1" applyFill="1" applyBorder="1" applyProtection="1"/>
    <xf numFmtId="3" fontId="5" fillId="7" borderId="35" xfId="12" applyNumberFormat="1" applyFont="1" applyFill="1" applyBorder="1" applyProtection="1"/>
    <xf numFmtId="0" fontId="2" fillId="0" borderId="55" xfId="0" applyFont="1" applyBorder="1" applyProtection="1"/>
    <xf numFmtId="3" fontId="2" fillId="3" borderId="0" xfId="12" applyNumberFormat="1" applyFont="1" applyFill="1" applyBorder="1" applyProtection="1"/>
    <xf numFmtId="3" fontId="2" fillId="3" borderId="0" xfId="17" applyNumberFormat="1" applyFont="1" applyFill="1" applyBorder="1" applyProtection="1"/>
    <xf numFmtId="0" fontId="2" fillId="0" borderId="0" xfId="0" applyFont="1" applyBorder="1" applyProtection="1"/>
    <xf numFmtId="0" fontId="2" fillId="0" borderId="49" xfId="0" applyFont="1" applyBorder="1" applyProtection="1"/>
    <xf numFmtId="0" fontId="2" fillId="0" borderId="56" xfId="0" applyFont="1" applyBorder="1" applyProtection="1"/>
    <xf numFmtId="3" fontId="12" fillId="3" borderId="51" xfId="7" applyNumberFormat="1" applyFont="1" applyFill="1" applyBorder="1" applyProtection="1"/>
    <xf numFmtId="169" fontId="2" fillId="0" borderId="52" xfId="0" applyNumberFormat="1" applyFont="1" applyBorder="1" applyProtection="1"/>
    <xf numFmtId="169" fontId="2" fillId="0" borderId="55" xfId="0" applyNumberFormat="1" applyFont="1" applyBorder="1" applyProtection="1"/>
    <xf numFmtId="3" fontId="12" fillId="3" borderId="6" xfId="7" applyNumberFormat="1" applyFont="1" applyFill="1" applyBorder="1" applyProtection="1"/>
    <xf numFmtId="3" fontId="12" fillId="7" borderId="42" xfId="17" applyNumberFormat="1" applyFont="1" applyFill="1" applyBorder="1" applyAlignment="1" applyProtection="1">
      <alignment horizontal="center"/>
    </xf>
    <xf numFmtId="3" fontId="0" fillId="0" borderId="0" xfId="0" applyNumberFormat="1" applyFill="1" applyBorder="1"/>
    <xf numFmtId="3" fontId="12" fillId="3" borderId="57" xfId="17" applyNumberFormat="1" applyFont="1" applyFill="1" applyBorder="1" applyProtection="1"/>
    <xf numFmtId="0" fontId="2" fillId="0" borderId="47" xfId="0" applyFont="1" applyBorder="1" applyProtection="1"/>
    <xf numFmtId="3" fontId="2" fillId="3" borderId="47" xfId="12" applyNumberFormat="1" applyFont="1" applyFill="1" applyBorder="1" applyProtection="1"/>
    <xf numFmtId="3" fontId="2" fillId="3" borderId="47" xfId="17" applyNumberFormat="1" applyFont="1" applyFill="1" applyBorder="1" applyProtection="1"/>
    <xf numFmtId="3" fontId="2" fillId="3" borderId="48" xfId="12" applyNumberFormat="1" applyFont="1" applyFill="1" applyBorder="1" applyProtection="1"/>
    <xf numFmtId="3" fontId="5" fillId="3" borderId="49" xfId="17" applyNumberFormat="1" applyFont="1" applyFill="1" applyBorder="1" applyProtection="1"/>
    <xf numFmtId="3" fontId="2" fillId="3" borderId="50" xfId="12" applyNumberFormat="1" applyFont="1" applyFill="1" applyBorder="1" applyProtection="1"/>
    <xf numFmtId="3" fontId="5" fillId="5" borderId="34" xfId="0" applyNumberFormat="1" applyFont="1" applyFill="1" applyBorder="1" applyProtection="1"/>
    <xf numFmtId="170" fontId="5" fillId="5" borderId="34" xfId="12" applyNumberFormat="1" applyFont="1" applyFill="1" applyBorder="1" applyProtection="1"/>
    <xf numFmtId="3" fontId="5" fillId="5" borderId="34" xfId="12" applyNumberFormat="1" applyFont="1" applyFill="1" applyBorder="1" applyProtection="1"/>
    <xf numFmtId="3" fontId="5" fillId="5" borderId="35" xfId="0" applyNumberFormat="1" applyFont="1" applyFill="1" applyBorder="1" applyProtection="1"/>
    <xf numFmtId="3" fontId="12" fillId="7" borderId="42" xfId="17" quotePrefix="1" applyNumberFormat="1" applyFont="1" applyFill="1" applyBorder="1" applyAlignment="1" applyProtection="1">
      <alignment horizontal="left"/>
    </xf>
    <xf numFmtId="3" fontId="5" fillId="7" borderId="52" xfId="0" applyNumberFormat="1" applyFont="1" applyFill="1" applyBorder="1" applyProtection="1"/>
    <xf numFmtId="3" fontId="5" fillId="7" borderId="34" xfId="17" applyNumberFormat="1" applyFont="1" applyFill="1" applyBorder="1" applyProtection="1"/>
    <xf numFmtId="3" fontId="5" fillId="7" borderId="53" xfId="0" applyNumberFormat="1" applyFont="1" applyFill="1" applyBorder="1" applyProtection="1"/>
    <xf numFmtId="0" fontId="2" fillId="7" borderId="34" xfId="12" applyFont="1" applyFill="1" applyBorder="1" applyProtection="1"/>
    <xf numFmtId="3" fontId="12" fillId="5" borderId="42" xfId="17" applyNumberFormat="1" applyFont="1" applyFill="1" applyBorder="1" applyAlignment="1" applyProtection="1">
      <alignment horizontal="left"/>
    </xf>
    <xf numFmtId="3" fontId="5" fillId="5" borderId="49" xfId="0" applyNumberFormat="1" applyFont="1" applyFill="1" applyBorder="1" applyProtection="1"/>
    <xf numFmtId="3" fontId="5" fillId="5" borderId="50" xfId="0" applyNumberFormat="1" applyFont="1" applyFill="1" applyBorder="1" applyProtection="1"/>
    <xf numFmtId="0" fontId="2" fillId="0" borderId="34" xfId="6" applyFont="1" applyBorder="1" applyProtection="1"/>
    <xf numFmtId="3" fontId="0" fillId="0" borderId="0" xfId="0" applyNumberFormat="1"/>
    <xf numFmtId="3" fontId="5" fillId="2" borderId="30" xfId="7" applyNumberFormat="1" applyFont="1" applyFill="1" applyBorder="1"/>
    <xf numFmtId="169" fontId="5" fillId="2" borderId="30" xfId="4" applyNumberFormat="1" applyFont="1" applyFill="1" applyBorder="1"/>
    <xf numFmtId="0" fontId="2" fillId="0" borderId="41" xfId="18" applyFont="1" applyBorder="1" applyAlignment="1">
      <alignment horizontal="center" vertical="top"/>
    </xf>
    <xf numFmtId="169" fontId="2" fillId="0" borderId="41" xfId="4" applyNumberFormat="1" applyFont="1" applyBorder="1"/>
    <xf numFmtId="0" fontId="2" fillId="0" borderId="44" xfId="18" applyFont="1" applyBorder="1" applyAlignment="1">
      <alignment horizontal="center" vertical="top"/>
    </xf>
    <xf numFmtId="169" fontId="2" fillId="0" borderId="44" xfId="4" applyNumberFormat="1" applyFont="1" applyBorder="1"/>
    <xf numFmtId="0" fontId="2" fillId="0" borderId="41" xfId="18" applyFont="1" applyBorder="1" applyAlignment="1">
      <alignment horizontal="center"/>
    </xf>
    <xf numFmtId="0" fontId="2" fillId="0" borderId="44" xfId="18" applyFont="1" applyBorder="1" applyAlignment="1">
      <alignment horizontal="center"/>
    </xf>
    <xf numFmtId="169" fontId="2" fillId="0" borderId="52" xfId="4" applyNumberFormat="1" applyFont="1" applyFill="1" applyBorder="1"/>
    <xf numFmtId="169" fontId="0" fillId="0" borderId="0" xfId="0" applyNumberFormat="1"/>
    <xf numFmtId="0" fontId="2" fillId="0" borderId="0" xfId="5"/>
    <xf numFmtId="37" fontId="2" fillId="0" borderId="41" xfId="4" applyNumberFormat="1" applyFont="1" applyBorder="1"/>
    <xf numFmtId="37" fontId="2" fillId="0" borderId="49" xfId="4" applyNumberFormat="1" applyFont="1" applyBorder="1"/>
    <xf numFmtId="0" fontId="2" fillId="0" borderId="0" xfId="7" applyFont="1" applyBorder="1"/>
    <xf numFmtId="17" fontId="12" fillId="5" borderId="47" xfId="0" applyNumberFormat="1" applyFont="1" applyFill="1" applyBorder="1" applyAlignment="1" applyProtection="1">
      <alignment horizontal="center" vertical="center"/>
    </xf>
    <xf numFmtId="17" fontId="12" fillId="5" borderId="48" xfId="0" applyNumberFormat="1" applyFont="1" applyFill="1" applyBorder="1" applyAlignment="1" applyProtection="1">
      <alignment horizontal="center" vertical="center"/>
    </xf>
    <xf numFmtId="169" fontId="2" fillId="0" borderId="0" xfId="7" applyNumberFormat="1" applyFont="1" applyBorder="1"/>
    <xf numFmtId="170" fontId="12" fillId="5" borderId="49" xfId="12" applyNumberFormat="1" applyFont="1" applyFill="1" applyBorder="1" applyAlignment="1" applyProtection="1">
      <alignment horizontal="center" vertical="center" wrapText="1"/>
    </xf>
    <xf numFmtId="170" fontId="12" fillId="5" borderId="50" xfId="12" applyNumberFormat="1" applyFont="1" applyFill="1" applyBorder="1" applyAlignment="1" applyProtection="1">
      <alignment horizontal="center" vertical="center" wrapText="1"/>
    </xf>
    <xf numFmtId="3" fontId="12" fillId="5" borderId="11" xfId="7" applyNumberFormat="1" applyFont="1" applyFill="1" applyBorder="1" applyAlignment="1" applyProtection="1">
      <alignment horizontal="left" vertical="center"/>
    </xf>
    <xf numFmtId="170" fontId="5" fillId="5" borderId="58" xfId="12" applyNumberFormat="1" applyFont="1" applyFill="1" applyBorder="1" applyAlignment="1" applyProtection="1">
      <alignment horizontal="right" vertical="center"/>
    </xf>
    <xf numFmtId="170" fontId="5" fillId="5" borderId="35" xfId="12" applyNumberFormat="1" applyFont="1" applyFill="1" applyBorder="1" applyAlignment="1" applyProtection="1">
      <alignment horizontal="right" vertical="center"/>
    </xf>
    <xf numFmtId="3" fontId="12" fillId="0" borderId="6" xfId="7" applyNumberFormat="1" applyFont="1" applyFill="1" applyBorder="1" applyProtection="1"/>
    <xf numFmtId="3" fontId="5" fillId="0" borderId="52" xfId="15" applyNumberFormat="1" applyFont="1" applyFill="1" applyBorder="1" applyProtection="1"/>
    <xf numFmtId="170" fontId="2" fillId="0" borderId="52" xfId="12" applyNumberFormat="1" applyFont="1" applyFill="1" applyBorder="1" applyAlignment="1" applyProtection="1">
      <alignment horizontal="right" vertical="center"/>
    </xf>
    <xf numFmtId="3" fontId="2" fillId="0" borderId="52" xfId="15" applyNumberFormat="1" applyFont="1" applyFill="1" applyBorder="1" applyProtection="1"/>
    <xf numFmtId="3" fontId="14" fillId="0" borderId="51" xfId="17" applyNumberFormat="1" applyFont="1" applyFill="1" applyBorder="1" applyProtection="1"/>
    <xf numFmtId="3" fontId="2" fillId="0" borderId="52" xfId="13" applyNumberFormat="1" applyFont="1" applyFill="1" applyBorder="1" applyProtection="1"/>
    <xf numFmtId="3" fontId="13" fillId="0" borderId="52" xfId="0" applyNumberFormat="1" applyFont="1" applyFill="1" applyBorder="1" applyProtection="1"/>
    <xf numFmtId="3" fontId="12" fillId="0" borderId="6" xfId="7" applyNumberFormat="1" applyFont="1" applyFill="1" applyBorder="1" applyAlignment="1" applyProtection="1">
      <alignment horizontal="left" indent="2"/>
    </xf>
    <xf numFmtId="3" fontId="12" fillId="5" borderId="11" xfId="7" applyNumberFormat="1" applyFont="1" applyFill="1" applyBorder="1" applyProtection="1"/>
    <xf numFmtId="170" fontId="5" fillId="5" borderId="11" xfId="15" applyNumberFormat="1" applyFont="1" applyFill="1" applyBorder="1" applyProtection="1"/>
    <xf numFmtId="3" fontId="5" fillId="5" borderId="25" xfId="13" applyNumberFormat="1" applyFont="1" applyFill="1" applyBorder="1" applyProtection="1"/>
    <xf numFmtId="170" fontId="5" fillId="5" borderId="34" xfId="9" applyNumberFormat="1" applyFont="1" applyFill="1" applyBorder="1" applyProtection="1"/>
    <xf numFmtId="3" fontId="12" fillId="0" borderId="6" xfId="7" applyNumberFormat="1" applyFont="1" applyFill="1" applyBorder="1" applyAlignment="1" applyProtection="1">
      <alignment horizontal="left"/>
    </xf>
    <xf numFmtId="3" fontId="5" fillId="0" borderId="47" xfId="15" applyNumberFormat="1" applyFont="1" applyFill="1" applyBorder="1" applyProtection="1"/>
    <xf numFmtId="3" fontId="5" fillId="0" borderId="47" xfId="13" applyNumberFormat="1" applyFont="1" applyFill="1" applyBorder="1" applyProtection="1"/>
    <xf numFmtId="170" fontId="2" fillId="0" borderId="47" xfId="12" applyNumberFormat="1" applyFont="1" applyFill="1" applyBorder="1" applyAlignment="1" applyProtection="1">
      <alignment horizontal="right" vertical="center"/>
    </xf>
    <xf numFmtId="3" fontId="2" fillId="0" borderId="47" xfId="15" applyNumberFormat="1" applyFont="1" applyFill="1" applyBorder="1" applyProtection="1"/>
    <xf numFmtId="3" fontId="14" fillId="0" borderId="51" xfId="17" applyNumberFormat="1" applyFont="1" applyFill="1" applyBorder="1" applyAlignment="1" applyProtection="1">
      <alignment horizontal="left"/>
    </xf>
    <xf numFmtId="170" fontId="5" fillId="0" borderId="52" xfId="12" applyNumberFormat="1" applyFont="1" applyFill="1" applyBorder="1" applyAlignment="1" applyProtection="1">
      <alignment horizontal="right" vertical="center"/>
    </xf>
    <xf numFmtId="3" fontId="5" fillId="0" borderId="52" xfId="13" applyNumberFormat="1" applyFont="1" applyFill="1" applyBorder="1" applyProtection="1"/>
    <xf numFmtId="3" fontId="12" fillId="0" borderId="6" xfId="7" quotePrefix="1" applyNumberFormat="1" applyFont="1" applyFill="1" applyBorder="1" applyAlignment="1" applyProtection="1">
      <alignment horizontal="left"/>
    </xf>
    <xf numFmtId="3" fontId="12" fillId="0" borderId="51" xfId="17" applyNumberFormat="1" applyFont="1" applyFill="1" applyBorder="1" applyAlignment="1" applyProtection="1">
      <alignment horizontal="left"/>
    </xf>
    <xf numFmtId="3" fontId="12" fillId="5" borderId="6" xfId="7" applyNumberFormat="1" applyFont="1" applyFill="1" applyBorder="1" applyProtection="1"/>
    <xf numFmtId="3" fontId="2" fillId="5" borderId="52" xfId="15" applyNumberFormat="1" applyFont="1" applyFill="1" applyBorder="1" applyProtection="1"/>
    <xf numFmtId="3" fontId="2" fillId="5" borderId="52" xfId="13" applyNumberFormat="1" applyFont="1" applyFill="1" applyBorder="1" applyProtection="1"/>
    <xf numFmtId="170" fontId="2" fillId="5" borderId="52" xfId="12" applyNumberFormat="1" applyFont="1" applyFill="1" applyBorder="1" applyAlignment="1" applyProtection="1">
      <alignment horizontal="right" vertical="center"/>
    </xf>
    <xf numFmtId="3" fontId="12" fillId="5" borderId="10" xfId="7" applyNumberFormat="1" applyFont="1" applyFill="1" applyBorder="1" applyProtection="1"/>
    <xf numFmtId="3" fontId="2" fillId="5" borderId="49" xfId="15" applyNumberFormat="1" applyFont="1" applyFill="1" applyBorder="1" applyProtection="1"/>
    <xf numFmtId="3" fontId="2" fillId="5" borderId="49" xfId="13" applyNumberFormat="1" applyFont="1" applyFill="1" applyBorder="1" applyProtection="1"/>
    <xf numFmtId="170" fontId="2" fillId="0" borderId="49" xfId="12" applyNumberFormat="1" applyFont="1" applyFill="1" applyBorder="1" applyAlignment="1" applyProtection="1">
      <alignment horizontal="right" vertical="center"/>
    </xf>
    <xf numFmtId="170" fontId="2" fillId="5" borderId="49" xfId="12" applyNumberFormat="1" applyFont="1" applyFill="1" applyBorder="1" applyAlignment="1" applyProtection="1">
      <alignment horizontal="right" vertical="center"/>
    </xf>
    <xf numFmtId="3" fontId="12" fillId="5" borderId="11" xfId="7" quotePrefix="1" applyNumberFormat="1" applyFont="1" applyFill="1" applyBorder="1" applyAlignment="1" applyProtection="1">
      <alignment horizontal="left"/>
    </xf>
    <xf numFmtId="170" fontId="5" fillId="5" borderId="58" xfId="15" applyNumberFormat="1" applyFont="1" applyFill="1" applyBorder="1" applyProtection="1"/>
    <xf numFmtId="170" fontId="5" fillId="5" borderId="56" xfId="12" applyNumberFormat="1" applyFont="1" applyFill="1" applyBorder="1" applyAlignment="1" applyProtection="1">
      <alignment horizontal="right" vertical="center"/>
    </xf>
    <xf numFmtId="170" fontId="5" fillId="5" borderId="35" xfId="15" applyNumberFormat="1" applyFont="1" applyFill="1" applyBorder="1" applyProtection="1"/>
    <xf numFmtId="3" fontId="12" fillId="7" borderId="6" xfId="7" quotePrefix="1" applyNumberFormat="1" applyFont="1" applyFill="1" applyBorder="1" applyAlignment="1" applyProtection="1">
      <alignment horizontal="left"/>
    </xf>
    <xf numFmtId="3" fontId="2" fillId="3" borderId="41" xfId="0" applyNumberFormat="1" applyFont="1" applyFill="1" applyBorder="1" applyProtection="1"/>
    <xf numFmtId="3" fontId="5" fillId="0" borderId="55" xfId="13" applyNumberFormat="1" applyFont="1" applyFill="1" applyBorder="1" applyProtection="1"/>
    <xf numFmtId="170" fontId="5" fillId="0" borderId="56" xfId="12" applyNumberFormat="1" applyFont="1" applyFill="1" applyBorder="1" applyAlignment="1" applyProtection="1">
      <alignment horizontal="right" vertical="center"/>
    </xf>
    <xf numFmtId="3" fontId="2" fillId="0" borderId="40" xfId="0" applyNumberFormat="1" applyFont="1" applyFill="1" applyBorder="1" applyProtection="1"/>
    <xf numFmtId="3" fontId="5" fillId="5" borderId="58" xfId="0" applyNumberFormat="1" applyFont="1" applyFill="1" applyBorder="1" applyProtection="1"/>
    <xf numFmtId="3" fontId="12" fillId="7" borderId="11" xfId="7" applyNumberFormat="1" applyFont="1" applyFill="1" applyBorder="1" applyProtection="1"/>
    <xf numFmtId="3" fontId="5" fillId="0" borderId="11" xfId="0" applyNumberFormat="1" applyFont="1" applyFill="1" applyBorder="1" applyProtection="1"/>
    <xf numFmtId="3" fontId="5" fillId="0" borderId="25" xfId="13" applyNumberFormat="1" applyFont="1" applyFill="1" applyBorder="1" applyProtection="1"/>
    <xf numFmtId="170" fontId="5" fillId="0" borderId="58" xfId="12" applyNumberFormat="1" applyFont="1" applyFill="1" applyBorder="1" applyAlignment="1" applyProtection="1">
      <alignment horizontal="right" vertical="center"/>
    </xf>
    <xf numFmtId="3" fontId="2" fillId="3" borderId="34" xfId="0" applyNumberFormat="1" applyFont="1" applyFill="1" applyBorder="1" applyProtection="1"/>
    <xf numFmtId="3" fontId="12" fillId="0" borderId="11" xfId="7" applyNumberFormat="1" applyFont="1" applyFill="1" applyBorder="1" applyProtection="1"/>
    <xf numFmtId="3" fontId="2" fillId="0" borderId="25" xfId="13" applyNumberFormat="1" applyFont="1" applyFill="1" applyBorder="1" applyProtection="1"/>
    <xf numFmtId="3" fontId="2" fillId="3" borderId="25" xfId="0" applyNumberFormat="1" applyFont="1" applyFill="1" applyBorder="1" applyProtection="1"/>
    <xf numFmtId="3" fontId="5" fillId="0" borderId="14" xfId="0" applyNumberFormat="1" applyFont="1" applyFill="1" applyBorder="1" applyProtection="1"/>
    <xf numFmtId="3" fontId="5" fillId="0" borderId="14" xfId="13" applyNumberFormat="1" applyFont="1" applyFill="1" applyBorder="1" applyProtection="1"/>
    <xf numFmtId="170" fontId="5" fillId="0" borderId="14" xfId="12" applyNumberFormat="1" applyFont="1" applyFill="1" applyBorder="1" applyAlignment="1" applyProtection="1">
      <alignment horizontal="right" vertical="center"/>
    </xf>
    <xf numFmtId="3" fontId="5" fillId="0" borderId="7" xfId="0" applyNumberFormat="1" applyFont="1" applyFill="1" applyBorder="1" applyProtection="1"/>
    <xf numFmtId="3" fontId="5" fillId="0" borderId="7" xfId="13" applyNumberFormat="1" applyFont="1" applyFill="1" applyBorder="1" applyProtection="1"/>
    <xf numFmtId="170" fontId="5" fillId="0" borderId="7" xfId="12" applyNumberFormat="1" applyFont="1" applyFill="1" applyBorder="1" applyAlignment="1" applyProtection="1">
      <alignment horizontal="right" vertical="center"/>
    </xf>
    <xf numFmtId="3" fontId="5" fillId="0" borderId="25" xfId="0" applyNumberFormat="1" applyFont="1" applyFill="1" applyBorder="1" applyProtection="1"/>
    <xf numFmtId="170" fontId="5" fillId="0" borderId="25" xfId="12" applyNumberFormat="1" applyFont="1" applyFill="1" applyBorder="1" applyAlignment="1" applyProtection="1">
      <alignment horizontal="right" vertical="center"/>
    </xf>
    <xf numFmtId="3" fontId="5" fillId="0" borderId="42" xfId="0" applyNumberFormat="1" applyFont="1" applyFill="1" applyBorder="1" applyProtection="1"/>
    <xf numFmtId="3" fontId="2" fillId="0" borderId="55" xfId="13" applyNumberFormat="1" applyFont="1" applyFill="1" applyBorder="1" applyProtection="1"/>
    <xf numFmtId="170" fontId="5" fillId="0" borderId="55" xfId="12" applyNumberFormat="1" applyFont="1" applyFill="1" applyBorder="1" applyAlignment="1" applyProtection="1">
      <alignment horizontal="right" vertical="center"/>
    </xf>
    <xf numFmtId="3" fontId="2" fillId="0" borderId="59" xfId="0" applyNumberFormat="1" applyFont="1" applyFill="1" applyBorder="1" applyProtection="1"/>
    <xf numFmtId="3" fontId="5" fillId="5" borderId="25" xfId="0" applyNumberFormat="1" applyFont="1" applyFill="1" applyBorder="1" applyProtection="1"/>
    <xf numFmtId="170" fontId="5" fillId="5" borderId="25" xfId="12" applyNumberFormat="1" applyFont="1" applyFill="1" applyBorder="1" applyAlignment="1" applyProtection="1">
      <alignment horizontal="right" vertical="center"/>
    </xf>
    <xf numFmtId="0" fontId="0" fillId="0" borderId="52" xfId="0" applyFill="1" applyBorder="1" applyProtection="1"/>
    <xf numFmtId="0" fontId="5" fillId="5" borderId="60" xfId="0" applyFont="1" applyFill="1" applyBorder="1" applyProtection="1"/>
    <xf numFmtId="3" fontId="5" fillId="5" borderId="14" xfId="13" applyNumberFormat="1" applyFont="1" applyFill="1" applyBorder="1" applyProtection="1"/>
    <xf numFmtId="170" fontId="5" fillId="5" borderId="55" xfId="12" applyNumberFormat="1" applyFont="1" applyFill="1" applyBorder="1" applyAlignment="1" applyProtection="1">
      <alignment horizontal="right" vertical="center"/>
    </xf>
    <xf numFmtId="3" fontId="2" fillId="3" borderId="42" xfId="0" applyNumberFormat="1" applyFont="1" applyFill="1" applyBorder="1" applyProtection="1"/>
    <xf numFmtId="3" fontId="12" fillId="3" borderId="9" xfId="7" applyNumberFormat="1" applyFont="1" applyFill="1" applyBorder="1" applyProtection="1"/>
    <xf numFmtId="3" fontId="2" fillId="0" borderId="14" xfId="12" applyNumberFormat="1" applyFont="1" applyFill="1" applyBorder="1" applyProtection="1"/>
    <xf numFmtId="3" fontId="2" fillId="0" borderId="14" xfId="13" applyNumberFormat="1" applyFont="1" applyFill="1" applyBorder="1" applyProtection="1"/>
    <xf numFmtId="3" fontId="2" fillId="0" borderId="14" xfId="0" applyNumberFormat="1" applyFont="1" applyFill="1" applyBorder="1" applyProtection="1"/>
    <xf numFmtId="3" fontId="12" fillId="3" borderId="10" xfId="7" applyNumberFormat="1" applyFont="1" applyFill="1" applyBorder="1" applyProtection="1"/>
    <xf numFmtId="3" fontId="2" fillId="0" borderId="8" xfId="12" applyNumberFormat="1" applyFont="1" applyFill="1" applyBorder="1" applyProtection="1"/>
    <xf numFmtId="3" fontId="2" fillId="0" borderId="8" xfId="13" applyNumberFormat="1" applyFont="1" applyFill="1" applyBorder="1" applyProtection="1"/>
    <xf numFmtId="170" fontId="5" fillId="0" borderId="8" xfId="12" applyNumberFormat="1" applyFont="1" applyFill="1" applyBorder="1" applyAlignment="1" applyProtection="1">
      <alignment horizontal="right" vertical="center"/>
    </xf>
    <xf numFmtId="3" fontId="2" fillId="0" borderId="8" xfId="0" applyNumberFormat="1" applyFont="1" applyFill="1" applyBorder="1" applyProtection="1"/>
    <xf numFmtId="3" fontId="12" fillId="0" borderId="10" xfId="7" applyNumberFormat="1" applyFont="1" applyFill="1" applyBorder="1" applyProtection="1"/>
    <xf numFmtId="3" fontId="2" fillId="0" borderId="56" xfId="12" applyNumberFormat="1" applyFont="1" applyFill="1" applyBorder="1" applyProtection="1"/>
    <xf numFmtId="3" fontId="12" fillId="2" borderId="11" xfId="7" applyNumberFormat="1" applyFont="1" applyFill="1" applyBorder="1" applyAlignment="1" applyProtection="1">
      <alignment horizontal="left"/>
    </xf>
    <xf numFmtId="3" fontId="5" fillId="8" borderId="58" xfId="0" applyNumberFormat="1" applyFont="1" applyFill="1" applyBorder="1" applyProtection="1"/>
    <xf numFmtId="3" fontId="5" fillId="8" borderId="25" xfId="13" applyNumberFormat="1" applyFont="1" applyFill="1" applyBorder="1" applyProtection="1"/>
    <xf numFmtId="170" fontId="5" fillId="8" borderId="25" xfId="12" applyNumberFormat="1" applyFont="1" applyFill="1" applyBorder="1" applyAlignment="1" applyProtection="1">
      <alignment horizontal="right" vertical="center"/>
    </xf>
    <xf numFmtId="3" fontId="5" fillId="8" borderId="25" xfId="0" applyNumberFormat="1" applyFont="1" applyFill="1" applyBorder="1" applyProtection="1"/>
    <xf numFmtId="3" fontId="12" fillId="2" borderId="10" xfId="7" applyNumberFormat="1" applyFont="1" applyFill="1" applyBorder="1" applyAlignment="1" applyProtection="1">
      <alignment horizontal="left"/>
    </xf>
    <xf numFmtId="3" fontId="5" fillId="8" borderId="56" xfId="0" applyNumberFormat="1" applyFont="1" applyFill="1" applyBorder="1" applyProtection="1"/>
    <xf numFmtId="3" fontId="5" fillId="8" borderId="8" xfId="13" applyNumberFormat="1" applyFont="1" applyFill="1" applyBorder="1" applyProtection="1"/>
    <xf numFmtId="0" fontId="0" fillId="0" borderId="55" xfId="0" applyBorder="1" applyProtection="1"/>
    <xf numFmtId="3" fontId="2" fillId="3" borderId="59" xfId="0" applyNumberFormat="1" applyFont="1" applyFill="1" applyBorder="1" applyProtection="1"/>
    <xf numFmtId="3" fontId="12" fillId="5" borderId="11" xfId="7" applyNumberFormat="1" applyFont="1" applyFill="1" applyBorder="1" applyAlignment="1" applyProtection="1">
      <alignment horizontal="left"/>
    </xf>
    <xf numFmtId="3" fontId="5" fillId="5" borderId="11" xfId="13" applyNumberFormat="1" applyFont="1" applyFill="1" applyBorder="1" applyProtection="1"/>
    <xf numFmtId="3" fontId="12" fillId="5" borderId="10" xfId="7" applyNumberFormat="1" applyFont="1" applyFill="1" applyBorder="1" applyAlignment="1" applyProtection="1">
      <alignment horizontal="left"/>
    </xf>
    <xf numFmtId="3" fontId="5" fillId="5" borderId="58" xfId="13" applyNumberFormat="1" applyFont="1" applyFill="1" applyBorder="1" applyProtection="1"/>
    <xf numFmtId="3" fontId="5" fillId="5" borderId="56" xfId="0" applyNumberFormat="1" applyFont="1" applyFill="1" applyBorder="1" applyProtection="1"/>
    <xf numFmtId="3" fontId="5" fillId="5" borderId="8" xfId="13" applyNumberFormat="1" applyFont="1" applyFill="1" applyBorder="1" applyProtection="1"/>
    <xf numFmtId="0" fontId="18" fillId="0" borderId="0" xfId="7" applyFont="1"/>
    <xf numFmtId="0" fontId="19" fillId="0" borderId="0" xfId="7" applyFont="1"/>
    <xf numFmtId="0" fontId="2" fillId="0" borderId="0" xfId="7"/>
    <xf numFmtId="49" fontId="18" fillId="0" borderId="0" xfId="7" applyNumberFormat="1" applyFont="1"/>
    <xf numFmtId="0" fontId="20" fillId="0" borderId="0" xfId="7" applyFont="1"/>
    <xf numFmtId="0" fontId="53" fillId="4" borderId="30" xfId="7" applyFont="1" applyFill="1" applyBorder="1" applyAlignment="1">
      <alignment horizontal="centerContinuous"/>
    </xf>
    <xf numFmtId="0" fontId="53" fillId="4" borderId="30" xfId="7" applyFont="1" applyFill="1" applyBorder="1" applyAlignment="1">
      <alignment horizontal="center"/>
    </xf>
    <xf numFmtId="0" fontId="53" fillId="4" borderId="39" xfId="7" applyFont="1" applyFill="1" applyBorder="1" applyAlignment="1">
      <alignment horizontal="center"/>
    </xf>
    <xf numFmtId="0" fontId="19" fillId="0" borderId="30" xfId="7" applyFont="1" applyBorder="1" applyAlignment="1">
      <alignment horizontal="left" wrapText="1"/>
    </xf>
    <xf numFmtId="0" fontId="19" fillId="0" borderId="30" xfId="7" applyFont="1" applyBorder="1" applyAlignment="1">
      <alignment horizontal="center"/>
    </xf>
    <xf numFmtId="0" fontId="19" fillId="0" borderId="39" xfId="7" applyFont="1" applyBorder="1" applyAlignment="1">
      <alignment horizontal="center"/>
    </xf>
    <xf numFmtId="0" fontId="19" fillId="0" borderId="39" xfId="7" applyFont="1" applyBorder="1" applyAlignment="1">
      <alignment horizontal="center" wrapText="1"/>
    </xf>
    <xf numFmtId="0" fontId="19" fillId="0" borderId="32" xfId="7" applyFont="1" applyBorder="1" applyAlignment="1">
      <alignment horizontal="left" wrapText="1"/>
    </xf>
    <xf numFmtId="0" fontId="19" fillId="0" borderId="32" xfId="7" applyFont="1" applyBorder="1" applyAlignment="1">
      <alignment horizontal="center"/>
    </xf>
    <xf numFmtId="0" fontId="19" fillId="0" borderId="46" xfId="7" applyFont="1" applyBorder="1" applyAlignment="1">
      <alignment horizontal="center" wrapText="1"/>
    </xf>
    <xf numFmtId="0" fontId="19" fillId="0" borderId="0" xfId="7" applyFont="1" applyBorder="1"/>
    <xf numFmtId="0" fontId="19" fillId="0" borderId="0" xfId="7" applyFont="1" applyBorder="1" applyAlignment="1">
      <alignment horizontal="centerContinuous"/>
    </xf>
    <xf numFmtId="0" fontId="19" fillId="0" borderId="0" xfId="7" applyFont="1" applyBorder="1" applyAlignment="1">
      <alignment horizontal="left" wrapText="1"/>
    </xf>
    <xf numFmtId="0" fontId="19" fillId="0" borderId="55" xfId="7" applyFont="1" applyBorder="1"/>
    <xf numFmtId="0" fontId="19" fillId="0" borderId="55" xfId="7" applyFont="1" applyBorder="1" applyAlignment="1">
      <alignment horizontal="centerContinuous"/>
    </xf>
    <xf numFmtId="0" fontId="19" fillId="0" borderId="55" xfId="7" applyFont="1" applyBorder="1" applyAlignment="1">
      <alignment horizontal="center"/>
    </xf>
    <xf numFmtId="0" fontId="19" fillId="0" borderId="61" xfId="7" applyFont="1" applyBorder="1" applyAlignment="1">
      <alignment horizontal="left" wrapText="1"/>
    </xf>
    <xf numFmtId="0" fontId="19" fillId="0" borderId="62" xfId="7" applyFont="1" applyBorder="1" applyAlignment="1">
      <alignment horizontal="center"/>
    </xf>
    <xf numFmtId="0" fontId="19" fillId="0" borderId="63" xfId="7" applyFont="1" applyBorder="1" applyAlignment="1">
      <alignment horizontal="left" wrapText="1"/>
    </xf>
    <xf numFmtId="0" fontId="19" fillId="0" borderId="64" xfId="7" applyFont="1" applyBorder="1" applyAlignment="1">
      <alignment horizontal="center"/>
    </xf>
    <xf numFmtId="0" fontId="53" fillId="4" borderId="47" xfId="7" applyFont="1" applyFill="1" applyBorder="1" applyAlignment="1">
      <alignment horizontal="center" wrapText="1"/>
    </xf>
    <xf numFmtId="0" fontId="53" fillId="4" borderId="28" xfId="7" applyFont="1" applyFill="1" applyBorder="1" applyAlignment="1">
      <alignment horizontal="center"/>
    </xf>
    <xf numFmtId="0" fontId="53" fillId="4" borderId="37" xfId="7" applyFont="1" applyFill="1" applyBorder="1" applyAlignment="1">
      <alignment horizontal="center"/>
    </xf>
    <xf numFmtId="0" fontId="19" fillId="0" borderId="38" xfId="7" applyFont="1" applyBorder="1" applyAlignment="1">
      <alignment horizontal="left" wrapText="1"/>
    </xf>
    <xf numFmtId="0" fontId="19" fillId="0" borderId="65" xfId="7" applyFont="1" applyBorder="1" applyAlignment="1">
      <alignment horizontal="left" wrapText="1"/>
    </xf>
    <xf numFmtId="0" fontId="21" fillId="0" borderId="0" xfId="7" applyFont="1"/>
    <xf numFmtId="49" fontId="20" fillId="0" borderId="0" xfId="7" applyNumberFormat="1" applyFont="1"/>
    <xf numFmtId="0" fontId="53" fillId="4" borderId="41" xfId="7" applyFont="1" applyFill="1" applyBorder="1" applyAlignment="1">
      <alignment horizontal="center" wrapText="1"/>
    </xf>
    <xf numFmtId="0" fontId="19" fillId="0" borderId="30" xfId="7" applyFont="1" applyBorder="1" applyAlignment="1">
      <alignment horizontal="center" wrapText="1"/>
    </xf>
    <xf numFmtId="0" fontId="19" fillId="0" borderId="0" xfId="7" applyFont="1" applyBorder="1" applyAlignment="1">
      <alignment horizontal="center"/>
    </xf>
    <xf numFmtId="0" fontId="19" fillId="0" borderId="0" xfId="7" applyFont="1" applyBorder="1" applyAlignment="1">
      <alignment horizontal="center" wrapText="1"/>
    </xf>
    <xf numFmtId="0" fontId="20" fillId="0" borderId="0" xfId="7" applyFont="1" applyBorder="1" applyAlignment="1">
      <alignment horizontal="left"/>
    </xf>
    <xf numFmtId="0" fontId="53" fillId="4" borderId="62" xfId="7" applyFont="1" applyFill="1" applyBorder="1" applyAlignment="1">
      <alignment horizontal="center" wrapText="1"/>
    </xf>
    <xf numFmtId="0" fontId="53" fillId="4" borderId="38" xfId="7" applyFont="1" applyFill="1" applyBorder="1" applyAlignment="1">
      <alignment horizontal="center" wrapText="1"/>
    </xf>
    <xf numFmtId="0" fontId="22" fillId="0" borderId="0" xfId="7" applyFont="1"/>
    <xf numFmtId="0" fontId="54" fillId="4" borderId="38" xfId="7" applyFont="1" applyFill="1" applyBorder="1"/>
    <xf numFmtId="0" fontId="54" fillId="4" borderId="30" xfId="7" applyFont="1" applyFill="1" applyBorder="1"/>
    <xf numFmtId="0" fontId="54" fillId="4" borderId="30" xfId="7" applyFont="1" applyFill="1" applyBorder="1" applyAlignment="1">
      <alignment horizontal="center"/>
    </xf>
    <xf numFmtId="0" fontId="2" fillId="0" borderId="38" xfId="7" applyFont="1" applyBorder="1"/>
    <xf numFmtId="0" fontId="2" fillId="0" borderId="30" xfId="7" applyBorder="1" applyAlignment="1">
      <alignment horizontal="center"/>
    </xf>
    <xf numFmtId="0" fontId="2" fillId="0" borderId="30" xfId="7" applyFont="1" applyBorder="1" applyAlignment="1">
      <alignment horizontal="center"/>
    </xf>
    <xf numFmtId="0" fontId="2" fillId="0" borderId="0" xfId="7" applyAlignment="1">
      <alignment horizontal="center"/>
    </xf>
    <xf numFmtId="0" fontId="54" fillId="4" borderId="36" xfId="7" applyFont="1" applyFill="1" applyBorder="1"/>
    <xf numFmtId="0" fontId="54" fillId="4" borderId="28" xfId="7" applyFont="1" applyFill="1" applyBorder="1" applyAlignment="1">
      <alignment horizontal="center"/>
    </xf>
    <xf numFmtId="0" fontId="54" fillId="4" borderId="37" xfId="7" applyFont="1" applyFill="1" applyBorder="1" applyAlignment="1">
      <alignment horizontal="center"/>
    </xf>
    <xf numFmtId="0" fontId="2" fillId="0" borderId="39" xfId="7" applyFont="1" applyBorder="1" applyAlignment="1">
      <alignment horizontal="center"/>
    </xf>
    <xf numFmtId="0" fontId="2" fillId="0" borderId="65" xfId="7" applyFont="1" applyBorder="1"/>
    <xf numFmtId="0" fontId="2" fillId="0" borderId="32" xfId="7" applyBorder="1" applyAlignment="1">
      <alignment horizontal="center"/>
    </xf>
    <xf numFmtId="0" fontId="2" fillId="0" borderId="46" xfId="7" applyFont="1" applyBorder="1" applyAlignment="1">
      <alignment horizontal="center"/>
    </xf>
    <xf numFmtId="0" fontId="53" fillId="4" borderId="47" xfId="7" applyFont="1" applyFill="1" applyBorder="1" applyAlignment="1">
      <alignment wrapText="1"/>
    </xf>
    <xf numFmtId="0" fontId="53" fillId="4" borderId="37" xfId="7" applyFont="1" applyFill="1" applyBorder="1"/>
    <xf numFmtId="0" fontId="20" fillId="0" borderId="0" xfId="7" applyFont="1" applyBorder="1" applyAlignment="1"/>
    <xf numFmtId="0" fontId="19" fillId="0" borderId="46" xfId="7" applyFont="1" applyBorder="1" applyAlignment="1">
      <alignment horizontal="center"/>
    </xf>
    <xf numFmtId="0" fontId="23" fillId="0" borderId="0" xfId="0" applyFont="1"/>
    <xf numFmtId="0" fontId="25" fillId="5" borderId="5" xfId="0" applyFont="1" applyFill="1" applyBorder="1" applyAlignment="1">
      <alignment horizontal="center"/>
    </xf>
    <xf numFmtId="0" fontId="23" fillId="5" borderId="66" xfId="0" applyFont="1" applyFill="1" applyBorder="1" applyAlignment="1">
      <alignment horizontal="center"/>
    </xf>
    <xf numFmtId="0" fontId="23" fillId="5" borderId="61" xfId="0" applyFont="1" applyFill="1" applyBorder="1" applyAlignment="1">
      <alignment horizontal="center"/>
    </xf>
    <xf numFmtId="0" fontId="55" fillId="5" borderId="3" xfId="0" applyFont="1" applyFill="1" applyBorder="1" applyAlignment="1">
      <alignment horizontal="center"/>
    </xf>
    <xf numFmtId="0" fontId="55" fillId="5" borderId="4" xfId="0" applyFont="1" applyFill="1" applyBorder="1" applyAlignment="1">
      <alignment horizontal="center"/>
    </xf>
    <xf numFmtId="0" fontId="23" fillId="5" borderId="63" xfId="0" applyFont="1" applyFill="1" applyBorder="1" applyAlignment="1">
      <alignment horizontal="center"/>
    </xf>
    <xf numFmtId="0" fontId="23" fillId="0" borderId="12" xfId="0" applyFont="1" applyBorder="1"/>
    <xf numFmtId="0" fontId="23" fillId="0" borderId="1" xfId="0" applyFont="1" applyBorder="1"/>
    <xf numFmtId="0" fontId="23" fillId="0" borderId="2" xfId="0" applyFont="1" applyBorder="1"/>
    <xf numFmtId="0" fontId="56" fillId="5" borderId="25" xfId="0" applyFont="1" applyFill="1" applyBorder="1" applyAlignment="1">
      <alignment wrapText="1"/>
    </xf>
    <xf numFmtId="0" fontId="56" fillId="5" borderId="25" xfId="0" applyFont="1" applyFill="1" applyBorder="1"/>
    <xf numFmtId="0" fontId="57" fillId="4" borderId="25" xfId="0" applyFont="1" applyFill="1" applyBorder="1" applyAlignment="1">
      <alignment horizontal="center" vertical="top" wrapText="1"/>
    </xf>
    <xf numFmtId="0" fontId="57" fillId="4" borderId="16" xfId="0" applyFont="1" applyFill="1" applyBorder="1" applyAlignment="1">
      <alignment horizontal="center"/>
    </xf>
    <xf numFmtId="0" fontId="57" fillId="4" borderId="25" xfId="0" applyFont="1" applyFill="1" applyBorder="1" applyAlignment="1">
      <alignment horizontal="center"/>
    </xf>
    <xf numFmtId="0" fontId="58" fillId="0" borderId="12" xfId="0" applyFont="1" applyBorder="1" applyAlignment="1">
      <alignment horizontal="center"/>
    </xf>
    <xf numFmtId="0" fontId="23" fillId="0" borderId="1" xfId="0" applyFont="1" applyBorder="1" applyAlignment="1">
      <alignment wrapText="1"/>
    </xf>
    <xf numFmtId="0" fontId="23" fillId="0" borderId="21" xfId="0" applyFont="1" applyBorder="1" applyAlignment="1">
      <alignment horizontal="center" wrapText="1"/>
    </xf>
    <xf numFmtId="0" fontId="58" fillId="0" borderId="1" xfId="0" applyFont="1" applyBorder="1" applyAlignment="1">
      <alignment horizontal="center"/>
    </xf>
    <xf numFmtId="0" fontId="23" fillId="0" borderId="21" xfId="0" applyFont="1" applyBorder="1" applyAlignment="1">
      <alignment wrapText="1"/>
    </xf>
    <xf numFmtId="0" fontId="23" fillId="0" borderId="1" xfId="0" applyFont="1" applyBorder="1" applyAlignment="1">
      <alignment horizontal="center" wrapText="1"/>
    </xf>
    <xf numFmtId="0" fontId="58" fillId="0" borderId="2" xfId="0" applyFont="1" applyBorder="1" applyAlignment="1">
      <alignment horizontal="center"/>
    </xf>
    <xf numFmtId="0" fontId="23" fillId="0" borderId="2" xfId="0" applyFont="1" applyBorder="1" applyAlignment="1">
      <alignment wrapText="1"/>
    </xf>
    <xf numFmtId="0" fontId="23" fillId="0" borderId="2" xfId="0" applyFont="1" applyBorder="1" applyAlignment="1">
      <alignment horizontal="center" wrapText="1"/>
    </xf>
    <xf numFmtId="0" fontId="56" fillId="5" borderId="8" xfId="0" applyFont="1" applyFill="1" applyBorder="1" applyAlignment="1">
      <alignment horizontal="center"/>
    </xf>
    <xf numFmtId="0" fontId="0" fillId="0" borderId="16" xfId="0" applyFill="1" applyBorder="1" applyAlignment="1">
      <alignment wrapText="1"/>
    </xf>
    <xf numFmtId="168" fontId="0" fillId="0" borderId="20" xfId="0" applyNumberFormat="1" applyFill="1" applyBorder="1" applyAlignment="1">
      <alignment horizontal="left"/>
    </xf>
    <xf numFmtId="0" fontId="0" fillId="0" borderId="0" xfId="0" applyFill="1" applyAlignment="1">
      <alignment wrapText="1"/>
    </xf>
    <xf numFmtId="168" fontId="0" fillId="0" borderId="0" xfId="0" applyNumberFormat="1" applyFill="1" applyAlignment="1">
      <alignment horizontal="left"/>
    </xf>
    <xf numFmtId="168" fontId="0" fillId="8" borderId="12" xfId="0" applyNumberFormat="1" applyFill="1" applyBorder="1" applyAlignment="1">
      <alignment horizontal="left" vertical="center"/>
    </xf>
    <xf numFmtId="168" fontId="0" fillId="0" borderId="1" xfId="0" applyNumberFormat="1" applyFill="1" applyBorder="1" applyAlignment="1">
      <alignment horizontal="left"/>
    </xf>
    <xf numFmtId="168" fontId="0" fillId="0" borderId="12" xfId="0" applyNumberFormat="1" applyFill="1" applyBorder="1" applyAlignment="1">
      <alignment horizontal="left" vertical="center"/>
    </xf>
    <xf numFmtId="168" fontId="5" fillId="6" borderId="20" xfId="0" applyNumberFormat="1" applyFont="1" applyFill="1" applyBorder="1" applyAlignment="1">
      <alignment horizontal="left"/>
    </xf>
    <xf numFmtId="0" fontId="5" fillId="6" borderId="9" xfId="0" applyFont="1" applyFill="1" applyBorder="1" applyAlignment="1">
      <alignment horizontal="center"/>
    </xf>
    <xf numFmtId="0" fontId="5" fillId="6" borderId="16" xfId="0" applyFont="1" applyFill="1" applyBorder="1" applyAlignment="1">
      <alignment horizontal="center" wrapText="1"/>
    </xf>
    <xf numFmtId="0" fontId="5" fillId="6" borderId="11" xfId="0" applyFont="1" applyFill="1" applyBorder="1" applyAlignment="1">
      <alignment vertical="top"/>
    </xf>
    <xf numFmtId="0" fontId="5" fillId="6" borderId="15" xfId="0" applyFont="1" applyFill="1" applyBorder="1" applyAlignment="1">
      <alignment wrapText="1"/>
    </xf>
    <xf numFmtId="168" fontId="5" fillId="6" borderId="13" xfId="0" applyNumberFormat="1" applyFont="1" applyFill="1" applyBorder="1" applyAlignment="1">
      <alignment horizontal="left"/>
    </xf>
    <xf numFmtId="0" fontId="2" fillId="0" borderId="5" xfId="0" applyFont="1" applyFill="1" applyBorder="1" applyAlignment="1">
      <alignment wrapText="1"/>
    </xf>
    <xf numFmtId="0" fontId="2" fillId="6" borderId="7" xfId="0" applyFont="1" applyFill="1" applyBorder="1" applyAlignment="1">
      <alignment vertical="top"/>
    </xf>
    <xf numFmtId="0" fontId="2" fillId="6" borderId="3" xfId="0" applyFont="1" applyFill="1" applyBorder="1" applyAlignment="1">
      <alignment wrapText="1"/>
    </xf>
    <xf numFmtId="168" fontId="0" fillId="6" borderId="1" xfId="0" applyNumberFormat="1" applyFill="1" applyBorder="1" applyAlignment="1">
      <alignment horizontal="left"/>
    </xf>
    <xf numFmtId="168" fontId="0" fillId="0" borderId="2" xfId="0" applyNumberFormat="1" applyFill="1" applyBorder="1" applyAlignment="1">
      <alignment horizontal="left"/>
    </xf>
    <xf numFmtId="168" fontId="0" fillId="0" borderId="21" xfId="0" applyNumberFormat="1" applyFill="1" applyBorder="1" applyAlignment="1">
      <alignment horizontal="left"/>
    </xf>
    <xf numFmtId="0" fontId="5" fillId="6" borderId="9" xfId="0" applyFont="1" applyFill="1" applyBorder="1" applyAlignment="1">
      <alignment vertical="top"/>
    </xf>
    <xf numFmtId="0" fontId="5" fillId="6" borderId="16" xfId="0" applyFont="1" applyFill="1" applyBorder="1" applyAlignment="1">
      <alignment wrapText="1"/>
    </xf>
    <xf numFmtId="0" fontId="2" fillId="0" borderId="12" xfId="0" applyFont="1" applyFill="1" applyBorder="1" applyAlignment="1">
      <alignment wrapText="1"/>
    </xf>
    <xf numFmtId="168" fontId="0" fillId="7" borderId="22" xfId="0" applyNumberFormat="1" applyFill="1" applyBorder="1" applyAlignment="1">
      <alignment horizontal="left"/>
    </xf>
    <xf numFmtId="168" fontId="0" fillId="0" borderId="18" xfId="0" applyNumberFormat="1" applyFill="1" applyBorder="1" applyAlignment="1">
      <alignment horizontal="left"/>
    </xf>
    <xf numFmtId="0" fontId="2" fillId="6" borderId="6" xfId="0" applyFont="1" applyFill="1" applyBorder="1" applyAlignment="1">
      <alignment vertical="top"/>
    </xf>
    <xf numFmtId="0" fontId="2" fillId="6" borderId="1" xfId="0" applyFont="1" applyFill="1" applyBorder="1" applyAlignment="1">
      <alignment wrapText="1"/>
    </xf>
    <xf numFmtId="168" fontId="0" fillId="6" borderId="18" xfId="0" applyNumberFormat="1" applyFill="1" applyBorder="1" applyAlignment="1">
      <alignment horizontal="left"/>
    </xf>
    <xf numFmtId="168" fontId="2" fillId="0" borderId="18" xfId="0" applyNumberFormat="1" applyFont="1" applyFill="1" applyBorder="1" applyAlignment="1">
      <alignment horizontal="left" vertical="center" wrapText="1"/>
    </xf>
    <xf numFmtId="168" fontId="2" fillId="0" borderId="18" xfId="0" applyNumberFormat="1" applyFont="1" applyFill="1" applyBorder="1" applyAlignment="1">
      <alignment horizontal="left"/>
    </xf>
    <xf numFmtId="168" fontId="0" fillId="7" borderId="18" xfId="0" applyNumberFormat="1" applyFill="1" applyBorder="1" applyAlignment="1">
      <alignment horizontal="left"/>
    </xf>
    <xf numFmtId="168" fontId="0" fillId="0" borderId="18" xfId="0" applyNumberFormat="1" applyFill="1" applyBorder="1" applyAlignment="1">
      <alignment horizontal="left" wrapText="1"/>
    </xf>
    <xf numFmtId="168" fontId="0" fillId="7" borderId="18" xfId="0" applyNumberFormat="1" applyFill="1" applyBorder="1" applyAlignment="1">
      <alignment horizontal="left" wrapText="1"/>
    </xf>
    <xf numFmtId="0" fontId="2" fillId="6" borderId="17" xfId="0" applyFont="1" applyFill="1" applyBorder="1" applyAlignment="1">
      <alignment wrapText="1"/>
    </xf>
    <xf numFmtId="168" fontId="0" fillId="6" borderId="19" xfId="0" applyNumberFormat="1" applyFill="1" applyBorder="1" applyAlignment="1">
      <alignment horizontal="left"/>
    </xf>
    <xf numFmtId="168" fontId="2" fillId="0" borderId="23" xfId="0" applyNumberFormat="1" applyFont="1" applyFill="1" applyBorder="1" applyAlignment="1">
      <alignment horizontal="left"/>
    </xf>
    <xf numFmtId="0" fontId="0" fillId="0" borderId="0" xfId="0" applyFill="1" applyBorder="1" applyAlignment="1">
      <alignment wrapText="1"/>
    </xf>
    <xf numFmtId="168" fontId="0" fillId="0" borderId="24" xfId="0" applyNumberFormat="1" applyFill="1" applyBorder="1" applyAlignment="1">
      <alignment horizontal="left"/>
    </xf>
    <xf numFmtId="168" fontId="0" fillId="0" borderId="22" xfId="0" applyNumberFormat="1" applyFill="1" applyBorder="1" applyAlignment="1">
      <alignment horizontal="left"/>
    </xf>
    <xf numFmtId="0" fontId="0" fillId="0" borderId="13" xfId="0" applyBorder="1" applyAlignment="1">
      <alignment wrapText="1"/>
    </xf>
    <xf numFmtId="168" fontId="0" fillId="0" borderId="12" xfId="0" applyNumberFormat="1" applyFill="1" applyBorder="1" applyAlignment="1">
      <alignment horizontal="left"/>
    </xf>
    <xf numFmtId="168" fontId="0" fillId="0" borderId="1" xfId="0" applyNumberFormat="1" applyFill="1" applyBorder="1" applyAlignment="1">
      <alignment horizontal="left" wrapText="1"/>
    </xf>
    <xf numFmtId="168" fontId="0" fillId="0" borderId="2" xfId="0" applyNumberFormat="1" applyFill="1" applyBorder="1" applyAlignment="1">
      <alignment horizontal="left" wrapText="1"/>
    </xf>
    <xf numFmtId="168" fontId="0" fillId="0" borderId="22" xfId="0" applyNumberFormat="1" applyFill="1" applyBorder="1" applyAlignment="1">
      <alignment horizontal="center" vertical="center"/>
    </xf>
    <xf numFmtId="3" fontId="0" fillId="0" borderId="0" xfId="0" applyNumberFormat="1" applyFill="1"/>
    <xf numFmtId="4" fontId="0" fillId="0" borderId="0" xfId="0" applyNumberFormat="1" applyFill="1"/>
    <xf numFmtId="0" fontId="2" fillId="0" borderId="14" xfId="0" applyFont="1" applyFill="1" applyBorder="1" applyAlignment="1">
      <alignment vertical="center"/>
    </xf>
    <xf numFmtId="0" fontId="0" fillId="0" borderId="12" xfId="0" applyFill="1" applyBorder="1" applyAlignment="1">
      <alignment vertical="center" wrapText="1"/>
    </xf>
    <xf numFmtId="168" fontId="2" fillId="0" borderId="22" xfId="0" applyNumberFormat="1" applyFont="1" applyFill="1" applyBorder="1" applyAlignment="1">
      <alignment horizontal="center" vertical="center"/>
    </xf>
    <xf numFmtId="0" fontId="2" fillId="0" borderId="0" xfId="0" applyFont="1" applyFill="1"/>
    <xf numFmtId="168" fontId="0" fillId="0" borderId="0" xfId="0" applyNumberFormat="1" applyFill="1" applyBorder="1" applyAlignment="1">
      <alignment horizontal="left"/>
    </xf>
    <xf numFmtId="168" fontId="0" fillId="0" borderId="0" xfId="0" applyNumberFormat="1" applyFill="1" applyBorder="1" applyAlignment="1">
      <alignment horizontal="center"/>
    </xf>
    <xf numFmtId="0" fontId="2" fillId="0" borderId="14" xfId="0" applyFont="1" applyFill="1" applyBorder="1" applyAlignment="1">
      <alignment horizontal="center" vertical="center" wrapText="1"/>
    </xf>
    <xf numFmtId="0" fontId="2" fillId="0" borderId="7" xfId="0" applyFont="1" applyFill="1" applyBorder="1" applyAlignment="1">
      <alignment horizontal="center" vertical="center" wrapText="1"/>
    </xf>
    <xf numFmtId="0" fontId="2" fillId="0" borderId="8" xfId="0" applyFont="1" applyFill="1" applyBorder="1" applyAlignment="1">
      <alignment horizontal="center" vertical="center" wrapText="1"/>
    </xf>
    <xf numFmtId="0" fontId="5" fillId="0" borderId="11" xfId="0" applyFont="1" applyFill="1" applyBorder="1" applyAlignment="1">
      <alignment horizontal="center" vertical="center" wrapText="1"/>
    </xf>
    <xf numFmtId="0" fontId="5" fillId="0" borderId="9" xfId="0" applyFont="1" applyFill="1" applyBorder="1" applyAlignment="1">
      <alignment horizontal="center" vertical="center" wrapText="1"/>
    </xf>
    <xf numFmtId="0" fontId="0" fillId="0" borderId="9" xfId="0" applyFill="1" applyBorder="1" applyAlignment="1">
      <alignment horizontal="center" vertical="center" wrapText="1"/>
    </xf>
    <xf numFmtId="0" fontId="0" fillId="0" borderId="6" xfId="0" applyFill="1" applyBorder="1" applyAlignment="1">
      <alignment horizontal="center" vertical="center" wrapText="1"/>
    </xf>
    <xf numFmtId="0" fontId="2" fillId="0" borderId="6" xfId="0" applyFont="1" applyFill="1" applyBorder="1" applyAlignment="1">
      <alignment horizontal="center" vertical="center" wrapText="1"/>
    </xf>
    <xf numFmtId="0" fontId="2" fillId="0" borderId="10" xfId="0" applyFont="1" applyFill="1" applyBorder="1" applyAlignment="1">
      <alignment horizontal="center" vertical="center" wrapText="1"/>
    </xf>
    <xf numFmtId="0" fontId="0" fillId="0" borderId="10" xfId="0" applyFill="1" applyBorder="1" applyAlignment="1">
      <alignment horizontal="center" vertical="center" wrapText="1"/>
    </xf>
    <xf numFmtId="0" fontId="0" fillId="0" borderId="11" xfId="0" applyFill="1" applyBorder="1" applyAlignment="1">
      <alignment horizontal="center" vertical="center" wrapText="1"/>
    </xf>
    <xf numFmtId="0" fontId="0" fillId="0" borderId="0" xfId="0" applyFill="1" applyAlignment="1">
      <alignment horizontal="center" vertical="center" wrapText="1"/>
    </xf>
    <xf numFmtId="0" fontId="2" fillId="0" borderId="7" xfId="0" applyFont="1" applyFill="1" applyBorder="1" applyAlignment="1">
      <alignment wrapText="1"/>
    </xf>
    <xf numFmtId="0" fontId="28" fillId="0" borderId="0" xfId="0" applyFont="1" applyFill="1"/>
    <xf numFmtId="0" fontId="0" fillId="0" borderId="9" xfId="0" applyFill="1" applyBorder="1" applyAlignment="1">
      <alignment vertical="center"/>
    </xf>
    <xf numFmtId="0" fontId="0" fillId="0" borderId="16" xfId="0" applyFill="1" applyBorder="1" applyAlignment="1">
      <alignment vertical="center"/>
    </xf>
    <xf numFmtId="168" fontId="0" fillId="0" borderId="20" xfId="0" applyNumberFormat="1" applyFill="1" applyBorder="1" applyAlignment="1">
      <alignment horizontal="center" vertical="center"/>
    </xf>
    <xf numFmtId="0" fontId="0" fillId="0" borderId="0" xfId="0" applyFill="1" applyAlignment="1">
      <alignment vertical="center"/>
    </xf>
    <xf numFmtId="168" fontId="0" fillId="0" borderId="0" xfId="0" applyNumberFormat="1" applyFill="1" applyAlignment="1">
      <alignment horizontal="center" vertical="center"/>
    </xf>
    <xf numFmtId="168" fontId="5" fillId="0" borderId="20" xfId="0" applyNumberFormat="1" applyFont="1" applyFill="1" applyBorder="1" applyAlignment="1">
      <alignment horizontal="center" vertical="center"/>
    </xf>
    <xf numFmtId="0" fontId="5" fillId="0" borderId="0" xfId="0" applyFont="1" applyFill="1" applyAlignment="1">
      <alignment vertical="center"/>
    </xf>
    <xf numFmtId="0" fontId="5" fillId="0" borderId="9" xfId="0" applyFont="1" applyFill="1" applyBorder="1" applyAlignment="1">
      <alignment horizontal="center" vertical="center"/>
    </xf>
    <xf numFmtId="0" fontId="5" fillId="0" borderId="16" xfId="0" applyFont="1" applyFill="1" applyBorder="1" applyAlignment="1">
      <alignment horizontal="center" vertical="center"/>
    </xf>
    <xf numFmtId="0" fontId="5" fillId="0" borderId="11" xfId="0" applyFont="1" applyFill="1" applyBorder="1" applyAlignment="1">
      <alignment vertical="center"/>
    </xf>
    <xf numFmtId="0" fontId="5" fillId="0" borderId="15" xfId="0" applyFont="1" applyFill="1" applyBorder="1" applyAlignment="1">
      <alignment vertical="center"/>
    </xf>
    <xf numFmtId="168" fontId="5" fillId="0" borderId="13" xfId="0" applyNumberFormat="1" applyFont="1" applyFill="1" applyBorder="1" applyAlignment="1">
      <alignment horizontal="center" vertical="center"/>
    </xf>
    <xf numFmtId="0" fontId="2" fillId="0" borderId="5" xfId="0" applyFont="1" applyFill="1" applyBorder="1" applyAlignment="1">
      <alignment vertical="center"/>
    </xf>
    <xf numFmtId="0" fontId="2" fillId="0" borderId="7" xfId="0" applyFont="1" applyFill="1" applyBorder="1" applyAlignment="1">
      <alignment vertical="center"/>
    </xf>
    <xf numFmtId="0" fontId="2" fillId="0" borderId="3" xfId="0" applyFont="1" applyFill="1" applyBorder="1" applyAlignment="1">
      <alignment vertical="center"/>
    </xf>
    <xf numFmtId="0" fontId="2" fillId="0" borderId="3" xfId="0" applyFont="1" applyFill="1" applyBorder="1" applyAlignment="1">
      <alignment vertical="center" wrapText="1"/>
    </xf>
    <xf numFmtId="0" fontId="2" fillId="0" borderId="3" xfId="0" applyFont="1" applyFill="1" applyBorder="1" applyAlignment="1">
      <alignment horizontal="justify" vertical="center" wrapText="1"/>
    </xf>
    <xf numFmtId="0" fontId="2" fillId="0" borderId="8" xfId="0" applyFont="1" applyFill="1" applyBorder="1" applyAlignment="1">
      <alignment vertical="center"/>
    </xf>
    <xf numFmtId="0" fontId="2" fillId="0" borderId="4" xfId="0" applyFont="1" applyFill="1" applyBorder="1" applyAlignment="1">
      <alignment horizontal="justify" vertical="center" wrapText="1"/>
    </xf>
    <xf numFmtId="168" fontId="5" fillId="7" borderId="13" xfId="0" applyNumberFormat="1" applyFont="1" applyFill="1" applyBorder="1" applyAlignment="1">
      <alignment horizontal="center" vertical="center"/>
    </xf>
    <xf numFmtId="0" fontId="5" fillId="0" borderId="9" xfId="0" applyFont="1" applyFill="1" applyBorder="1" applyAlignment="1">
      <alignment vertical="center"/>
    </xf>
    <xf numFmtId="0" fontId="5" fillId="0" borderId="16" xfId="0" applyFont="1" applyFill="1" applyBorder="1" applyAlignment="1">
      <alignment vertical="center"/>
    </xf>
    <xf numFmtId="0" fontId="2" fillId="0" borderId="12" xfId="0" applyFont="1" applyFill="1" applyBorder="1" applyAlignment="1">
      <alignment vertical="center"/>
    </xf>
    <xf numFmtId="0" fontId="0" fillId="0" borderId="6" xfId="0" applyFill="1" applyBorder="1" applyAlignment="1">
      <alignment vertical="center"/>
    </xf>
    <xf numFmtId="0" fontId="2" fillId="0" borderId="6" xfId="0" applyFont="1" applyFill="1" applyBorder="1" applyAlignment="1">
      <alignment vertical="center"/>
    </xf>
    <xf numFmtId="0" fontId="2" fillId="0" borderId="1" xfId="0" applyFont="1" applyFill="1" applyBorder="1" applyAlignment="1">
      <alignment vertical="center" wrapText="1"/>
    </xf>
    <xf numFmtId="0" fontId="2" fillId="0" borderId="17" xfId="0" applyFont="1" applyFill="1" applyBorder="1" applyAlignment="1">
      <alignment vertical="center"/>
    </xf>
    <xf numFmtId="0" fontId="2" fillId="0" borderId="10" xfId="0" applyFont="1" applyFill="1" applyBorder="1" applyAlignment="1">
      <alignment vertical="center"/>
    </xf>
    <xf numFmtId="0" fontId="2" fillId="0" borderId="2" xfId="0" applyFont="1" applyFill="1" applyBorder="1" applyAlignment="1">
      <alignment vertical="center" wrapText="1"/>
    </xf>
    <xf numFmtId="0" fontId="0" fillId="0" borderId="0" xfId="0" applyFill="1" applyBorder="1" applyAlignment="1">
      <alignment vertical="center"/>
    </xf>
    <xf numFmtId="168" fontId="0" fillId="0" borderId="24" xfId="0" applyNumberFormat="1" applyFill="1" applyBorder="1" applyAlignment="1">
      <alignment horizontal="center" vertical="center"/>
    </xf>
    <xf numFmtId="0" fontId="5" fillId="0" borderId="15" xfId="0" applyFont="1" applyBorder="1" applyAlignment="1">
      <alignment vertical="center"/>
    </xf>
    <xf numFmtId="0" fontId="0" fillId="0" borderId="12" xfId="0" applyBorder="1" applyAlignment="1">
      <alignment vertical="center"/>
    </xf>
    <xf numFmtId="0" fontId="0" fillId="0" borderId="1" xfId="0" applyBorder="1" applyAlignment="1">
      <alignment vertical="center"/>
    </xf>
    <xf numFmtId="0" fontId="0" fillId="0" borderId="1" xfId="0" applyBorder="1" applyAlignment="1">
      <alignment vertical="center" wrapText="1"/>
    </xf>
    <xf numFmtId="0" fontId="0" fillId="0" borderId="1" xfId="0" applyFill="1" applyBorder="1" applyAlignment="1">
      <alignment vertical="center"/>
    </xf>
    <xf numFmtId="0" fontId="0" fillId="0" borderId="10" xfId="0" applyFill="1" applyBorder="1" applyAlignment="1">
      <alignment vertical="center"/>
    </xf>
    <xf numFmtId="0" fontId="0" fillId="0" borderId="2" xfId="0" applyFill="1" applyBorder="1" applyAlignment="1">
      <alignment vertical="center"/>
    </xf>
    <xf numFmtId="0" fontId="0" fillId="0" borderId="11" xfId="0" applyFill="1" applyBorder="1" applyAlignment="1">
      <alignment vertical="center"/>
    </xf>
    <xf numFmtId="0" fontId="0" fillId="0" borderId="13" xfId="0" applyBorder="1" applyAlignment="1">
      <alignment vertical="center"/>
    </xf>
    <xf numFmtId="168" fontId="2" fillId="7" borderId="25" xfId="0" applyNumberFormat="1" applyFont="1" applyFill="1" applyBorder="1" applyAlignment="1">
      <alignment horizontal="center" vertical="center" wrapText="1"/>
    </xf>
    <xf numFmtId="168" fontId="2" fillId="0" borderId="24" xfId="0" applyNumberFormat="1" applyFont="1" applyFill="1" applyBorder="1" applyAlignment="1">
      <alignment horizontal="center" vertical="center"/>
    </xf>
    <xf numFmtId="0" fontId="5" fillId="0" borderId="16" xfId="0" applyFont="1" applyBorder="1" applyAlignment="1">
      <alignment vertical="center"/>
    </xf>
    <xf numFmtId="0" fontId="0" fillId="0" borderId="2" xfId="0" applyBorder="1" applyAlignment="1">
      <alignment vertical="center"/>
    </xf>
    <xf numFmtId="0" fontId="0" fillId="0" borderId="12" xfId="0" applyBorder="1" applyAlignment="1">
      <alignment vertical="center" wrapText="1"/>
    </xf>
    <xf numFmtId="0" fontId="0" fillId="0" borderId="2" xfId="0" applyBorder="1" applyAlignment="1">
      <alignment vertical="center" wrapText="1"/>
    </xf>
    <xf numFmtId="0" fontId="0" fillId="0" borderId="1" xfId="0" applyFill="1" applyBorder="1" applyAlignment="1">
      <alignment vertical="center" wrapText="1"/>
    </xf>
    <xf numFmtId="0" fontId="0" fillId="0" borderId="2" xfId="0" applyFill="1" applyBorder="1" applyAlignment="1">
      <alignment vertical="center" wrapText="1"/>
    </xf>
    <xf numFmtId="168" fontId="0" fillId="0" borderId="0" xfId="0" applyNumberFormat="1" applyFill="1"/>
    <xf numFmtId="0" fontId="59" fillId="0" borderId="0" xfId="0" applyFont="1"/>
    <xf numFmtId="0" fontId="29" fillId="0" borderId="9" xfId="0" applyFont="1" applyFill="1" applyBorder="1"/>
    <xf numFmtId="0" fontId="29" fillId="0" borderId="16" xfId="0" applyFont="1" applyFill="1" applyBorder="1"/>
    <xf numFmtId="0" fontId="1" fillId="0" borderId="14" xfId="0" applyFont="1" applyFill="1" applyBorder="1" applyAlignment="1">
      <alignment vertical="top"/>
    </xf>
    <xf numFmtId="0" fontId="1" fillId="0" borderId="5" xfId="0" applyFont="1" applyFill="1" applyBorder="1"/>
    <xf numFmtId="0" fontId="1" fillId="0" borderId="7" xfId="0" applyFont="1" applyFill="1" applyBorder="1" applyAlignment="1">
      <alignment vertical="top"/>
    </xf>
    <xf numFmtId="0" fontId="1" fillId="0" borderId="3" xfId="0" applyFont="1" applyFill="1" applyBorder="1"/>
    <xf numFmtId="0" fontId="1" fillId="0" borderId="3" xfId="0" applyFont="1" applyFill="1" applyBorder="1" applyAlignment="1">
      <alignment wrapText="1"/>
    </xf>
    <xf numFmtId="0" fontId="1" fillId="0" borderId="3" xfId="0" applyFont="1" applyFill="1" applyBorder="1" applyAlignment="1">
      <alignment vertical="center"/>
    </xf>
    <xf numFmtId="0" fontId="1" fillId="0" borderId="3" xfId="0" applyFont="1" applyFill="1" applyBorder="1" applyAlignment="1">
      <alignment horizontal="justify" vertical="top" wrapText="1"/>
    </xf>
    <xf numFmtId="0" fontId="1" fillId="0" borderId="8" xfId="0" applyFont="1" applyFill="1" applyBorder="1" applyAlignment="1">
      <alignment vertical="top"/>
    </xf>
    <xf numFmtId="0" fontId="1" fillId="0" borderId="4" xfId="0" applyFont="1" applyFill="1" applyBorder="1" applyAlignment="1">
      <alignment horizontal="left" vertical="top" wrapText="1"/>
    </xf>
    <xf numFmtId="0" fontId="1" fillId="0" borderId="3" xfId="0" applyFont="1" applyFill="1" applyBorder="1" applyAlignment="1">
      <alignment horizontal="left" vertical="top" wrapText="1"/>
    </xf>
    <xf numFmtId="0" fontId="1" fillId="0" borderId="12" xfId="0" applyFont="1" applyFill="1" applyBorder="1"/>
    <xf numFmtId="0" fontId="1" fillId="0" borderId="1" xfId="0" applyFont="1" applyFill="1" applyBorder="1"/>
    <xf numFmtId="0" fontId="1" fillId="0" borderId="6" xfId="0" applyFont="1" applyFill="1" applyBorder="1" applyAlignment="1">
      <alignment vertical="top"/>
    </xf>
    <xf numFmtId="0" fontId="1" fillId="0" borderId="1" xfId="0" applyFont="1" applyFill="1" applyBorder="1" applyAlignment="1">
      <alignment wrapText="1"/>
    </xf>
    <xf numFmtId="0" fontId="1" fillId="0" borderId="17" xfId="0" applyFont="1" applyFill="1" applyBorder="1"/>
    <xf numFmtId="0" fontId="1" fillId="0" borderId="10" xfId="0" applyFont="1" applyFill="1" applyBorder="1" applyAlignment="1">
      <alignment vertical="top"/>
    </xf>
    <xf numFmtId="0" fontId="1" fillId="0" borderId="2" xfId="0" applyFont="1" applyFill="1" applyBorder="1" applyAlignment="1">
      <alignment wrapText="1"/>
    </xf>
    <xf numFmtId="0" fontId="1" fillId="0" borderId="4" xfId="0" applyFont="1" applyFill="1" applyBorder="1" applyAlignment="1">
      <alignment horizontal="justify" vertical="top" wrapText="1"/>
    </xf>
    <xf numFmtId="0" fontId="31" fillId="0" borderId="0" xfId="0" applyFont="1"/>
    <xf numFmtId="168" fontId="32" fillId="0" borderId="2" xfId="2" applyNumberFormat="1" applyFont="1" applyFill="1" applyBorder="1" applyAlignment="1" applyProtection="1">
      <alignment horizontal="center" vertical="center"/>
    </xf>
    <xf numFmtId="168" fontId="30" fillId="0" borderId="18" xfId="0" applyNumberFormat="1" applyFont="1" applyFill="1" applyBorder="1" applyAlignment="1">
      <alignment horizontal="center"/>
    </xf>
    <xf numFmtId="168" fontId="0" fillId="0" borderId="12" xfId="0" applyNumberFormat="1" applyFill="1" applyBorder="1" applyAlignment="1">
      <alignment horizontal="center" vertical="center" wrapText="1"/>
    </xf>
    <xf numFmtId="0" fontId="1" fillId="0" borderId="0" xfId="0" applyFont="1" applyFill="1"/>
    <xf numFmtId="168" fontId="1" fillId="0" borderId="0" xfId="0" applyNumberFormat="1" applyFont="1" applyFill="1" applyAlignment="1">
      <alignment horizontal="center"/>
    </xf>
    <xf numFmtId="0" fontId="1" fillId="0" borderId="26" xfId="0" applyFont="1" applyFill="1" applyBorder="1"/>
    <xf numFmtId="0" fontId="1" fillId="0" borderId="0" xfId="0" applyFont="1" applyFill="1" applyBorder="1" applyAlignment="1">
      <alignment horizontal="justify" vertical="top" wrapText="1"/>
    </xf>
    <xf numFmtId="0" fontId="5" fillId="0" borderId="27" xfId="0" applyFont="1" applyFill="1" applyBorder="1"/>
    <xf numFmtId="0" fontId="1" fillId="0" borderId="9" xfId="0" applyFont="1" applyFill="1" applyBorder="1" applyAlignment="1">
      <alignment vertical="top"/>
    </xf>
    <xf numFmtId="0" fontId="1" fillId="0" borderId="29" xfId="0" applyFont="1" applyFill="1" applyBorder="1"/>
    <xf numFmtId="0" fontId="5" fillId="0" borderId="29" xfId="0" applyFont="1" applyFill="1" applyBorder="1"/>
    <xf numFmtId="0" fontId="45" fillId="0" borderId="39" xfId="0" applyFont="1" applyFill="1" applyBorder="1" applyAlignment="1">
      <alignment wrapText="1"/>
    </xf>
    <xf numFmtId="0" fontId="1" fillId="0" borderId="29" xfId="0" applyFont="1" applyFill="1" applyBorder="1" applyAlignment="1">
      <alignment wrapText="1"/>
    </xf>
    <xf numFmtId="0" fontId="5" fillId="0" borderId="29" xfId="0" applyFont="1" applyBorder="1"/>
    <xf numFmtId="0" fontId="1" fillId="0" borderId="29" xfId="0" applyFont="1" applyBorder="1"/>
    <xf numFmtId="0" fontId="1" fillId="0" borderId="29" xfId="0" applyFont="1" applyBorder="1" applyAlignment="1">
      <alignment wrapText="1"/>
    </xf>
    <xf numFmtId="0" fontId="1" fillId="0" borderId="31" xfId="0" applyFont="1" applyFill="1" applyBorder="1"/>
    <xf numFmtId="0" fontId="1" fillId="0" borderId="0" xfId="0" applyFont="1" applyFill="1" applyBorder="1"/>
    <xf numFmtId="0" fontId="1" fillId="0" borderId="11" xfId="0" applyFont="1" applyFill="1" applyBorder="1" applyAlignment="1">
      <alignment vertical="top"/>
    </xf>
    <xf numFmtId="0" fontId="1" fillId="0" borderId="13" xfId="0" applyFont="1" applyBorder="1"/>
    <xf numFmtId="0" fontId="1" fillId="0" borderId="12" xfId="0" applyFont="1" applyBorder="1"/>
    <xf numFmtId="0" fontId="1" fillId="0" borderId="2" xfId="0" applyFont="1" applyBorder="1"/>
    <xf numFmtId="0" fontId="1" fillId="0" borderId="12" xfId="0" applyFont="1" applyBorder="1" applyAlignment="1">
      <alignment wrapText="1"/>
    </xf>
    <xf numFmtId="0" fontId="1" fillId="0" borderId="2" xfId="0" applyFont="1" applyBorder="1" applyAlignment="1">
      <alignment wrapText="1"/>
    </xf>
    <xf numFmtId="0" fontId="1" fillId="0" borderId="14" xfId="0" applyFont="1" applyFill="1" applyBorder="1" applyAlignment="1">
      <alignment wrapText="1"/>
    </xf>
    <xf numFmtId="0" fontId="1" fillId="0" borderId="7" xfId="0" applyFont="1" applyFill="1" applyBorder="1" applyAlignment="1">
      <alignment wrapText="1"/>
    </xf>
    <xf numFmtId="0" fontId="1" fillId="0" borderId="21" xfId="0" applyFont="1" applyFill="1" applyBorder="1" applyAlignment="1">
      <alignment wrapText="1"/>
    </xf>
    <xf numFmtId="0" fontId="1" fillId="0" borderId="17" xfId="0" applyFont="1" applyFill="1" applyBorder="1" applyAlignment="1">
      <alignment wrapText="1"/>
    </xf>
    <xf numFmtId="0" fontId="1" fillId="0" borderId="1" xfId="0" applyFont="1" applyFill="1" applyBorder="1" applyAlignment="1">
      <alignment horizontal="left" wrapText="1"/>
    </xf>
    <xf numFmtId="168" fontId="60" fillId="0" borderId="22" xfId="2" applyNumberFormat="1" applyFont="1" applyFill="1" applyBorder="1" applyAlignment="1" applyProtection="1">
      <alignment horizontal="center" vertical="center"/>
    </xf>
    <xf numFmtId="168" fontId="5" fillId="0" borderId="20" xfId="0" applyNumberFormat="1" applyFont="1" applyFill="1" applyBorder="1" applyAlignment="1"/>
    <xf numFmtId="168" fontId="5" fillId="0" borderId="13" xfId="0" applyNumberFormat="1" applyFont="1" applyFill="1" applyBorder="1" applyAlignment="1"/>
    <xf numFmtId="168" fontId="0" fillId="0" borderId="21" xfId="0" applyNumberFormat="1" applyFill="1" applyBorder="1" applyAlignment="1"/>
    <xf numFmtId="168" fontId="0" fillId="0" borderId="1" xfId="0" applyNumberFormat="1" applyFill="1" applyBorder="1" applyAlignment="1"/>
    <xf numFmtId="168" fontId="5" fillId="0" borderId="1" xfId="0" applyNumberFormat="1" applyFont="1" applyFill="1" applyBorder="1" applyAlignment="1"/>
    <xf numFmtId="168" fontId="1" fillId="0" borderId="1" xfId="0" applyNumberFormat="1" applyFont="1" applyFill="1" applyBorder="1" applyAlignment="1"/>
    <xf numFmtId="168" fontId="1" fillId="0" borderId="1" xfId="0" applyNumberFormat="1" applyFont="1" applyFill="1" applyBorder="1" applyAlignment="1">
      <alignment wrapText="1"/>
    </xf>
    <xf numFmtId="168" fontId="1" fillId="0" borderId="2" xfId="0" applyNumberFormat="1" applyFont="1" applyFill="1" applyBorder="1" applyAlignment="1"/>
    <xf numFmtId="168" fontId="1" fillId="0" borderId="21" xfId="0" applyNumberFormat="1" applyFont="1" applyFill="1" applyBorder="1" applyAlignment="1"/>
    <xf numFmtId="168" fontId="1" fillId="0" borderId="22" xfId="0" applyNumberFormat="1" applyFont="1" applyFill="1" applyBorder="1" applyAlignment="1"/>
    <xf numFmtId="168" fontId="1" fillId="0" borderId="18" xfId="0" applyNumberFormat="1" applyFont="1" applyFill="1" applyBorder="1" applyAlignment="1"/>
    <xf numFmtId="168" fontId="0" fillId="0" borderId="18" xfId="0" applyNumberFormat="1" applyFill="1" applyBorder="1" applyAlignment="1"/>
    <xf numFmtId="168" fontId="1" fillId="0" borderId="18" xfId="0" applyNumberFormat="1" applyFont="1" applyFill="1" applyBorder="1" applyAlignment="1">
      <alignment wrapText="1"/>
    </xf>
    <xf numFmtId="168" fontId="1" fillId="0" borderId="18" xfId="0" applyNumberFormat="1" applyFont="1" applyFill="1" applyBorder="1" applyAlignment="1">
      <alignment horizontal="left"/>
    </xf>
    <xf numFmtId="168" fontId="0" fillId="0" borderId="19" xfId="0" applyNumberFormat="1" applyFill="1" applyBorder="1" applyAlignment="1"/>
    <xf numFmtId="168" fontId="1" fillId="0" borderId="23" xfId="0" applyNumberFormat="1" applyFont="1" applyFill="1" applyBorder="1" applyAlignment="1"/>
    <xf numFmtId="168" fontId="0" fillId="0" borderId="24" xfId="0" applyNumberFormat="1" applyFill="1" applyBorder="1" applyAlignment="1"/>
    <xf numFmtId="168" fontId="0" fillId="0" borderId="22" xfId="0" applyNumberFormat="1" applyFill="1" applyBorder="1" applyAlignment="1"/>
    <xf numFmtId="168" fontId="1" fillId="0" borderId="25" xfId="0" applyNumberFormat="1" applyFont="1" applyFill="1" applyBorder="1" applyAlignment="1"/>
    <xf numFmtId="0" fontId="0" fillId="0" borderId="12" xfId="0" applyFill="1" applyBorder="1"/>
    <xf numFmtId="168" fontId="1" fillId="0" borderId="12" xfId="0" applyNumberFormat="1" applyFont="1" applyFill="1" applyBorder="1" applyAlignment="1"/>
    <xf numFmtId="168" fontId="0" fillId="0" borderId="0" xfId="0" applyNumberFormat="1" applyFill="1" applyAlignment="1"/>
    <xf numFmtId="168" fontId="0" fillId="0" borderId="12" xfId="0" applyNumberFormat="1" applyFill="1" applyBorder="1" applyAlignment="1">
      <alignment wrapText="1"/>
    </xf>
    <xf numFmtId="168" fontId="0" fillId="0" borderId="1" xfId="0" applyNumberFormat="1" applyFill="1" applyBorder="1" applyAlignment="1">
      <alignment wrapText="1"/>
    </xf>
    <xf numFmtId="168" fontId="1" fillId="0" borderId="2" xfId="0" applyNumberFormat="1" applyFont="1" applyFill="1" applyBorder="1" applyAlignment="1">
      <alignment wrapText="1"/>
    </xf>
    <xf numFmtId="0" fontId="12" fillId="0" borderId="12" xfId="7" applyFont="1" applyFill="1" applyBorder="1"/>
    <xf numFmtId="0" fontId="12" fillId="0" borderId="1" xfId="7" applyFont="1" applyFill="1" applyBorder="1" applyAlignment="1">
      <alignment horizontal="left"/>
    </xf>
    <xf numFmtId="168" fontId="12" fillId="0" borderId="22" xfId="0" applyNumberFormat="1" applyFont="1" applyFill="1" applyBorder="1" applyAlignment="1">
      <alignment horizontal="left" vertical="center"/>
    </xf>
    <xf numFmtId="0" fontId="45" fillId="0" borderId="7" xfId="0" applyFont="1" applyFill="1" applyBorder="1" applyAlignment="1">
      <alignment vertical="top"/>
    </xf>
    <xf numFmtId="0" fontId="45" fillId="0" borderId="3" xfId="0" applyFont="1" applyFill="1" applyBorder="1"/>
    <xf numFmtId="0" fontId="0" fillId="0" borderId="1" xfId="0" applyFill="1" applyBorder="1" applyAlignment="1">
      <alignment horizontal="left"/>
    </xf>
    <xf numFmtId="0" fontId="23" fillId="0" borderId="30" xfId="0" applyFont="1" applyBorder="1" applyAlignment="1">
      <alignment horizontal="left"/>
    </xf>
    <xf numFmtId="0" fontId="23" fillId="0" borderId="29" xfId="0" applyFont="1" applyBorder="1" applyAlignment="1">
      <alignment horizontal="center"/>
    </xf>
    <xf numFmtId="0" fontId="23" fillId="0" borderId="39" xfId="0" applyFont="1" applyFill="1" applyBorder="1" applyAlignment="1">
      <alignment horizontal="center"/>
    </xf>
    <xf numFmtId="0" fontId="1" fillId="7" borderId="3" xfId="0" applyFont="1" applyFill="1" applyBorder="1" applyAlignment="1">
      <alignment horizontal="justify" vertical="top" wrapText="1"/>
    </xf>
    <xf numFmtId="0" fontId="1" fillId="7" borderId="1" xfId="0" applyFont="1" applyFill="1" applyBorder="1"/>
    <xf numFmtId="0" fontId="0" fillId="7" borderId="1" xfId="0" applyFill="1" applyBorder="1"/>
    <xf numFmtId="0" fontId="0" fillId="7" borderId="1" xfId="0" applyFill="1" applyBorder="1" applyAlignment="1">
      <alignment wrapText="1"/>
    </xf>
    <xf numFmtId="168" fontId="36" fillId="0" borderId="22" xfId="0" applyNumberFormat="1" applyFont="1" applyFill="1" applyBorder="1" applyAlignment="1">
      <alignment horizontal="left" vertical="center"/>
    </xf>
    <xf numFmtId="168" fontId="36" fillId="0" borderId="18" xfId="0" applyNumberFormat="1" applyFont="1" applyFill="1" applyBorder="1" applyAlignment="1">
      <alignment horizontal="left"/>
    </xf>
    <xf numFmtId="168" fontId="36" fillId="0" borderId="0" xfId="0" applyNumberFormat="1" applyFont="1" applyFill="1" applyAlignment="1">
      <alignment horizontal="left"/>
    </xf>
    <xf numFmtId="168" fontId="36" fillId="0" borderId="20" xfId="0" applyNumberFormat="1" applyFont="1" applyFill="1" applyBorder="1" applyAlignment="1">
      <alignment horizontal="left"/>
    </xf>
    <xf numFmtId="168" fontId="36" fillId="0" borderId="13" xfId="0" applyNumberFormat="1" applyFont="1" applyFill="1" applyBorder="1" applyAlignment="1">
      <alignment horizontal="left"/>
    </xf>
    <xf numFmtId="168" fontId="36" fillId="0" borderId="21" xfId="0" applyNumberFormat="1" applyFont="1" applyFill="1" applyBorder="1" applyAlignment="1">
      <alignment horizontal="left"/>
    </xf>
    <xf numFmtId="168" fontId="36" fillId="0" borderId="1" xfId="0" applyNumberFormat="1" applyFont="1" applyFill="1" applyBorder="1" applyAlignment="1">
      <alignment horizontal="left"/>
    </xf>
    <xf numFmtId="168" fontId="36" fillId="0" borderId="1" xfId="0" applyNumberFormat="1" applyFont="1" applyFill="1" applyBorder="1" applyAlignment="1">
      <alignment horizontal="left" wrapText="1"/>
    </xf>
    <xf numFmtId="168" fontId="36" fillId="0" borderId="2" xfId="0" applyNumberFormat="1" applyFont="1" applyFill="1" applyBorder="1" applyAlignment="1">
      <alignment horizontal="left"/>
    </xf>
    <xf numFmtId="168" fontId="36" fillId="0" borderId="22" xfId="0" applyNumberFormat="1" applyFont="1" applyFill="1" applyBorder="1" applyAlignment="1">
      <alignment horizontal="left" wrapText="1"/>
    </xf>
    <xf numFmtId="167" fontId="36" fillId="0" borderId="18" xfId="0" applyNumberFormat="1" applyFont="1" applyFill="1" applyBorder="1" applyAlignment="1">
      <alignment horizontal="left"/>
    </xf>
    <xf numFmtId="0" fontId="36" fillId="0" borderId="18" xfId="0" applyNumberFormat="1" applyFont="1" applyFill="1" applyBorder="1" applyAlignment="1">
      <alignment horizontal="left" vertical="center" wrapText="1"/>
    </xf>
    <xf numFmtId="168" fontId="36" fillId="0" borderId="19" xfId="0" applyNumberFormat="1" applyFont="1" applyFill="1" applyBorder="1" applyAlignment="1">
      <alignment horizontal="left"/>
    </xf>
    <xf numFmtId="168" fontId="36" fillId="0" borderId="23" xfId="0" applyNumberFormat="1" applyFont="1" applyFill="1" applyBorder="1" applyAlignment="1">
      <alignment horizontal="left"/>
    </xf>
    <xf numFmtId="168" fontId="36" fillId="0" borderId="24" xfId="0" applyNumberFormat="1" applyFont="1" applyFill="1" applyBorder="1" applyAlignment="1">
      <alignment horizontal="left"/>
    </xf>
    <xf numFmtId="168" fontId="36" fillId="0" borderId="22" xfId="0" applyNumberFormat="1" applyFont="1" applyFill="1" applyBorder="1" applyAlignment="1">
      <alignment horizontal="left"/>
    </xf>
    <xf numFmtId="178" fontId="36" fillId="0" borderId="18" xfId="1" applyNumberFormat="1" applyFont="1" applyFill="1" applyBorder="1" applyAlignment="1"/>
    <xf numFmtId="178" fontId="36" fillId="0" borderId="18" xfId="1" applyNumberFormat="1" applyFont="1" applyFill="1" applyBorder="1" applyAlignment="1">
      <alignment horizontal="left"/>
    </xf>
    <xf numFmtId="168" fontId="36" fillId="0" borderId="25" xfId="0" applyNumberFormat="1" applyFont="1" applyFill="1" applyBorder="1" applyAlignment="1">
      <alignment horizontal="left"/>
    </xf>
    <xf numFmtId="168" fontId="36" fillId="0" borderId="12" xfId="0" applyNumberFormat="1" applyFont="1" applyFill="1" applyBorder="1" applyAlignment="1">
      <alignment horizontal="left"/>
    </xf>
    <xf numFmtId="168" fontId="36" fillId="0" borderId="12" xfId="0" applyNumberFormat="1" applyFont="1" applyFill="1" applyBorder="1" applyAlignment="1">
      <alignment horizontal="left" wrapText="1"/>
    </xf>
    <xf numFmtId="0" fontId="1" fillId="0" borderId="3" xfId="0" applyFont="1" applyFill="1" applyBorder="1" applyAlignment="1">
      <alignment vertical="top"/>
    </xf>
    <xf numFmtId="0" fontId="1" fillId="0" borderId="1" xfId="0" applyFont="1" applyFill="1" applyBorder="1" applyAlignment="1">
      <alignment vertical="top"/>
    </xf>
    <xf numFmtId="0" fontId="0" fillId="0" borderId="12" xfId="0" applyFill="1" applyBorder="1" applyAlignment="1">
      <alignment vertical="top" wrapText="1"/>
    </xf>
    <xf numFmtId="0" fontId="0" fillId="0" borderId="0" xfId="0" applyFill="1" applyAlignment="1">
      <alignment vertical="justify"/>
    </xf>
    <xf numFmtId="0" fontId="5" fillId="0" borderId="0" xfId="0" applyFont="1" applyFill="1" applyAlignment="1">
      <alignment vertical="justify"/>
    </xf>
    <xf numFmtId="168" fontId="0" fillId="0" borderId="22" xfId="0" applyNumberFormat="1" applyFill="1" applyBorder="1" applyAlignment="1">
      <alignment horizontal="left" vertical="center"/>
    </xf>
    <xf numFmtId="0" fontId="1" fillId="0" borderId="67" xfId="0" applyFont="1" applyFill="1" applyBorder="1"/>
    <xf numFmtId="168" fontId="0" fillId="0" borderId="22" xfId="0" applyNumberFormat="1" applyFill="1" applyBorder="1" applyAlignment="1">
      <alignment horizontal="left" wrapText="1"/>
    </xf>
    <xf numFmtId="0" fontId="0" fillId="0" borderId="0" xfId="0" applyAlignment="1">
      <alignment horizontal="center"/>
    </xf>
    <xf numFmtId="0" fontId="5" fillId="0" borderId="42" xfId="0" applyFont="1" applyBorder="1" applyAlignment="1">
      <alignment horizontal="center"/>
    </xf>
    <xf numFmtId="0" fontId="41" fillId="0" borderId="34" xfId="0" applyFont="1" applyBorder="1"/>
    <xf numFmtId="0" fontId="5" fillId="0" borderId="35" xfId="0" applyFont="1" applyBorder="1" applyAlignment="1">
      <alignment horizontal="center"/>
    </xf>
    <xf numFmtId="0" fontId="1" fillId="0" borderId="43" xfId="0" applyFont="1" applyBorder="1" applyAlignment="1">
      <alignment horizontal="center"/>
    </xf>
    <xf numFmtId="0" fontId="0" fillId="0" borderId="44" xfId="0" applyBorder="1"/>
    <xf numFmtId="0" fontId="1" fillId="0" borderId="45" xfId="0" applyFont="1" applyBorder="1" applyAlignment="1">
      <alignment horizontal="center"/>
    </xf>
    <xf numFmtId="0" fontId="23" fillId="0" borderId="30" xfId="0" applyFont="1" applyFill="1" applyBorder="1" applyAlignment="1">
      <alignment horizontal="left"/>
    </xf>
    <xf numFmtId="0" fontId="0" fillId="0" borderId="30" xfId="0" applyFill="1" applyBorder="1"/>
    <xf numFmtId="0" fontId="23" fillId="7" borderId="30" xfId="0" applyFont="1" applyFill="1" applyBorder="1" applyAlignment="1">
      <alignment horizontal="left"/>
    </xf>
    <xf numFmtId="0" fontId="23" fillId="0" borderId="30" xfId="0" applyFont="1" applyFill="1" applyBorder="1" applyAlignment="1">
      <alignment horizontal="left" vertical="center" wrapText="1"/>
    </xf>
    <xf numFmtId="0" fontId="0" fillId="0" borderId="39" xfId="0" applyBorder="1" applyAlignment="1">
      <alignment horizontal="center"/>
    </xf>
    <xf numFmtId="0" fontId="0" fillId="0" borderId="30" xfId="0" applyBorder="1"/>
    <xf numFmtId="0" fontId="23" fillId="0" borderId="31" xfId="0" applyFont="1" applyBorder="1" applyAlignment="1">
      <alignment horizontal="center"/>
    </xf>
    <xf numFmtId="0" fontId="0" fillId="0" borderId="32" xfId="0" applyBorder="1"/>
    <xf numFmtId="0" fontId="0" fillId="0" borderId="46" xfId="0" applyBorder="1" applyAlignment="1">
      <alignment horizontal="center"/>
    </xf>
    <xf numFmtId="168" fontId="0" fillId="0" borderId="12" xfId="0" applyNumberFormat="1" applyFill="1" applyBorder="1" applyAlignment="1">
      <alignment horizontal="left" wrapText="1"/>
    </xf>
    <xf numFmtId="0" fontId="0" fillId="0" borderId="1" xfId="0" applyFill="1" applyBorder="1" applyAlignment="1">
      <alignment horizontal="left" wrapText="1"/>
    </xf>
    <xf numFmtId="0" fontId="0" fillId="0" borderId="0" xfId="0" applyFill="1" applyAlignment="1">
      <alignment horizontal="left"/>
    </xf>
    <xf numFmtId="0" fontId="5" fillId="0" borderId="16" xfId="0" applyFont="1" applyFill="1" applyBorder="1" applyAlignment="1">
      <alignment horizontal="left"/>
    </xf>
    <xf numFmtId="0" fontId="5" fillId="0" borderId="15" xfId="0" applyFont="1" applyFill="1" applyBorder="1" applyAlignment="1">
      <alignment horizontal="left"/>
    </xf>
    <xf numFmtId="0" fontId="1" fillId="0" borderId="5" xfId="0" applyFont="1" applyFill="1" applyBorder="1" applyAlignment="1">
      <alignment horizontal="left"/>
    </xf>
    <xf numFmtId="0" fontId="1" fillId="0" borderId="3" xfId="0" applyFont="1" applyFill="1" applyBorder="1" applyAlignment="1">
      <alignment horizontal="left"/>
    </xf>
    <xf numFmtId="0" fontId="1" fillId="0" borderId="3" xfId="0" applyFont="1" applyFill="1" applyBorder="1" applyAlignment="1">
      <alignment horizontal="left" wrapText="1"/>
    </xf>
    <xf numFmtId="15" fontId="1" fillId="0" borderId="1" xfId="0" applyNumberFormat="1" applyFont="1" applyFill="1" applyBorder="1"/>
    <xf numFmtId="0" fontId="1" fillId="0" borderId="1" xfId="0" applyFont="1" applyFill="1" applyBorder="1" applyAlignment="1">
      <alignment horizontal="left"/>
    </xf>
    <xf numFmtId="0" fontId="1" fillId="0" borderId="1" xfId="0" applyFont="1" applyFill="1" applyBorder="1" applyAlignment="1">
      <alignment horizontal="justify" vertical="top" wrapText="1"/>
    </xf>
    <xf numFmtId="0" fontId="1" fillId="0" borderId="2" xfId="0" applyFont="1" applyFill="1" applyBorder="1" applyAlignment="1">
      <alignment horizontal="justify" vertical="top" wrapText="1"/>
    </xf>
    <xf numFmtId="0" fontId="1" fillId="0" borderId="12" xfId="0" applyFont="1" applyFill="1" applyBorder="1" applyAlignment="1">
      <alignment horizontal="left"/>
    </xf>
    <xf numFmtId="0" fontId="1" fillId="0" borderId="22" xfId="0" applyFont="1" applyFill="1" applyBorder="1" applyAlignment="1">
      <alignment horizontal="left"/>
    </xf>
    <xf numFmtId="0" fontId="1" fillId="0" borderId="18" xfId="0" applyFont="1" applyFill="1" applyBorder="1" applyAlignment="1">
      <alignment horizontal="left"/>
    </xf>
    <xf numFmtId="0" fontId="1" fillId="0" borderId="18" xfId="0" applyFont="1" applyFill="1" applyBorder="1"/>
    <xf numFmtId="0" fontId="1" fillId="0" borderId="18" xfId="0" applyFont="1" applyFill="1" applyBorder="1" applyAlignment="1">
      <alignment horizontal="left" wrapText="1"/>
    </xf>
    <xf numFmtId="0" fontId="1" fillId="0" borderId="17" xfId="0" applyFont="1" applyFill="1" applyBorder="1" applyAlignment="1">
      <alignment horizontal="left"/>
    </xf>
    <xf numFmtId="0" fontId="1" fillId="0" borderId="2" xfId="0" applyFont="1" applyFill="1" applyBorder="1" applyAlignment="1">
      <alignment horizontal="left" wrapText="1"/>
    </xf>
    <xf numFmtId="0" fontId="1" fillId="0" borderId="23" xfId="0" applyFont="1" applyFill="1" applyBorder="1" applyAlignment="1">
      <alignment wrapText="1"/>
    </xf>
    <xf numFmtId="0" fontId="0" fillId="0" borderId="0" xfId="0" applyFill="1" applyBorder="1" applyAlignment="1">
      <alignment horizontal="left"/>
    </xf>
    <xf numFmtId="0" fontId="5" fillId="0" borderId="15" xfId="0" applyFont="1" applyBorder="1" applyAlignment="1">
      <alignment horizontal="left"/>
    </xf>
    <xf numFmtId="0" fontId="0" fillId="0" borderId="12" xfId="0" applyBorder="1" applyAlignment="1">
      <alignment horizontal="left"/>
    </xf>
    <xf numFmtId="0" fontId="0" fillId="0" borderId="1" xfId="0" applyBorder="1" applyAlignment="1">
      <alignment horizontal="left"/>
    </xf>
    <xf numFmtId="0" fontId="0" fillId="0" borderId="18" xfId="0" applyFill="1" applyBorder="1"/>
    <xf numFmtId="0" fontId="0" fillId="0" borderId="1" xfId="0" applyBorder="1" applyAlignment="1">
      <alignment horizontal="left" wrapText="1"/>
    </xf>
    <xf numFmtId="0" fontId="0" fillId="0" borderId="18" xfId="0" applyFill="1" applyBorder="1" applyAlignment="1">
      <alignment wrapText="1"/>
    </xf>
    <xf numFmtId="0" fontId="0" fillId="0" borderId="2" xfId="0" applyFill="1" applyBorder="1" applyAlignment="1">
      <alignment horizontal="left"/>
    </xf>
    <xf numFmtId="0" fontId="0" fillId="0" borderId="23" xfId="0" applyFill="1" applyBorder="1"/>
    <xf numFmtId="0" fontId="0" fillId="0" borderId="13" xfId="0" applyBorder="1" applyAlignment="1">
      <alignment horizontal="left"/>
    </xf>
    <xf numFmtId="0" fontId="0" fillId="0" borderId="13" xfId="0" applyFill="1" applyBorder="1"/>
    <xf numFmtId="0" fontId="5" fillId="0" borderId="16" xfId="0" applyFont="1" applyBorder="1" applyAlignment="1">
      <alignment horizontal="left"/>
    </xf>
    <xf numFmtId="0" fontId="0" fillId="0" borderId="22" xfId="0" applyFill="1" applyBorder="1"/>
    <xf numFmtId="0" fontId="0" fillId="0" borderId="2" xfId="0" applyBorder="1" applyAlignment="1">
      <alignment horizontal="left"/>
    </xf>
    <xf numFmtId="0" fontId="0" fillId="0" borderId="12" xfId="0" applyBorder="1" applyAlignment="1">
      <alignment horizontal="left" wrapText="1"/>
    </xf>
    <xf numFmtId="0" fontId="0" fillId="0" borderId="2" xfId="0" applyBorder="1" applyAlignment="1">
      <alignment horizontal="left" wrapText="1"/>
    </xf>
    <xf numFmtId="0" fontId="0" fillId="0" borderId="12" xfId="0" applyFill="1" applyBorder="1" applyAlignment="1">
      <alignment horizontal="left" wrapText="1"/>
    </xf>
    <xf numFmtId="0" fontId="0" fillId="0" borderId="2" xfId="0" applyFill="1" applyBorder="1" applyAlignment="1">
      <alignment horizontal="left" wrapText="1"/>
    </xf>
    <xf numFmtId="14" fontId="0" fillId="0" borderId="1" xfId="0" applyNumberFormat="1" applyFill="1" applyBorder="1" applyAlignment="1">
      <alignment horizontal="left"/>
    </xf>
    <xf numFmtId="168" fontId="2" fillId="0" borderId="37" xfId="0" applyNumberFormat="1" applyFont="1" applyFill="1" applyBorder="1" applyAlignment="1">
      <alignment horizontal="left"/>
    </xf>
    <xf numFmtId="168" fontId="2" fillId="0" borderId="39" xfId="0" applyNumberFormat="1" applyFont="1" applyFill="1" applyBorder="1" applyAlignment="1">
      <alignment horizontal="left" vertical="center" wrapText="1"/>
    </xf>
    <xf numFmtId="168" fontId="2" fillId="0" borderId="46" xfId="0" applyNumberFormat="1" applyFont="1" applyFill="1" applyBorder="1" applyAlignment="1">
      <alignment horizontal="left" vertical="center" wrapText="1"/>
    </xf>
    <xf numFmtId="168" fontId="5" fillId="0" borderId="24" xfId="0" applyNumberFormat="1" applyFont="1" applyFill="1" applyBorder="1" applyAlignment="1">
      <alignment horizontal="left"/>
    </xf>
    <xf numFmtId="168" fontId="2" fillId="0" borderId="22" xfId="0" applyNumberFormat="1" applyFont="1" applyFill="1" applyBorder="1" applyAlignment="1">
      <alignment horizontal="left"/>
    </xf>
    <xf numFmtId="168" fontId="2" fillId="0" borderId="18" xfId="0" applyNumberFormat="1" applyFont="1" applyFill="1" applyBorder="1" applyAlignment="1">
      <alignment horizontal="left" wrapText="1"/>
    </xf>
    <xf numFmtId="168" fontId="5" fillId="0" borderId="22" xfId="0" applyNumberFormat="1" applyFont="1" applyFill="1" applyBorder="1" applyAlignment="1">
      <alignment horizontal="left"/>
    </xf>
    <xf numFmtId="168" fontId="0" fillId="0" borderId="23" xfId="0" applyNumberFormat="1" applyFill="1" applyBorder="1" applyAlignment="1">
      <alignment horizontal="left"/>
    </xf>
    <xf numFmtId="168" fontId="2" fillId="0" borderId="68" xfId="0" applyNumberFormat="1" applyFont="1" applyFill="1" applyBorder="1" applyAlignment="1">
      <alignment horizontal="left"/>
    </xf>
    <xf numFmtId="168" fontId="5" fillId="0" borderId="13" xfId="0" applyNumberFormat="1" applyFont="1" applyFill="1" applyBorder="1" applyAlignment="1">
      <alignment horizontal="left"/>
    </xf>
    <xf numFmtId="168" fontId="2" fillId="0" borderId="69" xfId="0" applyNumberFormat="1" applyFont="1" applyFill="1" applyBorder="1" applyAlignment="1">
      <alignment horizontal="left"/>
    </xf>
    <xf numFmtId="166" fontId="2" fillId="0" borderId="68" xfId="0" applyNumberFormat="1" applyFont="1" applyFill="1" applyBorder="1" applyAlignment="1">
      <alignment horizontal="left"/>
    </xf>
    <xf numFmtId="166" fontId="2" fillId="0" borderId="23" xfId="0" applyNumberFormat="1" applyFont="1" applyFill="1" applyBorder="1" applyAlignment="1">
      <alignment horizontal="left"/>
    </xf>
    <xf numFmtId="168" fontId="0" fillId="0" borderId="68" xfId="0" applyNumberFormat="1" applyFill="1" applyBorder="1" applyAlignment="1">
      <alignment horizontal="left"/>
    </xf>
    <xf numFmtId="168" fontId="5" fillId="0" borderId="20" xfId="0" applyNumberFormat="1" applyFont="1" applyFill="1" applyBorder="1" applyAlignment="1">
      <alignment horizontal="left"/>
    </xf>
    <xf numFmtId="168" fontId="0" fillId="0" borderId="19" xfId="0" applyNumberFormat="1" applyFill="1" applyBorder="1" applyAlignment="1">
      <alignment horizontal="left"/>
    </xf>
    <xf numFmtId="168" fontId="0" fillId="0" borderId="25" xfId="0" applyNumberFormat="1" applyFill="1" applyBorder="1" applyAlignment="1">
      <alignment horizontal="left"/>
    </xf>
    <xf numFmtId="168" fontId="0" fillId="0" borderId="1" xfId="0" applyNumberFormat="1" applyFill="1" applyBorder="1" applyAlignment="1">
      <alignment horizontal="left" vertical="center"/>
    </xf>
    <xf numFmtId="168" fontId="2" fillId="0" borderId="1" xfId="0" applyNumberFormat="1" applyFont="1" applyFill="1" applyBorder="1" applyAlignment="1">
      <alignment horizontal="left"/>
    </xf>
    <xf numFmtId="0" fontId="2" fillId="0" borderId="12" xfId="7" applyFont="1" applyFill="1" applyBorder="1" applyAlignment="1"/>
    <xf numFmtId="168" fontId="2" fillId="0" borderId="1" xfId="0" applyNumberFormat="1" applyFont="1" applyFill="1" applyBorder="1" applyAlignment="1"/>
    <xf numFmtId="168" fontId="0" fillId="0" borderId="2" xfId="0" applyNumberFormat="1" applyFill="1" applyBorder="1" applyAlignment="1"/>
    <xf numFmtId="168" fontId="2" fillId="0" borderId="2" xfId="0" applyNumberFormat="1" applyFont="1" applyFill="1" applyBorder="1" applyAlignment="1">
      <alignment horizontal="left"/>
    </xf>
    <xf numFmtId="167" fontId="0" fillId="0" borderId="18" xfId="0" applyNumberFormat="1" applyFill="1" applyBorder="1" applyAlignment="1">
      <alignment horizontal="left"/>
    </xf>
    <xf numFmtId="168" fontId="2" fillId="0" borderId="12" xfId="0" applyNumberFormat="1" applyFont="1" applyFill="1" applyBorder="1" applyAlignment="1">
      <alignment horizontal="left"/>
    </xf>
    <xf numFmtId="168" fontId="0" fillId="0" borderId="23" xfId="0" applyNumberFormat="1" applyFill="1" applyBorder="1" applyAlignment="1"/>
    <xf numFmtId="168" fontId="1" fillId="0" borderId="21" xfId="0" applyNumberFormat="1" applyFont="1" applyFill="1" applyBorder="1" applyAlignment="1">
      <alignment horizontal="left"/>
    </xf>
    <xf numFmtId="168" fontId="2" fillId="0" borderId="18" xfId="0" applyNumberFormat="1" applyFont="1" applyFill="1" applyBorder="1" applyAlignment="1"/>
    <xf numFmtId="168" fontId="2" fillId="0" borderId="25" xfId="0" applyNumberFormat="1" applyFont="1" applyFill="1" applyBorder="1" applyAlignment="1">
      <alignment horizontal="left"/>
    </xf>
    <xf numFmtId="168" fontId="0" fillId="0" borderId="1" xfId="0" applyNumberFormat="1" applyFill="1" applyBorder="1" applyAlignment="1">
      <alignment horizontal="left" vertical="center" wrapText="1"/>
    </xf>
    <xf numFmtId="171" fontId="0" fillId="0" borderId="18" xfId="0" applyNumberFormat="1" applyFill="1" applyBorder="1" applyAlignment="1">
      <alignment horizontal="left"/>
    </xf>
    <xf numFmtId="172" fontId="0" fillId="0" borderId="18" xfId="0" applyNumberFormat="1" applyFill="1" applyBorder="1" applyAlignment="1">
      <alignment horizontal="left"/>
    </xf>
    <xf numFmtId="173" fontId="0" fillId="0" borderId="25" xfId="0" applyNumberFormat="1" applyFill="1" applyBorder="1" applyAlignment="1">
      <alignment horizontal="left"/>
    </xf>
    <xf numFmtId="168" fontId="1" fillId="0" borderId="22" xfId="0" applyNumberFormat="1" applyFont="1" applyFill="1" applyBorder="1" applyAlignment="1">
      <alignment horizontal="left"/>
    </xf>
    <xf numFmtId="174" fontId="0" fillId="0" borderId="12" xfId="0" applyNumberFormat="1" applyFill="1" applyBorder="1" applyAlignment="1">
      <alignment horizontal="left"/>
    </xf>
    <xf numFmtId="168" fontId="1" fillId="0" borderId="12" xfId="0" applyNumberFormat="1" applyFont="1" applyFill="1" applyBorder="1" applyAlignment="1">
      <alignment horizontal="left"/>
    </xf>
    <xf numFmtId="175" fontId="0" fillId="0" borderId="1" xfId="0" applyNumberFormat="1" applyFill="1" applyBorder="1" applyAlignment="1">
      <alignment horizontal="left"/>
    </xf>
    <xf numFmtId="37" fontId="2" fillId="0" borderId="22" xfId="0" applyNumberFormat="1" applyFont="1" applyFill="1" applyBorder="1" applyAlignment="1">
      <alignment horizontal="left"/>
    </xf>
    <xf numFmtId="168" fontId="0" fillId="7" borderId="12" xfId="0" applyNumberFormat="1" applyFill="1" applyBorder="1" applyAlignment="1">
      <alignment horizontal="left" vertical="center"/>
    </xf>
    <xf numFmtId="168" fontId="0" fillId="7" borderId="1" xfId="0" applyNumberFormat="1" applyFill="1" applyBorder="1" applyAlignment="1">
      <alignment horizontal="left" vertical="center"/>
    </xf>
    <xf numFmtId="168" fontId="2" fillId="7" borderId="1" xfId="0" applyNumberFormat="1" applyFont="1" applyFill="1" applyBorder="1" applyAlignment="1">
      <alignment horizontal="left" vertical="center" wrapText="1"/>
    </xf>
    <xf numFmtId="168" fontId="2" fillId="7" borderId="1" xfId="0" applyNumberFormat="1" applyFont="1" applyFill="1" applyBorder="1" applyAlignment="1">
      <alignment horizontal="left" vertical="center"/>
    </xf>
    <xf numFmtId="168" fontId="0" fillId="7" borderId="2" xfId="0" applyNumberFormat="1" applyFill="1" applyBorder="1" applyAlignment="1">
      <alignment horizontal="left" vertical="center"/>
    </xf>
    <xf numFmtId="168" fontId="2" fillId="7" borderId="21" xfId="0" applyNumberFormat="1" applyFont="1" applyFill="1" applyBorder="1" applyAlignment="1">
      <alignment horizontal="left" vertical="center" wrapText="1"/>
    </xf>
    <xf numFmtId="168" fontId="2" fillId="7" borderId="2" xfId="0" applyNumberFormat="1" applyFont="1" applyFill="1" applyBorder="1" applyAlignment="1">
      <alignment horizontal="left" vertical="center" wrapText="1"/>
    </xf>
    <xf numFmtId="168" fontId="0" fillId="7" borderId="22" xfId="0" applyNumberFormat="1" applyFill="1" applyBorder="1" applyAlignment="1">
      <alignment horizontal="left" vertical="center" wrapText="1"/>
    </xf>
    <xf numFmtId="168" fontId="0" fillId="7" borderId="18" xfId="0" applyNumberFormat="1" applyFill="1" applyBorder="1" applyAlignment="1">
      <alignment horizontal="left" vertical="center" wrapText="1"/>
    </xf>
    <xf numFmtId="168" fontId="0" fillId="7" borderId="18" xfId="0" applyNumberFormat="1" applyFill="1" applyBorder="1" applyAlignment="1">
      <alignment horizontal="left" vertical="center"/>
    </xf>
    <xf numFmtId="168" fontId="2" fillId="7" borderId="18" xfId="0" applyNumberFormat="1" applyFont="1" applyFill="1" applyBorder="1" applyAlignment="1">
      <alignment horizontal="left" vertical="center"/>
    </xf>
    <xf numFmtId="167" fontId="0" fillId="7" borderId="1" xfId="0" applyNumberFormat="1" applyFill="1" applyBorder="1" applyAlignment="1">
      <alignment horizontal="left" vertical="center"/>
    </xf>
    <xf numFmtId="168" fontId="0" fillId="7" borderId="7" xfId="0" applyNumberFormat="1" applyFill="1" applyBorder="1" applyAlignment="1">
      <alignment horizontal="left" vertical="center" wrapText="1"/>
    </xf>
    <xf numFmtId="168" fontId="0" fillId="7" borderId="21" xfId="0" applyNumberFormat="1" applyFill="1" applyBorder="1" applyAlignment="1">
      <alignment horizontal="left" vertical="center" wrapText="1"/>
    </xf>
    <xf numFmtId="168" fontId="2" fillId="0" borderId="18" xfId="0" applyNumberFormat="1" applyFont="1" applyFill="1" applyBorder="1" applyAlignment="1">
      <alignment horizontal="left" vertical="center"/>
    </xf>
    <xf numFmtId="168" fontId="0" fillId="0" borderId="18" xfId="0" applyNumberFormat="1" applyFill="1" applyBorder="1" applyAlignment="1">
      <alignment horizontal="left" vertical="center"/>
    </xf>
    <xf numFmtId="168" fontId="0" fillId="0" borderId="19" xfId="0" applyNumberFormat="1" applyFill="1" applyBorder="1" applyAlignment="1">
      <alignment horizontal="left" vertical="center"/>
    </xf>
    <xf numFmtId="168" fontId="2" fillId="0" borderId="23" xfId="0" applyNumberFormat="1" applyFont="1" applyFill="1" applyBorder="1" applyAlignment="1">
      <alignment horizontal="left" vertical="center"/>
    </xf>
    <xf numFmtId="168" fontId="2" fillId="7" borderId="18" xfId="0" applyNumberFormat="1" applyFont="1" applyFill="1" applyBorder="1" applyAlignment="1">
      <alignment horizontal="left" vertical="center" wrapText="1"/>
    </xf>
    <xf numFmtId="168" fontId="2" fillId="0" borderId="22" xfId="0" applyNumberFormat="1" applyFont="1" applyFill="1" applyBorder="1" applyAlignment="1">
      <alignment horizontal="left" vertical="center"/>
    </xf>
    <xf numFmtId="168" fontId="2" fillId="0" borderId="12" xfId="0" applyNumberFormat="1" applyFont="1" applyFill="1" applyBorder="1" applyAlignment="1">
      <alignment horizontal="left" vertical="center" wrapText="1"/>
    </xf>
    <xf numFmtId="168" fontId="2" fillId="0" borderId="2" xfId="0" applyNumberFormat="1" applyFont="1" applyFill="1" applyBorder="1" applyAlignment="1">
      <alignment horizontal="left" vertical="center"/>
    </xf>
    <xf numFmtId="168" fontId="2" fillId="0" borderId="1" xfId="0" applyNumberFormat="1" applyFont="1" applyFill="1" applyBorder="1" applyAlignment="1">
      <alignment horizontal="left" vertical="center" wrapText="1"/>
    </xf>
    <xf numFmtId="168" fontId="1" fillId="0" borderId="1" xfId="0" applyNumberFormat="1" applyFont="1" applyFill="1" applyBorder="1" applyAlignment="1">
      <alignment horizontal="left"/>
    </xf>
    <xf numFmtId="168" fontId="2" fillId="0" borderId="21" xfId="0" applyNumberFormat="1" applyFont="1" applyFill="1" applyBorder="1" applyAlignment="1">
      <alignment horizontal="left"/>
    </xf>
    <xf numFmtId="43" fontId="0" fillId="0" borderId="18" xfId="0" applyNumberFormat="1" applyFill="1" applyBorder="1" applyAlignment="1">
      <alignment horizontal="left"/>
    </xf>
    <xf numFmtId="168" fontId="0" fillId="0" borderId="2" xfId="0" applyNumberFormat="1" applyFill="1" applyBorder="1" applyAlignment="1">
      <alignment horizontal="left" vertical="center"/>
    </xf>
    <xf numFmtId="168" fontId="0" fillId="0" borderId="23" xfId="0" applyNumberFormat="1" applyFill="1" applyBorder="1" applyAlignment="1">
      <alignment horizontal="left" vertical="center"/>
    </xf>
    <xf numFmtId="168" fontId="0" fillId="7" borderId="25" xfId="0" applyNumberFormat="1" applyFill="1" applyBorder="1" applyAlignment="1">
      <alignment horizontal="left"/>
    </xf>
    <xf numFmtId="168" fontId="45" fillId="0" borderId="1" xfId="0" applyNumberFormat="1" applyFont="1" applyFill="1" applyBorder="1" applyAlignment="1">
      <alignment horizontal="left"/>
    </xf>
    <xf numFmtId="168" fontId="1" fillId="0" borderId="2" xfId="0" applyNumberFormat="1" applyFont="1" applyFill="1" applyBorder="1" applyAlignment="1">
      <alignment horizontal="left"/>
    </xf>
    <xf numFmtId="168" fontId="1" fillId="0" borderId="23" xfId="0" applyNumberFormat="1" applyFont="1" applyFill="1" applyBorder="1" applyAlignment="1">
      <alignment horizontal="left"/>
    </xf>
    <xf numFmtId="168" fontId="1" fillId="0" borderId="25" xfId="0" applyNumberFormat="1" applyFont="1" applyFill="1" applyBorder="1" applyAlignment="1">
      <alignment horizontal="left"/>
    </xf>
    <xf numFmtId="168" fontId="1" fillId="0" borderId="2" xfId="0" applyNumberFormat="1" applyFont="1" applyFill="1" applyBorder="1" applyAlignment="1">
      <alignment horizontal="left" wrapText="1"/>
    </xf>
    <xf numFmtId="168" fontId="30" fillId="0" borderId="18" xfId="0" applyNumberFormat="1" applyFont="1" applyFill="1" applyBorder="1" applyAlignment="1">
      <alignment horizontal="left"/>
    </xf>
    <xf numFmtId="168" fontId="1" fillId="0" borderId="22" xfId="0" applyNumberFormat="1" applyFont="1" applyFill="1" applyBorder="1" applyAlignment="1">
      <alignment horizontal="left" vertical="center"/>
    </xf>
    <xf numFmtId="168" fontId="1" fillId="0" borderId="1" xfId="0" applyNumberFormat="1" applyFont="1" applyFill="1" applyBorder="1" applyAlignment="1">
      <alignment horizontal="left" wrapText="1"/>
    </xf>
    <xf numFmtId="168" fontId="1" fillId="0" borderId="12" xfId="0" applyNumberFormat="1" applyFont="1" applyFill="1" applyBorder="1" applyAlignment="1">
      <alignment horizontal="left" wrapText="1"/>
    </xf>
    <xf numFmtId="168" fontId="1" fillId="0" borderId="24" xfId="0" applyNumberFormat="1" applyFont="1" applyFill="1" applyBorder="1" applyAlignment="1">
      <alignment horizontal="left"/>
    </xf>
    <xf numFmtId="168" fontId="1" fillId="0" borderId="0" xfId="0" applyNumberFormat="1" applyFont="1" applyFill="1" applyAlignment="1">
      <alignment horizontal="left"/>
    </xf>
    <xf numFmtId="168" fontId="1" fillId="0" borderId="12" xfId="0" applyNumberFormat="1" applyFont="1" applyFill="1" applyBorder="1" applyAlignment="1">
      <alignment wrapText="1"/>
    </xf>
    <xf numFmtId="0" fontId="1" fillId="0" borderId="1" xfId="0" applyFont="1" applyFill="1" applyBorder="1" applyAlignment="1"/>
    <xf numFmtId="168" fontId="1" fillId="0" borderId="24" xfId="0" applyNumberFormat="1" applyFont="1" applyFill="1" applyBorder="1" applyAlignment="1">
      <alignment wrapText="1"/>
    </xf>
    <xf numFmtId="168" fontId="5" fillId="0" borderId="37" xfId="0" applyNumberFormat="1" applyFont="1" applyFill="1" applyBorder="1" applyAlignment="1"/>
    <xf numFmtId="4" fontId="1" fillId="0" borderId="39" xfId="0" applyNumberFormat="1" applyFont="1" applyFill="1" applyBorder="1" applyAlignment="1"/>
    <xf numFmtId="168" fontId="1" fillId="0" borderId="39" xfId="0" applyNumberFormat="1" applyFont="1" applyFill="1" applyBorder="1" applyAlignment="1"/>
    <xf numFmtId="3" fontId="1" fillId="0" borderId="39" xfId="0" applyNumberFormat="1" applyFont="1" applyFill="1" applyBorder="1" applyAlignment="1"/>
    <xf numFmtId="37" fontId="1" fillId="0" borderId="39" xfId="0" applyNumberFormat="1" applyFont="1" applyFill="1" applyBorder="1" applyAlignment="1"/>
    <xf numFmtId="176" fontId="45" fillId="0" borderId="39" xfId="0" applyNumberFormat="1" applyFont="1" applyFill="1" applyBorder="1" applyAlignment="1"/>
    <xf numFmtId="168" fontId="1" fillId="0" borderId="39" xfId="0" applyNumberFormat="1" applyFont="1" applyFill="1" applyBorder="1" applyAlignment="1">
      <alignment wrapText="1"/>
    </xf>
    <xf numFmtId="3" fontId="45" fillId="0" borderId="39" xfId="0" applyNumberFormat="1" applyFont="1" applyFill="1" applyBorder="1" applyAlignment="1"/>
    <xf numFmtId="0" fontId="45" fillId="0" borderId="39" xfId="0" applyFont="1" applyBorder="1" applyAlignment="1"/>
    <xf numFmtId="0" fontId="45" fillId="0" borderId="39" xfId="0" applyFont="1" applyFill="1" applyBorder="1" applyAlignment="1"/>
    <xf numFmtId="168" fontId="1" fillId="0" borderId="70" xfId="0" applyNumberFormat="1" applyFont="1" applyFill="1" applyBorder="1" applyAlignment="1"/>
    <xf numFmtId="3" fontId="45" fillId="0" borderId="39" xfId="0" applyNumberFormat="1" applyFont="1" applyBorder="1" applyAlignment="1"/>
    <xf numFmtId="168" fontId="5" fillId="0" borderId="39" xfId="0" applyNumberFormat="1" applyFont="1" applyFill="1" applyBorder="1" applyAlignment="1"/>
    <xf numFmtId="168" fontId="1" fillId="0" borderId="46" xfId="0" applyNumberFormat="1" applyFont="1" applyFill="1" applyBorder="1" applyAlignment="1"/>
    <xf numFmtId="168" fontId="1" fillId="0" borderId="24" xfId="0" applyNumberFormat="1" applyFont="1" applyFill="1" applyBorder="1" applyAlignment="1"/>
    <xf numFmtId="168" fontId="1" fillId="0" borderId="0" xfId="0" applyNumberFormat="1" applyFont="1" applyFill="1" applyAlignment="1"/>
    <xf numFmtId="0" fontId="45" fillId="0" borderId="14" xfId="0" applyFont="1" applyBorder="1" applyAlignment="1"/>
    <xf numFmtId="0" fontId="45" fillId="0" borderId="7" xfId="0" applyFont="1" applyBorder="1" applyAlignment="1"/>
    <xf numFmtId="0" fontId="45" fillId="0" borderId="21" xfId="0" applyFont="1" applyBorder="1" applyAlignment="1"/>
    <xf numFmtId="0" fontId="45" fillId="0" borderId="19" xfId="0" applyFont="1" applyBorder="1" applyAlignment="1"/>
    <xf numFmtId="0" fontId="45" fillId="0" borderId="68" xfId="0" applyFont="1" applyBorder="1" applyAlignment="1"/>
    <xf numFmtId="0" fontId="33" fillId="0" borderId="0" xfId="0" applyFont="1" applyAlignment="1">
      <alignment horizontal="left"/>
    </xf>
    <xf numFmtId="168" fontId="0" fillId="0" borderId="21" xfId="0" applyNumberFormat="1" applyFill="1" applyBorder="1" applyAlignment="1">
      <alignment horizontal="left" vertical="center"/>
    </xf>
    <xf numFmtId="0" fontId="0" fillId="0" borderId="0" xfId="0" applyAlignment="1">
      <alignment horizontal="left"/>
    </xf>
    <xf numFmtId="37" fontId="0" fillId="0" borderId="22" xfId="0" applyNumberFormat="1" applyFill="1" applyBorder="1" applyAlignment="1">
      <alignment horizontal="left"/>
    </xf>
    <xf numFmtId="168" fontId="1" fillId="0" borderId="18" xfId="0" applyNumberFormat="1" applyFont="1" applyFill="1" applyBorder="1" applyAlignment="1">
      <alignment horizontal="left" vertical="justify" wrapText="1"/>
    </xf>
    <xf numFmtId="168" fontId="0" fillId="0" borderId="18" xfId="0" applyNumberFormat="1" applyFill="1" applyBorder="1" applyAlignment="1">
      <alignment horizontal="left" vertical="justify" wrapText="1"/>
    </xf>
    <xf numFmtId="0" fontId="61" fillId="0" borderId="7" xfId="0" applyFont="1" applyBorder="1" applyAlignment="1">
      <alignment horizontal="left"/>
    </xf>
    <xf numFmtId="0" fontId="14" fillId="0" borderId="12" xfId="7" applyFont="1" applyFill="1" applyBorder="1" applyAlignment="1"/>
    <xf numFmtId="168" fontId="14" fillId="0" borderId="1" xfId="0" applyNumberFormat="1" applyFont="1" applyFill="1" applyBorder="1" applyAlignment="1"/>
    <xf numFmtId="168" fontId="45" fillId="0" borderId="1" xfId="0" applyNumberFormat="1" applyFont="1" applyFill="1" applyBorder="1" applyAlignment="1"/>
    <xf numFmtId="168" fontId="23" fillId="0" borderId="1" xfId="0" applyNumberFormat="1" applyFont="1" applyFill="1" applyBorder="1" applyAlignment="1"/>
    <xf numFmtId="0" fontId="1" fillId="0" borderId="7" xfId="0" applyFont="1" applyFill="1" applyBorder="1" applyAlignment="1"/>
    <xf numFmtId="177" fontId="1" fillId="0" borderId="12" xfId="0" applyNumberFormat="1" applyFont="1" applyFill="1" applyBorder="1" applyAlignment="1"/>
    <xf numFmtId="168" fontId="0" fillId="0" borderId="17" xfId="0" applyNumberFormat="1" applyFill="1" applyBorder="1" applyAlignment="1"/>
    <xf numFmtId="168" fontId="0" fillId="0" borderId="12" xfId="0" applyNumberFormat="1" applyFill="1" applyBorder="1" applyAlignment="1"/>
    <xf numFmtId="0" fontId="0" fillId="0" borderId="0" xfId="0" applyAlignment="1"/>
    <xf numFmtId="168" fontId="0" fillId="0" borderId="21" xfId="0" applyNumberFormat="1" applyFill="1" applyBorder="1" applyAlignment="1">
      <alignment horizontal="left" vertical="top" wrapText="1"/>
    </xf>
    <xf numFmtId="168" fontId="1" fillId="0" borderId="1" xfId="0" applyNumberFormat="1" applyFont="1" applyFill="1" applyBorder="1" applyAlignment="1">
      <alignment horizontal="left" vertical="center"/>
    </xf>
    <xf numFmtId="168" fontId="1" fillId="0" borderId="21" xfId="0" applyNumberFormat="1" applyFont="1" applyFill="1" applyBorder="1" applyAlignment="1">
      <alignment horizontal="left" vertical="center" wrapText="1"/>
    </xf>
    <xf numFmtId="168" fontId="1" fillId="0" borderId="1" xfId="0" applyNumberFormat="1" applyFont="1" applyFill="1" applyBorder="1" applyAlignment="1">
      <alignment horizontal="left" vertical="center" wrapText="1"/>
    </xf>
    <xf numFmtId="168" fontId="1" fillId="0" borderId="2" xfId="0" applyNumberFormat="1" applyFont="1" applyFill="1" applyBorder="1" applyAlignment="1">
      <alignment horizontal="left" vertical="top" wrapText="1"/>
    </xf>
    <xf numFmtId="168" fontId="1" fillId="0" borderId="18" xfId="0" applyNumberFormat="1" applyFont="1" applyFill="1" applyBorder="1" applyAlignment="1">
      <alignment horizontal="left" wrapText="1"/>
    </xf>
    <xf numFmtId="168" fontId="1" fillId="0" borderId="25" xfId="0" applyNumberFormat="1" applyFont="1" applyFill="1" applyBorder="1" applyAlignment="1">
      <alignment horizontal="left" wrapText="1"/>
    </xf>
    <xf numFmtId="168" fontId="0" fillId="0" borderId="12" xfId="0" applyNumberFormat="1" applyFill="1" applyBorder="1" applyAlignment="1">
      <alignment vertical="center"/>
    </xf>
    <xf numFmtId="168" fontId="1" fillId="0" borderId="21" xfId="0" applyNumberFormat="1" applyFont="1" applyFill="1" applyBorder="1" applyAlignment="1">
      <alignment vertical="center" wrapText="1"/>
    </xf>
    <xf numFmtId="168" fontId="1" fillId="0" borderId="1" xfId="0" applyNumberFormat="1" applyFont="1" applyFill="1" applyBorder="1" applyAlignment="1">
      <alignment vertical="center" wrapText="1"/>
    </xf>
    <xf numFmtId="168" fontId="1" fillId="0" borderId="2" xfId="0" applyNumberFormat="1" applyFont="1" applyFill="1" applyBorder="1" applyAlignment="1">
      <alignment vertical="top" wrapText="1"/>
    </xf>
    <xf numFmtId="168" fontId="0" fillId="0" borderId="22" xfId="0" applyNumberFormat="1" applyFill="1" applyBorder="1" applyAlignment="1">
      <alignment wrapText="1"/>
    </xf>
    <xf numFmtId="168" fontId="0" fillId="0" borderId="18" xfId="0" applyNumberFormat="1" applyFill="1" applyBorder="1" applyAlignment="1">
      <alignment wrapText="1"/>
    </xf>
    <xf numFmtId="168" fontId="1" fillId="0" borderId="25" xfId="0" applyNumberFormat="1" applyFont="1" applyFill="1" applyBorder="1" applyAlignment="1">
      <alignment wrapText="1"/>
    </xf>
    <xf numFmtId="168" fontId="0" fillId="0" borderId="22" xfId="0" applyNumberFormat="1" applyFill="1" applyBorder="1" applyAlignment="1">
      <alignment horizontal="left" vertical="center" wrapText="1"/>
    </xf>
    <xf numFmtId="168" fontId="0" fillId="0" borderId="22" xfId="0" applyNumberFormat="1" applyFill="1" applyBorder="1" applyAlignment="1">
      <alignment vertical="center" wrapText="1"/>
    </xf>
    <xf numFmtId="168" fontId="0" fillId="0" borderId="1" xfId="0" quotePrefix="1" applyNumberFormat="1" applyFill="1" applyBorder="1" applyAlignment="1">
      <alignment horizontal="left"/>
    </xf>
    <xf numFmtId="168" fontId="0" fillId="0" borderId="1" xfId="0" applyNumberFormat="1" applyFill="1" applyBorder="1" applyAlignment="1">
      <alignment horizontal="left" vertical="top" wrapText="1"/>
    </xf>
    <xf numFmtId="179" fontId="0" fillId="0" borderId="22" xfId="0" applyNumberFormat="1" applyFill="1" applyBorder="1" applyAlignment="1">
      <alignment horizontal="left"/>
    </xf>
    <xf numFmtId="179" fontId="0" fillId="0" borderId="18" xfId="0" applyNumberFormat="1" applyFill="1" applyBorder="1" applyAlignment="1">
      <alignment horizontal="left"/>
    </xf>
    <xf numFmtId="180" fontId="0" fillId="0" borderId="18" xfId="0" applyNumberFormat="1" applyFill="1" applyBorder="1" applyAlignment="1">
      <alignment horizontal="left"/>
    </xf>
    <xf numFmtId="181" fontId="0" fillId="0" borderId="18" xfId="0" applyNumberFormat="1" applyFill="1" applyBorder="1" applyAlignment="1">
      <alignment horizontal="left"/>
    </xf>
    <xf numFmtId="182" fontId="0" fillId="0" borderId="18" xfId="0" applyNumberFormat="1" applyFill="1" applyBorder="1" applyAlignment="1">
      <alignment horizontal="left"/>
    </xf>
    <xf numFmtId="184" fontId="0" fillId="0" borderId="18" xfId="0" applyNumberFormat="1" applyFill="1" applyBorder="1" applyAlignment="1">
      <alignment horizontal="left"/>
    </xf>
    <xf numFmtId="4" fontId="0" fillId="0" borderId="23" xfId="0" applyNumberFormat="1" applyFill="1" applyBorder="1" applyAlignment="1">
      <alignment horizontal="left"/>
    </xf>
    <xf numFmtId="4" fontId="0" fillId="0" borderId="25" xfId="0" applyNumberFormat="1" applyFill="1" applyBorder="1" applyAlignment="1">
      <alignment horizontal="left"/>
    </xf>
    <xf numFmtId="180" fontId="0" fillId="0" borderId="22" xfId="0" applyNumberFormat="1" applyFill="1" applyBorder="1" applyAlignment="1">
      <alignment horizontal="left"/>
    </xf>
    <xf numFmtId="180" fontId="0" fillId="0" borderId="23" xfId="0" applyNumberFormat="1" applyFill="1" applyBorder="1" applyAlignment="1">
      <alignment horizontal="left"/>
    </xf>
    <xf numFmtId="185" fontId="0" fillId="0" borderId="2" xfId="0" applyNumberFormat="1" applyFill="1" applyBorder="1" applyAlignment="1">
      <alignment horizontal="left"/>
    </xf>
    <xf numFmtId="186" fontId="0" fillId="0" borderId="1" xfId="0" applyNumberFormat="1" applyFill="1" applyBorder="1" applyAlignment="1">
      <alignment horizontal="left"/>
    </xf>
    <xf numFmtId="168" fontId="0" fillId="0" borderId="18" xfId="0" applyNumberFormat="1" applyFill="1" applyBorder="1" applyAlignment="1">
      <alignment vertical="top" wrapText="1"/>
    </xf>
    <xf numFmtId="183" fontId="0" fillId="0" borderId="18" xfId="0" applyNumberFormat="1" applyFill="1" applyBorder="1" applyAlignment="1"/>
    <xf numFmtId="168" fontId="0" fillId="0" borderId="12" xfId="0" applyNumberFormat="1" applyFill="1" applyBorder="1" applyAlignment="1">
      <alignment vertical="top" wrapText="1"/>
    </xf>
    <xf numFmtId="168" fontId="0" fillId="7" borderId="1" xfId="0" applyNumberFormat="1" applyFill="1" applyBorder="1" applyAlignment="1">
      <alignment horizontal="left"/>
    </xf>
    <xf numFmtId="168" fontId="1" fillId="7" borderId="18" xfId="0" applyNumberFormat="1" applyFont="1" applyFill="1" applyBorder="1" applyAlignment="1">
      <alignment horizontal="left"/>
    </xf>
    <xf numFmtId="168" fontId="1" fillId="7" borderId="1" xfId="0" applyNumberFormat="1" applyFont="1" applyFill="1" applyBorder="1" applyAlignment="1">
      <alignment horizontal="left"/>
    </xf>
    <xf numFmtId="14" fontId="1" fillId="0" borderId="1" xfId="0" applyNumberFormat="1" applyFont="1" applyFill="1" applyBorder="1" applyAlignment="1">
      <alignment horizontal="left"/>
    </xf>
    <xf numFmtId="168" fontId="1" fillId="0" borderId="13" xfId="0" applyNumberFormat="1" applyFont="1" applyFill="1" applyBorder="1" applyAlignment="1">
      <alignment horizontal="left"/>
    </xf>
    <xf numFmtId="168" fontId="1" fillId="0" borderId="2" xfId="0" applyNumberFormat="1" applyFont="1" applyFill="1" applyBorder="1" applyAlignment="1">
      <alignment horizontal="left" vertical="center"/>
    </xf>
    <xf numFmtId="168" fontId="1" fillId="0" borderId="20" xfId="0" applyNumberFormat="1" applyFont="1" applyFill="1" applyBorder="1" applyAlignment="1">
      <alignment horizontal="left"/>
    </xf>
    <xf numFmtId="168" fontId="1" fillId="0" borderId="22" xfId="0" applyNumberFormat="1" applyFont="1" applyFill="1" applyBorder="1" applyAlignment="1">
      <alignment horizontal="left" vertical="center" wrapText="1"/>
    </xf>
    <xf numFmtId="165" fontId="1" fillId="0" borderId="18" xfId="1" applyNumberFormat="1" applyFont="1" applyFill="1" applyBorder="1" applyAlignment="1">
      <alignment horizontal="left" vertical="center" wrapText="1"/>
    </xf>
    <xf numFmtId="178" fontId="1" fillId="0" borderId="18" xfId="1" applyNumberFormat="1" applyFont="1" applyFill="1" applyBorder="1" applyAlignment="1">
      <alignment horizontal="left"/>
    </xf>
    <xf numFmtId="177" fontId="1" fillId="0" borderId="18" xfId="0" applyNumberFormat="1" applyFont="1" applyFill="1" applyBorder="1" applyAlignment="1">
      <alignment horizontal="left"/>
    </xf>
    <xf numFmtId="3" fontId="1" fillId="0" borderId="18" xfId="0" applyNumberFormat="1" applyFont="1" applyFill="1" applyBorder="1" applyAlignment="1">
      <alignment horizontal="left"/>
    </xf>
    <xf numFmtId="168" fontId="1" fillId="0" borderId="19" xfId="0" applyNumberFormat="1" applyFont="1" applyFill="1" applyBorder="1" applyAlignment="1">
      <alignment horizontal="left"/>
    </xf>
    <xf numFmtId="3" fontId="1" fillId="0" borderId="23" xfId="0" applyNumberFormat="1" applyFont="1" applyFill="1" applyBorder="1" applyAlignment="1">
      <alignment horizontal="left"/>
    </xf>
    <xf numFmtId="3" fontId="1" fillId="0" borderId="22" xfId="0" applyNumberFormat="1" applyFont="1" applyFill="1" applyBorder="1" applyAlignment="1">
      <alignment horizontal="left"/>
    </xf>
    <xf numFmtId="168" fontId="1" fillId="0" borderId="12" xfId="0" applyNumberFormat="1" applyFont="1" applyFill="1" applyBorder="1" applyAlignment="1">
      <alignment horizontal="left" vertical="center" wrapText="1"/>
    </xf>
    <xf numFmtId="0" fontId="1" fillId="0" borderId="0" xfId="0" applyFont="1" applyAlignment="1">
      <alignment horizontal="left"/>
    </xf>
    <xf numFmtId="168" fontId="0" fillId="7" borderId="19" xfId="0" applyNumberFormat="1" applyFill="1" applyBorder="1" applyAlignment="1">
      <alignment horizontal="left"/>
    </xf>
    <xf numFmtId="168" fontId="0" fillId="7" borderId="68" xfId="0" applyNumberFormat="1" applyFill="1" applyBorder="1" applyAlignment="1">
      <alignment horizontal="left"/>
    </xf>
    <xf numFmtId="168" fontId="0" fillId="7" borderId="23" xfId="0" applyNumberFormat="1" applyFill="1" applyBorder="1" applyAlignment="1">
      <alignment horizontal="left"/>
    </xf>
    <xf numFmtId="168" fontId="0" fillId="7" borderId="12" xfId="0" applyNumberFormat="1" applyFill="1" applyBorder="1" applyAlignment="1">
      <alignment horizontal="left"/>
    </xf>
    <xf numFmtId="168" fontId="0" fillId="7" borderId="2" xfId="0" applyNumberFormat="1" applyFill="1" applyBorder="1" applyAlignment="1">
      <alignment horizontal="left"/>
    </xf>
    <xf numFmtId="0" fontId="0" fillId="0" borderId="30" xfId="0" applyFill="1" applyBorder="1" applyAlignment="1">
      <alignment vertical="justify"/>
    </xf>
    <xf numFmtId="0" fontId="0" fillId="0" borderId="37" xfId="0" applyFill="1" applyBorder="1" applyAlignment="1">
      <alignment vertical="justify"/>
    </xf>
    <xf numFmtId="0" fontId="0" fillId="0" borderId="39" xfId="0" applyFill="1" applyBorder="1" applyAlignment="1">
      <alignment vertical="justify"/>
    </xf>
    <xf numFmtId="0" fontId="0" fillId="0" borderId="46" xfId="0" applyFill="1" applyBorder="1" applyAlignment="1">
      <alignment vertical="justify"/>
    </xf>
    <xf numFmtId="0" fontId="0" fillId="0" borderId="39" xfId="0" applyFill="1" applyBorder="1" applyAlignment="1">
      <alignment horizontal="left" vertical="justify"/>
    </xf>
    <xf numFmtId="0" fontId="0" fillId="0" borderId="35" xfId="0" applyFill="1" applyBorder="1" applyAlignment="1">
      <alignment vertical="justify"/>
    </xf>
    <xf numFmtId="168" fontId="1" fillId="0" borderId="17" xfId="0" applyNumberFormat="1" applyFont="1" applyFill="1" applyBorder="1" applyAlignment="1">
      <alignment horizontal="left"/>
    </xf>
    <xf numFmtId="0" fontId="5" fillId="0" borderId="0" xfId="0" applyFont="1" applyFill="1" applyBorder="1" applyAlignment="1">
      <alignment horizontal="left"/>
    </xf>
    <xf numFmtId="0" fontId="1" fillId="0" borderId="26" xfId="0" applyFont="1" applyFill="1" applyBorder="1" applyAlignment="1">
      <alignment horizontal="left" wrapText="1"/>
    </xf>
    <xf numFmtId="0" fontId="1" fillId="0" borderId="37" xfId="0" applyFont="1" applyFill="1" applyBorder="1"/>
    <xf numFmtId="0" fontId="1" fillId="0" borderId="39" xfId="0" applyFont="1" applyFill="1" applyBorder="1" applyAlignment="1">
      <alignment horizontal="justify" vertical="top" wrapText="1"/>
    </xf>
    <xf numFmtId="0" fontId="1" fillId="0" borderId="46" xfId="0" applyFont="1" applyFill="1" applyBorder="1" applyAlignment="1">
      <alignment horizontal="justify" vertical="top" wrapText="1"/>
    </xf>
    <xf numFmtId="0" fontId="0" fillId="0" borderId="39" xfId="0" applyFill="1" applyBorder="1" applyAlignment="1">
      <alignment horizontal="left" wrapText="1"/>
    </xf>
    <xf numFmtId="0" fontId="0" fillId="0" borderId="46" xfId="0" applyFill="1" applyBorder="1" applyAlignment="1">
      <alignment horizontal="left" wrapText="1"/>
    </xf>
    <xf numFmtId="0" fontId="5" fillId="0" borderId="6" xfId="0" applyFont="1" applyFill="1" applyBorder="1" applyAlignment="1">
      <alignment horizontal="center"/>
    </xf>
    <xf numFmtId="0" fontId="5" fillId="0" borderId="0" xfId="0" applyFont="1" applyFill="1" applyBorder="1" applyAlignment="1">
      <alignment horizontal="center"/>
    </xf>
    <xf numFmtId="168" fontId="5" fillId="0" borderId="30" xfId="0" applyNumberFormat="1" applyFont="1" applyFill="1" applyBorder="1" applyAlignment="1">
      <alignment horizontal="center"/>
    </xf>
    <xf numFmtId="168" fontId="0" fillId="0" borderId="21" xfId="0" applyNumberFormat="1" applyFill="1" applyBorder="1" applyAlignment="1">
      <alignment horizontal="left" wrapText="1"/>
    </xf>
    <xf numFmtId="0" fontId="5" fillId="0" borderId="30" xfId="0" applyFont="1" applyFill="1" applyBorder="1" applyAlignment="1">
      <alignment vertical="top"/>
    </xf>
    <xf numFmtId="0" fontId="5" fillId="0" borderId="30" xfId="0" applyFont="1" applyFill="1" applyBorder="1" applyAlignment="1">
      <alignment horizontal="left"/>
    </xf>
    <xf numFmtId="0" fontId="5" fillId="0" borderId="30" xfId="0" applyFont="1" applyFill="1" applyBorder="1"/>
    <xf numFmtId="168" fontId="0" fillId="0" borderId="37" xfId="0" applyNumberFormat="1" applyFill="1" applyBorder="1" applyAlignment="1">
      <alignment horizontal="left" wrapText="1"/>
    </xf>
    <xf numFmtId="0" fontId="0" fillId="0" borderId="14" xfId="0" applyFill="1" applyBorder="1" applyAlignment="1">
      <alignment horizontal="center" vertical="center"/>
    </xf>
    <xf numFmtId="0" fontId="0" fillId="0" borderId="7" xfId="0" applyFill="1" applyBorder="1" applyAlignment="1">
      <alignment horizontal="center" vertical="center"/>
    </xf>
    <xf numFmtId="0" fontId="0" fillId="0" borderId="8" xfId="0" applyFill="1" applyBorder="1" applyAlignment="1">
      <alignment horizontal="center" vertical="center"/>
    </xf>
    <xf numFmtId="0" fontId="4" fillId="0" borderId="11" xfId="0" applyFont="1" applyFill="1" applyBorder="1" applyAlignment="1">
      <alignment horizontal="justify" wrapText="1"/>
    </xf>
    <xf numFmtId="0" fontId="0" fillId="0" borderId="15" xfId="0" applyBorder="1" applyAlignment="1">
      <alignment horizontal="justify" wrapText="1"/>
    </xf>
    <xf numFmtId="0" fontId="0" fillId="0" borderId="13" xfId="0" applyBorder="1" applyAlignment="1">
      <alignment horizontal="justify" wrapText="1"/>
    </xf>
    <xf numFmtId="0" fontId="5" fillId="0" borderId="9" xfId="0" applyFont="1" applyFill="1" applyBorder="1" applyAlignment="1">
      <alignment horizontal="center"/>
    </xf>
    <xf numFmtId="0" fontId="5" fillId="0" borderId="20" xfId="0" applyFont="1" applyFill="1" applyBorder="1" applyAlignment="1">
      <alignment horizontal="center"/>
    </xf>
    <xf numFmtId="0" fontId="0" fillId="0" borderId="27" xfId="0" applyFill="1" applyBorder="1" applyAlignment="1">
      <alignment horizontal="left" wrapText="1"/>
    </xf>
    <xf numFmtId="0" fontId="0" fillId="0" borderId="37" xfId="0" applyBorder="1" applyAlignment="1">
      <alignment horizontal="left" wrapText="1"/>
    </xf>
    <xf numFmtId="0" fontId="0" fillId="0" borderId="29" xfId="0" applyFill="1" applyBorder="1" applyAlignment="1">
      <alignment horizontal="left" wrapText="1"/>
    </xf>
    <xf numFmtId="0" fontId="0" fillId="0" borderId="39" xfId="0" applyBorder="1" applyAlignment="1">
      <alignment horizontal="left" wrapText="1"/>
    </xf>
    <xf numFmtId="0" fontId="0" fillId="0" borderId="39" xfId="0" applyFill="1" applyBorder="1" applyAlignment="1">
      <alignment horizontal="left" wrapText="1"/>
    </xf>
    <xf numFmtId="0" fontId="0" fillId="0" borderId="9" xfId="0" applyFill="1" applyBorder="1" applyAlignment="1">
      <alignment horizontal="center" vertical="center"/>
    </xf>
    <xf numFmtId="0" fontId="0" fillId="0" borderId="20" xfId="0" applyFill="1" applyBorder="1" applyAlignment="1">
      <alignment horizontal="center" vertical="center"/>
    </xf>
    <xf numFmtId="0" fontId="0" fillId="0" borderId="6" xfId="0" applyFill="1" applyBorder="1" applyAlignment="1">
      <alignment horizontal="center" vertical="center"/>
    </xf>
    <xf numFmtId="0" fontId="0" fillId="0" borderId="24" xfId="0" applyFill="1" applyBorder="1" applyAlignment="1">
      <alignment horizontal="center" vertical="center"/>
    </xf>
    <xf numFmtId="0" fontId="0" fillId="0" borderId="10" xfId="0" applyFill="1" applyBorder="1" applyAlignment="1">
      <alignment horizontal="center" vertical="center"/>
    </xf>
    <xf numFmtId="0" fontId="0" fillId="0" borderId="69" xfId="0" applyFill="1" applyBorder="1" applyAlignment="1">
      <alignment horizontal="center" vertical="center"/>
    </xf>
    <xf numFmtId="0" fontId="2" fillId="0" borderId="11" xfId="0" applyFont="1" applyFill="1" applyBorder="1" applyAlignment="1">
      <alignment horizontal="justify" wrapText="1"/>
    </xf>
    <xf numFmtId="0" fontId="2" fillId="0" borderId="29" xfId="0" applyFont="1" applyFill="1" applyBorder="1" applyAlignment="1">
      <alignment horizontal="left" wrapText="1"/>
    </xf>
    <xf numFmtId="0" fontId="3" fillId="0" borderId="9" xfId="2" applyFill="1" applyBorder="1" applyAlignment="1" applyProtection="1">
      <alignment horizontal="center" vertical="center"/>
    </xf>
    <xf numFmtId="0" fontId="3" fillId="0" borderId="20" xfId="2" applyFill="1" applyBorder="1" applyAlignment="1" applyProtection="1">
      <alignment horizontal="center" vertical="center"/>
    </xf>
    <xf numFmtId="0" fontId="3" fillId="0" borderId="6" xfId="2" applyFill="1" applyBorder="1" applyAlignment="1" applyProtection="1">
      <alignment horizontal="center" vertical="center"/>
    </xf>
    <xf numFmtId="0" fontId="3" fillId="0" borderId="24" xfId="2" applyFill="1" applyBorder="1" applyAlignment="1" applyProtection="1">
      <alignment horizontal="center" vertical="center"/>
    </xf>
    <xf numFmtId="0" fontId="3" fillId="0" borderId="10" xfId="2" applyFill="1" applyBorder="1" applyAlignment="1" applyProtection="1">
      <alignment horizontal="center" vertical="center"/>
    </xf>
    <xf numFmtId="0" fontId="3" fillId="0" borderId="69" xfId="2" applyFill="1" applyBorder="1" applyAlignment="1" applyProtection="1">
      <alignment horizontal="center" vertical="center"/>
    </xf>
    <xf numFmtId="0" fontId="2" fillId="0" borderId="3" xfId="0" applyFont="1" applyFill="1" applyBorder="1" applyAlignment="1">
      <alignment horizontal="center" vertical="center"/>
    </xf>
    <xf numFmtId="0" fontId="2" fillId="0" borderId="1" xfId="0" applyFont="1" applyFill="1" applyBorder="1" applyAlignment="1">
      <alignment horizontal="left" vertical="center"/>
    </xf>
    <xf numFmtId="0" fontId="62" fillId="4" borderId="0" xfId="0" applyFont="1" applyFill="1" applyAlignment="1">
      <alignment horizontal="center"/>
    </xf>
    <xf numFmtId="0" fontId="63" fillId="4" borderId="0" xfId="0" applyFont="1" applyFill="1" applyAlignment="1">
      <alignment horizontal="center"/>
    </xf>
    <xf numFmtId="0" fontId="52" fillId="4" borderId="0" xfId="0" applyFont="1" applyFill="1" applyAlignment="1">
      <alignment horizontal="center" wrapText="1"/>
    </xf>
    <xf numFmtId="0" fontId="64" fillId="4" borderId="30" xfId="0" applyFont="1" applyFill="1" applyBorder="1" applyAlignment="1">
      <alignment horizontal="center"/>
    </xf>
    <xf numFmtId="0" fontId="64" fillId="4" borderId="62" xfId="0" applyFont="1" applyFill="1" applyBorder="1" applyAlignment="1">
      <alignment horizontal="center"/>
    </xf>
    <xf numFmtId="0" fontId="64" fillId="4" borderId="61" xfId="0" applyFont="1" applyFill="1" applyBorder="1" applyAlignment="1">
      <alignment horizontal="center"/>
    </xf>
    <xf numFmtId="0" fontId="64" fillId="4" borderId="38" xfId="0" applyFont="1" applyFill="1" applyBorder="1" applyAlignment="1">
      <alignment horizontal="center"/>
    </xf>
    <xf numFmtId="0" fontId="52" fillId="4" borderId="9" xfId="0" applyFont="1" applyFill="1" applyBorder="1" applyAlignment="1">
      <alignment horizontal="center" wrapText="1"/>
    </xf>
    <xf numFmtId="0" fontId="52" fillId="4" borderId="16" xfId="0" applyFont="1" applyFill="1" applyBorder="1" applyAlignment="1">
      <alignment horizontal="center" wrapText="1"/>
    </xf>
    <xf numFmtId="0" fontId="52" fillId="4" borderId="20" xfId="0" applyFont="1" applyFill="1" applyBorder="1" applyAlignment="1">
      <alignment horizontal="center" wrapText="1"/>
    </xf>
    <xf numFmtId="0" fontId="52" fillId="4" borderId="6" xfId="0" applyFont="1" applyFill="1" applyBorder="1" applyAlignment="1">
      <alignment horizontal="center" wrapText="1"/>
    </xf>
    <xf numFmtId="0" fontId="52" fillId="4" borderId="0" xfId="0" applyFont="1" applyFill="1" applyBorder="1" applyAlignment="1">
      <alignment horizontal="center" wrapText="1"/>
    </xf>
    <xf numFmtId="0" fontId="52" fillId="4" borderId="24" xfId="0" applyFont="1" applyFill="1" applyBorder="1" applyAlignment="1">
      <alignment horizontal="center" wrapText="1"/>
    </xf>
    <xf numFmtId="49" fontId="52" fillId="4" borderId="10" xfId="0" applyNumberFormat="1" applyFont="1" applyFill="1" applyBorder="1" applyAlignment="1">
      <alignment horizontal="center" wrapText="1"/>
    </xf>
    <xf numFmtId="49" fontId="52" fillId="4" borderId="71" xfId="0" applyNumberFormat="1" applyFont="1" applyFill="1" applyBorder="1" applyAlignment="1">
      <alignment horizontal="center" wrapText="1"/>
    </xf>
    <xf numFmtId="49" fontId="52" fillId="4" borderId="69" xfId="0" applyNumberFormat="1" applyFont="1" applyFill="1" applyBorder="1" applyAlignment="1">
      <alignment horizontal="center" wrapText="1"/>
    </xf>
    <xf numFmtId="4" fontId="52" fillId="4" borderId="26" xfId="16" applyNumberFormat="1" applyFont="1" applyFill="1" applyBorder="1" applyAlignment="1">
      <alignment horizontal="center"/>
    </xf>
    <xf numFmtId="4" fontId="52" fillId="4" borderId="72" xfId="16" applyNumberFormat="1" applyFont="1" applyFill="1" applyBorder="1" applyAlignment="1">
      <alignment horizontal="center"/>
    </xf>
    <xf numFmtId="4" fontId="52" fillId="4" borderId="22" xfId="16" applyNumberFormat="1" applyFont="1" applyFill="1" applyBorder="1" applyAlignment="1">
      <alignment horizontal="center"/>
    </xf>
    <xf numFmtId="4" fontId="52" fillId="4" borderId="3" xfId="16" applyNumberFormat="1" applyFont="1" applyFill="1" applyBorder="1" applyAlignment="1">
      <alignment horizontal="center"/>
    </xf>
    <xf numFmtId="4" fontId="52" fillId="4" borderId="61" xfId="16" applyNumberFormat="1" applyFont="1" applyFill="1" applyBorder="1" applyAlignment="1">
      <alignment horizontal="center"/>
    </xf>
    <xf numFmtId="4" fontId="52" fillId="4" borderId="18" xfId="16" applyNumberFormat="1" applyFont="1" applyFill="1" applyBorder="1" applyAlignment="1">
      <alignment horizontal="center"/>
    </xf>
    <xf numFmtId="4" fontId="5" fillId="5" borderId="29" xfId="16" applyNumberFormat="1" applyFont="1" applyFill="1" applyBorder="1" applyAlignment="1">
      <alignment horizontal="center"/>
    </xf>
    <xf numFmtId="4" fontId="2" fillId="5" borderId="30" xfId="16" applyNumberFormat="1" applyFont="1" applyFill="1" applyBorder="1" applyAlignment="1">
      <alignment horizontal="center"/>
    </xf>
    <xf numFmtId="4" fontId="5" fillId="5" borderId="30" xfId="16" applyNumberFormat="1" applyFont="1" applyFill="1" applyBorder="1" applyAlignment="1">
      <alignment horizontal="center"/>
    </xf>
    <xf numFmtId="0" fontId="5" fillId="5" borderId="30" xfId="16" applyFont="1" applyFill="1" applyBorder="1" applyAlignment="1">
      <alignment horizontal="center"/>
    </xf>
    <xf numFmtId="0" fontId="2" fillId="5" borderId="30" xfId="16" applyFont="1" applyFill="1" applyBorder="1" applyAlignment="1">
      <alignment horizontal="center"/>
    </xf>
    <xf numFmtId="0" fontId="5" fillId="5" borderId="39" xfId="16" applyFont="1" applyFill="1" applyBorder="1" applyAlignment="1">
      <alignment horizontal="center"/>
    </xf>
    <xf numFmtId="0" fontId="5" fillId="5" borderId="29" xfId="16" applyFont="1" applyFill="1" applyBorder="1" applyAlignment="1">
      <alignment horizontal="center"/>
    </xf>
    <xf numFmtId="0" fontId="5" fillId="5" borderId="29" xfId="16" applyFont="1" applyFill="1" applyBorder="1" applyAlignment="1">
      <alignment horizontal="left"/>
    </xf>
    <xf numFmtId="0" fontId="5" fillId="5" borderId="30" xfId="16" applyFont="1" applyFill="1" applyBorder="1" applyAlignment="1">
      <alignment horizontal="left"/>
    </xf>
    <xf numFmtId="0" fontId="5" fillId="0" borderId="30" xfId="16" applyFont="1" applyBorder="1" applyAlignment="1">
      <alignment horizontal="center"/>
    </xf>
    <xf numFmtId="0" fontId="2" fillId="0" borderId="30" xfId="16" applyFont="1" applyBorder="1" applyAlignment="1">
      <alignment horizontal="center"/>
    </xf>
    <xf numFmtId="4" fontId="5" fillId="5" borderId="39" xfId="16" applyNumberFormat="1" applyFont="1" applyFill="1" applyBorder="1" applyAlignment="1">
      <alignment horizontal="center"/>
    </xf>
    <xf numFmtId="0" fontId="2" fillId="5" borderId="39" xfId="16" applyFont="1" applyFill="1" applyBorder="1" applyAlignment="1">
      <alignment horizontal="center"/>
    </xf>
    <xf numFmtId="3" fontId="52" fillId="4" borderId="9" xfId="0" applyNumberFormat="1" applyFont="1" applyFill="1" applyBorder="1" applyAlignment="1">
      <alignment horizontal="center"/>
    </xf>
    <xf numFmtId="3" fontId="52" fillId="4" borderId="16" xfId="0" applyNumberFormat="1" applyFont="1" applyFill="1" applyBorder="1" applyAlignment="1">
      <alignment horizontal="center"/>
    </xf>
    <xf numFmtId="3" fontId="52" fillId="4" borderId="20" xfId="0" applyNumberFormat="1" applyFont="1" applyFill="1" applyBorder="1" applyAlignment="1">
      <alignment horizontal="center"/>
    </xf>
    <xf numFmtId="3" fontId="52" fillId="4" borderId="6" xfId="0" applyNumberFormat="1" applyFont="1" applyFill="1" applyBorder="1" applyAlignment="1">
      <alignment horizontal="center"/>
    </xf>
    <xf numFmtId="3" fontId="52" fillId="4" borderId="0" xfId="0" applyNumberFormat="1" applyFont="1" applyFill="1" applyBorder="1" applyAlignment="1">
      <alignment horizontal="center"/>
    </xf>
    <xf numFmtId="3" fontId="52" fillId="4" borderId="24" xfId="0" applyNumberFormat="1" applyFont="1" applyFill="1" applyBorder="1" applyAlignment="1">
      <alignment horizontal="center"/>
    </xf>
    <xf numFmtId="3" fontId="52" fillId="4" borderId="10" xfId="0" applyNumberFormat="1" applyFont="1" applyFill="1" applyBorder="1" applyAlignment="1">
      <alignment horizontal="center"/>
    </xf>
    <xf numFmtId="3" fontId="52" fillId="4" borderId="71" xfId="0" applyNumberFormat="1" applyFont="1" applyFill="1" applyBorder="1" applyAlignment="1">
      <alignment horizontal="center"/>
    </xf>
    <xf numFmtId="3" fontId="52" fillId="4" borderId="69" xfId="0" applyNumberFormat="1" applyFont="1" applyFill="1" applyBorder="1" applyAlignment="1">
      <alignment horizontal="center"/>
    </xf>
    <xf numFmtId="170" fontId="52" fillId="4" borderId="57" xfId="17" applyNumberFormat="1" applyFont="1" applyFill="1" applyBorder="1" applyAlignment="1" applyProtection="1">
      <alignment horizontal="center" vertical="center"/>
    </xf>
    <xf numFmtId="170" fontId="52" fillId="4" borderId="54" xfId="17" applyNumberFormat="1" applyFont="1" applyFill="1" applyBorder="1" applyAlignment="1" applyProtection="1">
      <alignment horizontal="center" vertical="center"/>
    </xf>
    <xf numFmtId="17" fontId="12" fillId="5" borderId="57" xfId="0" applyNumberFormat="1" applyFont="1" applyFill="1" applyBorder="1" applyAlignment="1" applyProtection="1">
      <alignment horizontal="left" vertical="center"/>
    </xf>
    <xf numFmtId="17" fontId="12" fillId="5" borderId="54" xfId="0" applyNumberFormat="1" applyFont="1" applyFill="1" applyBorder="1" applyAlignment="1" applyProtection="1">
      <alignment horizontal="left" vertical="center"/>
    </xf>
    <xf numFmtId="0" fontId="53" fillId="4" borderId="28" xfId="7" applyFont="1" applyFill="1" applyBorder="1" applyAlignment="1">
      <alignment horizontal="center"/>
    </xf>
    <xf numFmtId="0" fontId="53" fillId="4" borderId="37" xfId="7" applyFont="1" applyFill="1" applyBorder="1" applyAlignment="1">
      <alignment horizontal="center"/>
    </xf>
    <xf numFmtId="0" fontId="19" fillId="0" borderId="29" xfId="7" applyFont="1" applyBorder="1" applyAlignment="1">
      <alignment horizontal="left" wrapText="1"/>
    </xf>
    <xf numFmtId="0" fontId="19" fillId="0" borderId="30" xfId="7" applyFont="1" applyBorder="1" applyAlignment="1">
      <alignment horizontal="left" wrapText="1"/>
    </xf>
    <xf numFmtId="0" fontId="19" fillId="0" borderId="31" xfId="7" applyFont="1" applyBorder="1" applyAlignment="1">
      <alignment horizontal="left" wrapText="1"/>
    </xf>
    <xf numFmtId="0" fontId="19" fillId="0" borderId="32" xfId="7" applyFont="1" applyBorder="1" applyAlignment="1">
      <alignment horizontal="left" wrapText="1"/>
    </xf>
    <xf numFmtId="0" fontId="19" fillId="0" borderId="55" xfId="7" applyFont="1" applyBorder="1" applyAlignment="1">
      <alignment horizontal="left" wrapText="1"/>
    </xf>
    <xf numFmtId="0" fontId="19" fillId="0" borderId="59" xfId="7" applyFont="1" applyBorder="1" applyAlignment="1">
      <alignment horizontal="left" wrapText="1"/>
    </xf>
    <xf numFmtId="0" fontId="53" fillId="4" borderId="9" xfId="7" applyFont="1" applyFill="1" applyBorder="1" applyAlignment="1">
      <alignment horizontal="center" wrapText="1"/>
    </xf>
    <xf numFmtId="0" fontId="53" fillId="4" borderId="73" xfId="7" applyFont="1" applyFill="1" applyBorder="1" applyAlignment="1">
      <alignment horizontal="center" wrapText="1"/>
    </xf>
    <xf numFmtId="0" fontId="53" fillId="4" borderId="5" xfId="7" applyFont="1" applyFill="1" applyBorder="1" applyAlignment="1">
      <alignment horizontal="center" wrapText="1"/>
    </xf>
    <xf numFmtId="0" fontId="53" fillId="4" borderId="74" xfId="7" applyFont="1" applyFill="1" applyBorder="1" applyAlignment="1">
      <alignment horizontal="center" wrapText="1"/>
    </xf>
    <xf numFmtId="0" fontId="53" fillId="4" borderId="47" xfId="7" applyFont="1" applyFill="1" applyBorder="1" applyAlignment="1">
      <alignment horizontal="center" vertical="center" wrapText="1"/>
    </xf>
    <xf numFmtId="0" fontId="53" fillId="4" borderId="44" xfId="7" applyFont="1" applyFill="1" applyBorder="1" applyAlignment="1">
      <alignment horizontal="center" vertical="center" wrapText="1"/>
    </xf>
    <xf numFmtId="0" fontId="65" fillId="4" borderId="44" xfId="0" applyFont="1" applyFill="1" applyBorder="1" applyAlignment="1">
      <alignment horizontal="center" vertical="center" wrapText="1"/>
    </xf>
    <xf numFmtId="0" fontId="53" fillId="4" borderId="27" xfId="7" applyFont="1" applyFill="1" applyBorder="1" applyAlignment="1">
      <alignment horizontal="center" wrapText="1"/>
    </xf>
    <xf numFmtId="0" fontId="53" fillId="4" borderId="28" xfId="7" applyFont="1" applyFill="1" applyBorder="1" applyAlignment="1">
      <alignment horizontal="center" wrapText="1"/>
    </xf>
    <xf numFmtId="0" fontId="53" fillId="4" borderId="29" xfId="7" applyFont="1" applyFill="1" applyBorder="1" applyAlignment="1">
      <alignment horizontal="center" wrapText="1"/>
    </xf>
    <xf numFmtId="0" fontId="53" fillId="4" borderId="30" xfId="7" applyFont="1" applyFill="1" applyBorder="1" applyAlignment="1">
      <alignment horizontal="center" wrapText="1"/>
    </xf>
    <xf numFmtId="0" fontId="53" fillId="4" borderId="47" xfId="7" applyFont="1" applyFill="1" applyBorder="1" applyAlignment="1">
      <alignment horizontal="center" wrapText="1"/>
    </xf>
    <xf numFmtId="0" fontId="53" fillId="4" borderId="44" xfId="7" applyFont="1" applyFill="1" applyBorder="1" applyAlignment="1">
      <alignment horizontal="center" wrapText="1"/>
    </xf>
    <xf numFmtId="0" fontId="19" fillId="0" borderId="3" xfId="7" applyFont="1" applyBorder="1" applyAlignment="1">
      <alignment horizontal="left" wrapText="1"/>
    </xf>
    <xf numFmtId="0" fontId="19" fillId="0" borderId="38" xfId="7" applyFont="1" applyBorder="1" applyAlignment="1">
      <alignment horizontal="left" wrapText="1"/>
    </xf>
    <xf numFmtId="0" fontId="19" fillId="0" borderId="4" xfId="7" applyFont="1" applyBorder="1" applyAlignment="1">
      <alignment horizontal="left" wrapText="1"/>
    </xf>
    <xf numFmtId="0" fontId="19" fillId="0" borderId="65" xfId="7" applyFont="1" applyBorder="1" applyAlignment="1">
      <alignment horizontal="left" wrapText="1"/>
    </xf>
    <xf numFmtId="0" fontId="53" fillId="4" borderId="26" xfId="7" applyFont="1" applyFill="1" applyBorder="1" applyAlignment="1">
      <alignment horizontal="center" wrapText="1"/>
    </xf>
    <xf numFmtId="0" fontId="53" fillId="4" borderId="36" xfId="7" applyFont="1" applyFill="1" applyBorder="1" applyAlignment="1">
      <alignment horizontal="center" wrapText="1"/>
    </xf>
    <xf numFmtId="0" fontId="53" fillId="4" borderId="62" xfId="7" applyFont="1" applyFill="1" applyBorder="1" applyAlignment="1">
      <alignment horizontal="center" wrapText="1"/>
    </xf>
    <xf numFmtId="0" fontId="53" fillId="4" borderId="38" xfId="7" applyFont="1" applyFill="1" applyBorder="1" applyAlignment="1">
      <alignment horizontal="center" wrapText="1"/>
    </xf>
    <xf numFmtId="0" fontId="19" fillId="0" borderId="62" xfId="7" applyFont="1" applyBorder="1" applyAlignment="1">
      <alignment horizontal="left" wrapText="1"/>
    </xf>
    <xf numFmtId="0" fontId="19" fillId="0" borderId="62" xfId="7" applyFont="1" applyBorder="1" applyAlignment="1">
      <alignment horizontal="center" wrapText="1"/>
    </xf>
    <xf numFmtId="0" fontId="19" fillId="0" borderId="38" xfId="7" applyFont="1" applyBorder="1" applyAlignment="1">
      <alignment horizontal="center" wrapText="1"/>
    </xf>
    <xf numFmtId="0" fontId="19" fillId="0" borderId="62" xfId="7" applyFont="1" applyBorder="1" applyAlignment="1">
      <alignment wrapText="1"/>
    </xf>
    <xf numFmtId="0" fontId="19" fillId="0" borderId="38" xfId="7" applyFont="1" applyBorder="1" applyAlignment="1">
      <alignment wrapText="1"/>
    </xf>
    <xf numFmtId="0" fontId="54" fillId="4" borderId="62" xfId="7" applyFont="1" applyFill="1" applyBorder="1" applyAlignment="1">
      <alignment horizontal="center"/>
    </xf>
    <xf numFmtId="0" fontId="54" fillId="4" borderId="38" xfId="7" applyFont="1" applyFill="1" applyBorder="1" applyAlignment="1">
      <alignment horizontal="center"/>
    </xf>
    <xf numFmtId="0" fontId="2" fillId="0" borderId="62" xfId="7" applyFont="1" applyBorder="1" applyAlignment="1">
      <alignment horizontal="center"/>
    </xf>
    <xf numFmtId="0" fontId="2" fillId="0" borderId="38" xfId="7" applyBorder="1" applyAlignment="1">
      <alignment horizontal="center"/>
    </xf>
    <xf numFmtId="0" fontId="19" fillId="0" borderId="3" xfId="7" applyFont="1" applyBorder="1" applyAlignment="1">
      <alignment wrapText="1"/>
    </xf>
    <xf numFmtId="0" fontId="19" fillId="0" borderId="4" xfId="7" applyFont="1" applyBorder="1" applyAlignment="1">
      <alignment wrapText="1"/>
    </xf>
    <xf numFmtId="0" fontId="19" fillId="0" borderId="65" xfId="7" applyFont="1" applyBorder="1" applyAlignment="1">
      <alignment wrapText="1"/>
    </xf>
    <xf numFmtId="0" fontId="54" fillId="4" borderId="26" xfId="7" applyFont="1" applyFill="1" applyBorder="1" applyAlignment="1">
      <alignment horizontal="center"/>
    </xf>
    <xf numFmtId="0" fontId="54" fillId="4" borderId="36" xfId="7" applyFont="1" applyFill="1" applyBorder="1" applyAlignment="1">
      <alignment horizontal="center"/>
    </xf>
    <xf numFmtId="0" fontId="2" fillId="0" borderId="3" xfId="7" applyFont="1" applyBorder="1" applyAlignment="1">
      <alignment horizontal="center"/>
    </xf>
    <xf numFmtId="0" fontId="2" fillId="0" borderId="4" xfId="7" applyFont="1" applyBorder="1" applyAlignment="1">
      <alignment horizontal="center"/>
    </xf>
    <xf numFmtId="0" fontId="2" fillId="0" borderId="65" xfId="7" applyBorder="1" applyAlignment="1">
      <alignment horizontal="center"/>
    </xf>
    <xf numFmtId="0" fontId="23" fillId="0" borderId="27" xfId="0" applyFont="1" applyBorder="1" applyAlignment="1">
      <alignment horizontal="left"/>
    </xf>
    <xf numFmtId="0" fontId="23" fillId="0" borderId="28" xfId="0" applyFont="1" applyBorder="1" applyAlignment="1">
      <alignment horizontal="left"/>
    </xf>
    <xf numFmtId="0" fontId="23" fillId="0" borderId="37" xfId="0" applyFont="1" applyBorder="1" applyAlignment="1">
      <alignment horizontal="left"/>
    </xf>
    <xf numFmtId="0" fontId="23" fillId="0" borderId="27" xfId="0" applyFont="1" applyFill="1" applyBorder="1" applyAlignment="1">
      <alignment horizontal="center"/>
    </xf>
    <xf numFmtId="0" fontId="23" fillId="0" borderId="37" xfId="0" applyFont="1" applyFill="1" applyBorder="1" applyAlignment="1">
      <alignment horizontal="center"/>
    </xf>
    <xf numFmtId="0" fontId="23" fillId="0" borderId="74" xfId="0" applyFont="1" applyBorder="1" applyAlignment="1">
      <alignment horizontal="center"/>
    </xf>
    <xf numFmtId="0" fontId="23" fillId="0" borderId="44" xfId="0" applyFont="1" applyBorder="1" applyAlignment="1">
      <alignment horizontal="center"/>
    </xf>
    <xf numFmtId="0" fontId="23" fillId="0" borderId="45" xfId="0" applyFont="1" applyBorder="1" applyAlignment="1">
      <alignment horizontal="center"/>
    </xf>
    <xf numFmtId="0" fontId="55" fillId="5" borderId="17" xfId="0" applyFont="1" applyFill="1" applyBorder="1" applyAlignment="1">
      <alignment horizontal="center" vertical="center" wrapText="1"/>
    </xf>
    <xf numFmtId="0" fontId="55" fillId="5" borderId="21" xfId="0" applyFont="1" applyFill="1" applyBorder="1" applyAlignment="1">
      <alignment horizontal="center" vertical="center" wrapText="1"/>
    </xf>
    <xf numFmtId="0" fontId="23" fillId="0" borderId="67" xfId="0" applyFont="1" applyBorder="1" applyAlignment="1">
      <alignment horizontal="left" vertical="center" wrapText="1"/>
    </xf>
    <xf numFmtId="0" fontId="23" fillId="0" borderId="78" xfId="0" applyFont="1" applyBorder="1" applyAlignment="1">
      <alignment horizontal="left" vertical="center" wrapText="1"/>
    </xf>
    <xf numFmtId="0" fontId="23" fillId="0" borderId="19" xfId="0" applyFont="1" applyBorder="1" applyAlignment="1">
      <alignment horizontal="left" vertical="center" wrapText="1"/>
    </xf>
    <xf numFmtId="0" fontId="23" fillId="0" borderId="5" xfId="0" applyFont="1" applyBorder="1" applyAlignment="1">
      <alignment horizontal="left" vertical="center" wrapText="1"/>
    </xf>
    <xf numFmtId="0" fontId="23" fillId="0" borderId="66" xfId="0" applyFont="1" applyBorder="1" applyAlignment="1">
      <alignment horizontal="left" vertical="center" wrapText="1"/>
    </xf>
    <xf numFmtId="0" fontId="23" fillId="0" borderId="68" xfId="0" applyFont="1" applyBorder="1" applyAlignment="1">
      <alignment horizontal="left" vertical="center" wrapText="1"/>
    </xf>
    <xf numFmtId="0" fontId="23" fillId="0" borderId="67" xfId="0" applyFont="1" applyFill="1" applyBorder="1" applyAlignment="1">
      <alignment horizontal="left" vertical="center" wrapText="1"/>
    </xf>
    <xf numFmtId="0" fontId="23" fillId="0" borderId="19" xfId="0" applyFont="1" applyFill="1" applyBorder="1" applyAlignment="1">
      <alignment horizontal="left" vertical="center" wrapText="1"/>
    </xf>
    <xf numFmtId="0" fontId="23" fillId="0" borderId="5" xfId="0" applyFont="1" applyFill="1" applyBorder="1" applyAlignment="1">
      <alignment horizontal="left" vertical="center" wrapText="1"/>
    </xf>
    <xf numFmtId="0" fontId="23" fillId="0" borderId="68" xfId="0" applyFont="1" applyFill="1" applyBorder="1" applyAlignment="1">
      <alignment horizontal="left" vertical="center" wrapText="1"/>
    </xf>
    <xf numFmtId="0" fontId="23" fillId="0" borderId="67" xfId="0" applyFont="1" applyBorder="1" applyAlignment="1">
      <alignment horizontal="center" vertical="center" wrapText="1"/>
    </xf>
    <xf numFmtId="0" fontId="23" fillId="0" borderId="78" xfId="0" applyFont="1" applyBorder="1" applyAlignment="1">
      <alignment horizontal="center" vertical="center" wrapText="1"/>
    </xf>
    <xf numFmtId="0" fontId="23" fillId="0" borderId="19" xfId="0" applyFont="1" applyBorder="1" applyAlignment="1">
      <alignment horizontal="center" vertical="center" wrapText="1"/>
    </xf>
    <xf numFmtId="0" fontId="23" fillId="0" borderId="5" xfId="0" applyFont="1" applyBorder="1" applyAlignment="1">
      <alignment horizontal="center" vertical="center" wrapText="1"/>
    </xf>
    <xf numFmtId="0" fontId="23" fillId="0" borderId="66" xfId="0" applyFont="1" applyBorder="1" applyAlignment="1">
      <alignment horizontal="center" vertical="center" wrapText="1"/>
    </xf>
    <xf numFmtId="0" fontId="23" fillId="0" borderId="68" xfId="0" applyFont="1" applyBorder="1" applyAlignment="1">
      <alignment horizontal="center" vertical="center" wrapText="1"/>
    </xf>
    <xf numFmtId="0" fontId="57" fillId="4" borderId="9" xfId="0" applyFont="1" applyFill="1" applyBorder="1" applyAlignment="1">
      <alignment horizontal="center" vertical="center" wrapText="1"/>
    </xf>
    <xf numFmtId="0" fontId="57" fillId="4" borderId="16" xfId="0" applyFont="1" applyFill="1" applyBorder="1" applyAlignment="1">
      <alignment horizontal="center" vertical="center" wrapText="1"/>
    </xf>
    <xf numFmtId="0" fontId="57" fillId="4" borderId="20" xfId="0" applyFont="1" applyFill="1" applyBorder="1" applyAlignment="1">
      <alignment horizontal="center" vertical="center" wrapText="1"/>
    </xf>
    <xf numFmtId="0" fontId="57" fillId="4" borderId="6" xfId="0" applyFont="1" applyFill="1" applyBorder="1" applyAlignment="1">
      <alignment horizontal="center" vertical="center" wrapText="1"/>
    </xf>
    <xf numFmtId="0" fontId="57" fillId="4" borderId="0" xfId="0" applyFont="1" applyFill="1" applyBorder="1" applyAlignment="1">
      <alignment horizontal="center" vertical="center" wrapText="1"/>
    </xf>
    <xf numFmtId="0" fontId="57" fillId="4" borderId="24" xfId="0" applyFont="1" applyFill="1" applyBorder="1" applyAlignment="1">
      <alignment horizontal="center" vertical="center" wrapText="1"/>
    </xf>
    <xf numFmtId="0" fontId="57" fillId="4" borderId="10" xfId="0" applyFont="1" applyFill="1" applyBorder="1" applyAlignment="1">
      <alignment horizontal="center" vertical="center" wrapText="1"/>
    </xf>
    <xf numFmtId="0" fontId="57" fillId="4" borderId="71" xfId="0" applyFont="1" applyFill="1" applyBorder="1" applyAlignment="1">
      <alignment horizontal="center" vertical="center" wrapText="1"/>
    </xf>
    <xf numFmtId="0" fontId="57" fillId="4" borderId="69" xfId="0" applyFont="1" applyFill="1" applyBorder="1" applyAlignment="1">
      <alignment horizontal="center" vertical="center" wrapText="1"/>
    </xf>
    <xf numFmtId="0" fontId="57" fillId="4" borderId="12" xfId="0" applyFont="1" applyFill="1" applyBorder="1" applyAlignment="1">
      <alignment horizontal="center" vertical="center" wrapText="1"/>
    </xf>
    <xf numFmtId="0" fontId="57" fillId="4" borderId="1" xfId="0" applyFont="1" applyFill="1" applyBorder="1" applyAlignment="1">
      <alignment horizontal="center" vertical="center" wrapText="1"/>
    </xf>
    <xf numFmtId="0" fontId="57" fillId="4" borderId="2" xfId="0" applyFont="1" applyFill="1" applyBorder="1" applyAlignment="1">
      <alignment horizontal="center" vertical="center" wrapText="1"/>
    </xf>
    <xf numFmtId="0" fontId="57" fillId="4" borderId="27" xfId="0" applyFont="1" applyFill="1" applyBorder="1" applyAlignment="1">
      <alignment horizontal="center" vertical="center" wrapText="1"/>
    </xf>
    <xf numFmtId="0" fontId="57" fillId="4" borderId="28" xfId="0" applyFont="1" applyFill="1" applyBorder="1" applyAlignment="1">
      <alignment horizontal="center" vertical="center" wrapText="1"/>
    </xf>
    <xf numFmtId="0" fontId="57" fillId="4" borderId="79" xfId="0" applyFont="1" applyFill="1" applyBorder="1" applyAlignment="1">
      <alignment horizontal="center" vertical="center" wrapText="1"/>
    </xf>
    <xf numFmtId="0" fontId="57" fillId="4" borderId="31" xfId="0" applyFont="1" applyFill="1" applyBorder="1" applyAlignment="1">
      <alignment horizontal="center" vertical="center" wrapText="1"/>
    </xf>
    <xf numFmtId="0" fontId="57" fillId="4" borderId="32" xfId="0" applyFont="1" applyFill="1" applyBorder="1" applyAlignment="1">
      <alignment horizontal="center" vertical="center" wrapText="1"/>
    </xf>
    <xf numFmtId="0" fontId="57" fillId="4" borderId="64" xfId="0" applyFont="1" applyFill="1" applyBorder="1" applyAlignment="1">
      <alignment horizontal="center" vertical="center" wrapText="1"/>
    </xf>
    <xf numFmtId="0" fontId="57" fillId="4" borderId="26" xfId="0" applyFont="1" applyFill="1" applyBorder="1" applyAlignment="1">
      <alignment horizontal="center" vertical="center" wrapText="1"/>
    </xf>
    <xf numFmtId="0" fontId="57" fillId="4" borderId="3" xfId="0" applyFont="1" applyFill="1" applyBorder="1" applyAlignment="1">
      <alignment horizontal="center" vertical="center" wrapText="1"/>
    </xf>
    <xf numFmtId="0" fontId="57" fillId="4" borderId="4" xfId="0" applyFont="1" applyFill="1" applyBorder="1" applyAlignment="1">
      <alignment horizontal="center" vertical="center" wrapText="1"/>
    </xf>
    <xf numFmtId="0" fontId="57" fillId="4" borderId="37" xfId="0" applyFont="1" applyFill="1" applyBorder="1" applyAlignment="1">
      <alignment horizontal="center" vertical="center" wrapText="1"/>
    </xf>
    <xf numFmtId="0" fontId="57" fillId="4" borderId="29" xfId="0" applyFont="1" applyFill="1" applyBorder="1" applyAlignment="1">
      <alignment horizontal="center" vertical="center" wrapText="1"/>
    </xf>
    <xf numFmtId="0" fontId="57" fillId="4" borderId="39" xfId="0" applyFont="1" applyFill="1" applyBorder="1" applyAlignment="1">
      <alignment horizontal="center" vertical="center" wrapText="1"/>
    </xf>
    <xf numFmtId="0" fontId="57" fillId="4" borderId="46" xfId="0" applyFont="1" applyFill="1" applyBorder="1" applyAlignment="1">
      <alignment horizontal="center" vertical="center" wrapText="1"/>
    </xf>
    <xf numFmtId="0" fontId="57" fillId="4" borderId="30" xfId="0" applyFont="1" applyFill="1" applyBorder="1" applyAlignment="1">
      <alignment horizontal="center" vertical="center" wrapText="1"/>
    </xf>
    <xf numFmtId="0" fontId="57" fillId="4" borderId="42" xfId="0" applyFont="1" applyFill="1" applyBorder="1" applyAlignment="1">
      <alignment horizontal="center" vertical="center" wrapText="1"/>
    </xf>
    <xf numFmtId="0" fontId="57" fillId="4" borderId="34" xfId="0" applyFont="1" applyFill="1" applyBorder="1" applyAlignment="1">
      <alignment horizontal="center" vertical="center" wrapText="1"/>
    </xf>
    <xf numFmtId="0" fontId="57" fillId="4" borderId="35" xfId="0" applyFont="1" applyFill="1" applyBorder="1" applyAlignment="1">
      <alignment horizontal="center" vertical="center" wrapText="1"/>
    </xf>
    <xf numFmtId="0" fontId="55" fillId="5" borderId="3" xfId="0" applyFont="1" applyFill="1" applyBorder="1" applyAlignment="1">
      <alignment horizontal="center" vertical="center"/>
    </xf>
    <xf numFmtId="0" fontId="23" fillId="0" borderId="29" xfId="0" applyFont="1" applyBorder="1" applyAlignment="1">
      <alignment horizontal="left" vertical="center" wrapText="1"/>
    </xf>
    <xf numFmtId="0" fontId="23" fillId="0" borderId="30" xfId="0" applyFont="1" applyBorder="1" applyAlignment="1">
      <alignment horizontal="left" vertical="center" wrapText="1"/>
    </xf>
    <xf numFmtId="0" fontId="23" fillId="0" borderId="39" xfId="0" applyFont="1" applyBorder="1" applyAlignment="1">
      <alignment horizontal="left" vertical="center" wrapText="1"/>
    </xf>
    <xf numFmtId="0" fontId="23" fillId="0" borderId="29" xfId="0" applyFont="1" applyFill="1" applyBorder="1" applyAlignment="1">
      <alignment horizontal="left" vertical="center" wrapText="1"/>
    </xf>
    <xf numFmtId="0" fontId="23" fillId="0" borderId="39" xfId="0" applyFont="1" applyFill="1" applyBorder="1" applyAlignment="1">
      <alignment horizontal="left" vertical="center" wrapText="1"/>
    </xf>
    <xf numFmtId="0" fontId="23" fillId="0" borderId="29" xfId="0" applyFont="1" applyBorder="1" applyAlignment="1">
      <alignment horizontal="left"/>
    </xf>
    <xf numFmtId="0" fontId="23" fillId="0" borderId="30" xfId="0" applyFont="1" applyBorder="1" applyAlignment="1">
      <alignment horizontal="left"/>
    </xf>
    <xf numFmtId="0" fontId="23" fillId="0" borderId="39" xfId="0" applyFont="1" applyBorder="1" applyAlignment="1">
      <alignment horizontal="left"/>
    </xf>
    <xf numFmtId="0" fontId="23" fillId="0" borderId="29" xfId="0" applyFont="1" applyBorder="1" applyAlignment="1">
      <alignment horizontal="center"/>
    </xf>
    <xf numFmtId="0" fontId="23" fillId="0" borderId="39" xfId="0" applyFont="1" applyBorder="1" applyAlignment="1">
      <alignment horizontal="center"/>
    </xf>
    <xf numFmtId="0" fontId="23" fillId="0" borderId="38" xfId="0" applyFont="1" applyBorder="1" applyAlignment="1">
      <alignment horizontal="center"/>
    </xf>
    <xf numFmtId="0" fontId="23" fillId="0" borderId="30" xfId="0" applyFont="1" applyBorder="1" applyAlignment="1">
      <alignment horizontal="center"/>
    </xf>
    <xf numFmtId="0" fontId="23" fillId="0" borderId="29" xfId="0" applyFont="1" applyFill="1" applyBorder="1" applyAlignment="1">
      <alignment horizontal="center"/>
    </xf>
    <xf numFmtId="0" fontId="23" fillId="0" borderId="39" xfId="0" applyFont="1" applyFill="1" applyBorder="1" applyAlignment="1">
      <alignment horizontal="center"/>
    </xf>
    <xf numFmtId="0" fontId="23" fillId="0" borderId="76" xfId="0" applyFont="1" applyBorder="1" applyAlignment="1">
      <alignment horizontal="left"/>
    </xf>
    <xf numFmtId="0" fontId="23" fillId="0" borderId="41" xfId="0" applyFont="1" applyBorder="1" applyAlignment="1">
      <alignment horizontal="left"/>
    </xf>
    <xf numFmtId="0" fontId="23" fillId="0" borderId="70" xfId="0" applyFont="1" applyBorder="1" applyAlignment="1">
      <alignment horizontal="left"/>
    </xf>
    <xf numFmtId="0" fontId="23" fillId="0" borderId="3" xfId="0" applyFont="1" applyBorder="1" applyAlignment="1">
      <alignment horizontal="center"/>
    </xf>
    <xf numFmtId="0" fontId="57" fillId="4" borderId="27" xfId="0" applyFont="1" applyFill="1" applyBorder="1" applyAlignment="1">
      <alignment horizontal="center"/>
    </xf>
    <xf numFmtId="0" fontId="57" fillId="4" borderId="28" xfId="0" applyFont="1" applyFill="1" applyBorder="1" applyAlignment="1">
      <alignment horizontal="center"/>
    </xf>
    <xf numFmtId="0" fontId="57" fillId="4" borderId="37" xfId="0" applyFont="1" applyFill="1" applyBorder="1" applyAlignment="1">
      <alignment horizontal="center"/>
    </xf>
    <xf numFmtId="0" fontId="57" fillId="4" borderId="31" xfId="0" applyFont="1" applyFill="1" applyBorder="1" applyAlignment="1">
      <alignment horizontal="center"/>
    </xf>
    <xf numFmtId="0" fontId="57" fillId="4" borderId="32" xfId="0" applyFont="1" applyFill="1" applyBorder="1" applyAlignment="1">
      <alignment horizontal="center"/>
    </xf>
    <xf numFmtId="0" fontId="57" fillId="4" borderId="46" xfId="0" applyFont="1" applyFill="1" applyBorder="1" applyAlignment="1">
      <alignment horizontal="center"/>
    </xf>
    <xf numFmtId="0" fontId="23" fillId="0" borderId="61" xfId="0" applyFont="1" applyBorder="1" applyAlignment="1">
      <alignment horizontal="center"/>
    </xf>
    <xf numFmtId="0" fontId="23" fillId="0" borderId="43" xfId="0" applyFont="1" applyBorder="1" applyAlignment="1">
      <alignment horizontal="left"/>
    </xf>
    <xf numFmtId="0" fontId="23" fillId="0" borderId="44" xfId="0" applyFont="1" applyBorder="1" applyAlignment="1">
      <alignment horizontal="left"/>
    </xf>
    <xf numFmtId="0" fontId="23" fillId="0" borderId="45" xfId="0" applyFont="1" applyBorder="1" applyAlignment="1">
      <alignment horizontal="left"/>
    </xf>
    <xf numFmtId="0" fontId="23" fillId="0" borderId="30" xfId="0" applyFont="1" applyBorder="1" applyAlignment="1">
      <alignment horizontal="left" vertical="center"/>
    </xf>
    <xf numFmtId="0" fontId="23" fillId="0" borderId="39" xfId="0" applyFont="1" applyBorder="1" applyAlignment="1">
      <alignment horizontal="left" vertical="center"/>
    </xf>
    <xf numFmtId="0" fontId="23" fillId="0" borderId="31" xfId="0" applyFont="1" applyBorder="1" applyAlignment="1">
      <alignment horizontal="left" vertical="center" wrapText="1"/>
    </xf>
    <xf numFmtId="0" fontId="23" fillId="0" borderId="32" xfId="0" applyFont="1" applyBorder="1" applyAlignment="1">
      <alignment horizontal="left" vertical="center"/>
    </xf>
    <xf numFmtId="0" fontId="23" fillId="0" borderId="46" xfId="0" applyFont="1" applyBorder="1" applyAlignment="1">
      <alignment horizontal="left" vertical="center"/>
    </xf>
    <xf numFmtId="0" fontId="23" fillId="0" borderId="31" xfId="0" applyFont="1" applyFill="1" applyBorder="1" applyAlignment="1">
      <alignment horizontal="center"/>
    </xf>
    <xf numFmtId="0" fontId="23" fillId="0" borderId="46" xfId="0" applyFont="1" applyFill="1" applyBorder="1" applyAlignment="1">
      <alignment horizontal="center"/>
    </xf>
    <xf numFmtId="0" fontId="23" fillId="0" borderId="65" xfId="0" applyFont="1" applyBorder="1" applyAlignment="1">
      <alignment horizontal="center"/>
    </xf>
    <xf numFmtId="0" fontId="23" fillId="0" borderId="32" xfId="0" applyFont="1" applyBorder="1" applyAlignment="1">
      <alignment horizontal="center"/>
    </xf>
    <xf numFmtId="0" fontId="23" fillId="0" borderId="46" xfId="0" applyFont="1" applyBorder="1" applyAlignment="1">
      <alignment horizontal="center"/>
    </xf>
    <xf numFmtId="0" fontId="23" fillId="0" borderId="77" xfId="0" applyFont="1" applyBorder="1" applyAlignment="1">
      <alignment horizontal="center"/>
    </xf>
    <xf numFmtId="0" fontId="23" fillId="0" borderId="27" xfId="0" applyFont="1" applyBorder="1" applyAlignment="1">
      <alignment horizontal="center"/>
    </xf>
    <xf numFmtId="0" fontId="23" fillId="0" borderId="37" xfId="0" applyFont="1" applyBorder="1" applyAlignment="1">
      <alignment horizontal="center"/>
    </xf>
    <xf numFmtId="0" fontId="23" fillId="0" borderId="62" xfId="0" applyFont="1" applyBorder="1" applyAlignment="1">
      <alignment horizontal="center"/>
    </xf>
    <xf numFmtId="0" fontId="56" fillId="5" borderId="42" xfId="0" applyFont="1" applyFill="1" applyBorder="1" applyAlignment="1">
      <alignment horizontal="center"/>
    </xf>
    <xf numFmtId="0" fontId="56" fillId="5" borderId="35" xfId="0" applyFont="1" applyFill="1" applyBorder="1" applyAlignment="1">
      <alignment horizontal="center"/>
    </xf>
    <xf numFmtId="0" fontId="56" fillId="5" borderId="11" xfId="0" applyFont="1" applyFill="1" applyBorder="1" applyAlignment="1">
      <alignment horizontal="right"/>
    </xf>
    <xf numFmtId="0" fontId="56" fillId="5" borderId="15" xfId="0" applyFont="1" applyFill="1" applyBorder="1" applyAlignment="1">
      <alignment horizontal="right"/>
    </xf>
    <xf numFmtId="0" fontId="56" fillId="5" borderId="13" xfId="0" applyFont="1" applyFill="1" applyBorder="1" applyAlignment="1">
      <alignment horizontal="right"/>
    </xf>
    <xf numFmtId="0" fontId="56" fillId="5" borderId="11" xfId="0" applyFont="1" applyFill="1" applyBorder="1" applyAlignment="1">
      <alignment horizontal="center" wrapText="1"/>
    </xf>
    <xf numFmtId="0" fontId="56" fillId="5" borderId="15" xfId="0" applyFont="1" applyFill="1" applyBorder="1" applyAlignment="1">
      <alignment horizontal="center" wrapText="1"/>
    </xf>
    <xf numFmtId="0" fontId="56" fillId="5" borderId="13" xfId="0" applyFont="1" applyFill="1" applyBorder="1" applyAlignment="1">
      <alignment horizontal="center" wrapText="1"/>
    </xf>
    <xf numFmtId="0" fontId="23" fillId="0" borderId="40" xfId="0" applyFont="1" applyBorder="1" applyAlignment="1">
      <alignment horizontal="center"/>
    </xf>
    <xf numFmtId="0" fontId="23" fillId="0" borderId="75" xfId="0" applyFont="1" applyBorder="1" applyAlignment="1">
      <alignment horizontal="center"/>
    </xf>
    <xf numFmtId="0" fontId="23" fillId="0" borderId="76" xfId="0" applyFont="1" applyBorder="1" applyAlignment="1">
      <alignment horizontal="center"/>
    </xf>
    <xf numFmtId="0" fontId="23" fillId="0" borderId="70" xfId="0" applyFont="1" applyBorder="1" applyAlignment="1">
      <alignment horizontal="center"/>
    </xf>
    <xf numFmtId="0" fontId="5" fillId="6" borderId="9" xfId="0" applyFont="1" applyFill="1" applyBorder="1" applyAlignment="1">
      <alignment horizontal="center"/>
    </xf>
    <xf numFmtId="0" fontId="5" fillId="6" borderId="20" xfId="0" applyFont="1" applyFill="1" applyBorder="1" applyAlignment="1">
      <alignment horizontal="center"/>
    </xf>
    <xf numFmtId="0" fontId="5" fillId="6" borderId="15" xfId="0" applyFont="1" applyFill="1" applyBorder="1" applyAlignment="1">
      <alignment horizontal="center" wrapText="1"/>
    </xf>
    <xf numFmtId="0" fontId="5" fillId="6" borderId="13" xfId="0" applyFont="1" applyFill="1" applyBorder="1" applyAlignment="1">
      <alignment horizontal="center" wrapText="1"/>
    </xf>
    <xf numFmtId="0" fontId="0" fillId="0" borderId="16" xfId="0" applyFill="1" applyBorder="1" applyAlignment="1">
      <alignment horizontal="center" vertical="center"/>
    </xf>
    <xf numFmtId="0" fontId="0" fillId="0" borderId="0" xfId="0" applyFill="1" applyBorder="1" applyAlignment="1">
      <alignment horizontal="center" vertical="center"/>
    </xf>
    <xf numFmtId="0" fontId="0" fillId="0" borderId="71" xfId="0" applyFill="1" applyBorder="1" applyAlignment="1">
      <alignment horizontal="center" vertical="center"/>
    </xf>
    <xf numFmtId="0" fontId="0" fillId="8" borderId="27" xfId="0" applyFill="1" applyBorder="1" applyAlignment="1">
      <alignment horizontal="left" wrapText="1"/>
    </xf>
    <xf numFmtId="0" fontId="0" fillId="8" borderId="37" xfId="0" applyFill="1" applyBorder="1" applyAlignment="1">
      <alignment horizontal="left" wrapText="1"/>
    </xf>
    <xf numFmtId="0" fontId="2" fillId="0" borderId="15" xfId="0" applyFont="1" applyFill="1" applyBorder="1" applyAlignment="1">
      <alignment horizontal="justify" wrapText="1"/>
    </xf>
    <xf numFmtId="0" fontId="2" fillId="0" borderId="13" xfId="0" applyFont="1" applyFill="1" applyBorder="1" applyAlignment="1">
      <alignment horizontal="justify" wrapText="1"/>
    </xf>
    <xf numFmtId="0" fontId="5" fillId="0" borderId="11" xfId="0" applyFont="1" applyFill="1" applyBorder="1" applyAlignment="1">
      <alignment horizontal="center"/>
    </xf>
    <xf numFmtId="0" fontId="5" fillId="0" borderId="13" xfId="0" applyFont="1" applyFill="1" applyBorder="1" applyAlignment="1">
      <alignment horizontal="center"/>
    </xf>
    <xf numFmtId="0" fontId="0" fillId="0" borderId="26" xfId="0" applyFill="1" applyBorder="1" applyAlignment="1">
      <alignment horizontal="left" wrapText="1"/>
    </xf>
    <xf numFmtId="0" fontId="0" fillId="0" borderId="22" xfId="0" applyFill="1" applyBorder="1" applyAlignment="1">
      <alignment horizontal="left" wrapText="1"/>
    </xf>
    <xf numFmtId="0" fontId="0" fillId="0" borderId="3" xfId="0" applyFill="1" applyBorder="1" applyAlignment="1">
      <alignment horizontal="left" wrapText="1"/>
    </xf>
    <xf numFmtId="0" fontId="0" fillId="0" borderId="18" xfId="0" applyFill="1" applyBorder="1" applyAlignment="1">
      <alignment horizontal="left" wrapText="1"/>
    </xf>
    <xf numFmtId="0" fontId="0" fillId="0" borderId="62" xfId="0" applyFill="1" applyBorder="1" applyAlignment="1">
      <alignment horizontal="left" wrapText="1"/>
    </xf>
    <xf numFmtId="0" fontId="0" fillId="0" borderId="62" xfId="0" applyBorder="1" applyAlignment="1">
      <alignment horizontal="left" wrapText="1"/>
    </xf>
    <xf numFmtId="0" fontId="27" fillId="0" borderId="71" xfId="0" applyFont="1" applyFill="1" applyBorder="1" applyAlignment="1">
      <alignment horizontal="center"/>
    </xf>
    <xf numFmtId="0" fontId="0" fillId="0" borderId="79" xfId="0" applyBorder="1" applyAlignment="1">
      <alignment horizontal="left" wrapText="1"/>
    </xf>
    <xf numFmtId="0" fontId="2" fillId="0" borderId="11" xfId="0" applyFont="1" applyFill="1" applyBorder="1" applyAlignment="1">
      <alignment horizontal="justify" vertical="center" wrapText="1"/>
    </xf>
    <xf numFmtId="0" fontId="0" fillId="0" borderId="15" xfId="0" applyBorder="1" applyAlignment="1">
      <alignment horizontal="justify" vertical="center" wrapText="1"/>
    </xf>
    <xf numFmtId="0" fontId="0" fillId="0" borderId="13" xfId="0" applyBorder="1" applyAlignment="1">
      <alignment horizontal="justify" vertical="center" wrapText="1"/>
    </xf>
    <xf numFmtId="0" fontId="5" fillId="0" borderId="9" xfId="0" applyFont="1" applyFill="1" applyBorder="1" applyAlignment="1">
      <alignment horizontal="center" vertical="center"/>
    </xf>
    <xf numFmtId="0" fontId="5" fillId="0" borderId="20" xfId="0" applyFont="1" applyFill="1" applyBorder="1" applyAlignment="1">
      <alignment horizontal="center" vertical="center"/>
    </xf>
    <xf numFmtId="0" fontId="0" fillId="0" borderId="27" xfId="0" applyFill="1" applyBorder="1" applyAlignment="1">
      <alignment horizontal="left" vertical="center" wrapText="1"/>
    </xf>
    <xf numFmtId="0" fontId="0" fillId="0" borderId="37" xfId="0" applyBorder="1" applyAlignment="1">
      <alignment horizontal="left" vertical="center" wrapText="1"/>
    </xf>
    <xf numFmtId="0" fontId="0" fillId="0" borderId="29" xfId="0" applyFill="1" applyBorder="1" applyAlignment="1">
      <alignment horizontal="left" vertical="center" wrapText="1"/>
    </xf>
    <xf numFmtId="0" fontId="0" fillId="0" borderId="39" xfId="0" applyBorder="1" applyAlignment="1">
      <alignment horizontal="left" vertical="center" wrapText="1"/>
    </xf>
    <xf numFmtId="0" fontId="0" fillId="0" borderId="39" xfId="0" applyFill="1" applyBorder="1" applyAlignment="1">
      <alignment horizontal="left" vertical="center" wrapText="1"/>
    </xf>
    <xf numFmtId="0" fontId="1" fillId="0" borderId="11" xfId="0" applyFont="1" applyFill="1" applyBorder="1" applyAlignment="1">
      <alignment horizontal="justify" wrapText="1"/>
    </xf>
    <xf numFmtId="0" fontId="1" fillId="0" borderId="29" xfId="0" applyFont="1" applyFill="1" applyBorder="1" applyAlignment="1">
      <alignment horizontal="left" wrapText="1"/>
    </xf>
    <xf numFmtId="0" fontId="0" fillId="0" borderId="31" xfId="0" applyFill="1" applyBorder="1" applyAlignment="1">
      <alignment horizontal="left" wrapText="1"/>
    </xf>
    <xf numFmtId="0" fontId="0" fillId="0" borderId="46" xfId="0" applyFill="1" applyBorder="1" applyAlignment="1">
      <alignment horizontal="left" wrapText="1"/>
    </xf>
    <xf numFmtId="168" fontId="1" fillId="0" borderId="14" xfId="0" applyNumberFormat="1" applyFont="1" applyFill="1" applyBorder="1" applyAlignment="1">
      <alignment wrapText="1"/>
    </xf>
    <xf numFmtId="168" fontId="1" fillId="0" borderId="8" xfId="0" applyNumberFormat="1" applyFont="1" applyFill="1" applyBorder="1" applyAlignment="1">
      <alignment wrapText="1"/>
    </xf>
    <xf numFmtId="0" fontId="1" fillId="0" borderId="27" xfId="0" applyFont="1" applyFill="1" applyBorder="1" applyAlignment="1">
      <alignment horizontal="left" wrapText="1"/>
    </xf>
    <xf numFmtId="0" fontId="1" fillId="0" borderId="37" xfId="0" applyFont="1" applyBorder="1" applyAlignment="1">
      <alignment horizontal="left" wrapText="1"/>
    </xf>
    <xf numFmtId="0" fontId="1" fillId="0" borderId="39" xfId="0" applyFont="1" applyBorder="1" applyAlignment="1">
      <alignment horizontal="left" wrapText="1"/>
    </xf>
    <xf numFmtId="0" fontId="1" fillId="0" borderId="39" xfId="0" applyFont="1" applyFill="1" applyBorder="1" applyAlignment="1">
      <alignment horizontal="left" wrapText="1"/>
    </xf>
    <xf numFmtId="0" fontId="1" fillId="0" borderId="15" xfId="0" applyFont="1" applyBorder="1" applyAlignment="1">
      <alignment horizontal="justify" wrapText="1"/>
    </xf>
    <xf numFmtId="0" fontId="1" fillId="0" borderId="13" xfId="0" applyFont="1" applyBorder="1" applyAlignment="1">
      <alignment horizontal="justify" wrapText="1"/>
    </xf>
    <xf numFmtId="0" fontId="0" fillId="0" borderId="0" xfId="0" applyFill="1" applyBorder="1" applyAlignment="1">
      <alignment wrapText="1"/>
    </xf>
    <xf numFmtId="0" fontId="0" fillId="0" borderId="0" xfId="0" applyAlignment="1">
      <alignment wrapText="1"/>
    </xf>
    <xf numFmtId="0" fontId="5" fillId="0" borderId="16" xfId="0" applyFont="1" applyFill="1" applyBorder="1" applyAlignment="1">
      <alignment horizontal="center"/>
    </xf>
    <xf numFmtId="0" fontId="39" fillId="0" borderId="0" xfId="0" applyFont="1" applyAlignment="1">
      <alignment horizontal="center"/>
    </xf>
    <xf numFmtId="0" fontId="5" fillId="0" borderId="30" xfId="0" applyFont="1" applyFill="1" applyBorder="1" applyAlignment="1">
      <alignment horizontal="center"/>
    </xf>
    <xf numFmtId="0" fontId="0" fillId="0" borderId="28" xfId="0" applyBorder="1" applyAlignment="1">
      <alignment horizontal="left" wrapText="1"/>
    </xf>
    <xf numFmtId="0" fontId="0" fillId="0" borderId="30" xfId="0" applyBorder="1" applyAlignment="1">
      <alignment horizontal="left" wrapText="1"/>
    </xf>
    <xf numFmtId="0" fontId="0" fillId="0" borderId="32" xfId="0" applyFill="1" applyBorder="1" applyAlignment="1">
      <alignment horizontal="left" wrapText="1"/>
    </xf>
    <xf numFmtId="0" fontId="1" fillId="0" borderId="62" xfId="0" applyFont="1" applyFill="1" applyBorder="1" applyAlignment="1">
      <alignment horizontal="center" wrapText="1"/>
    </xf>
    <xf numFmtId="0" fontId="1" fillId="0" borderId="61" xfId="0" applyFont="1" applyFill="1" applyBorder="1" applyAlignment="1">
      <alignment horizontal="center" wrapText="1"/>
    </xf>
    <xf numFmtId="0" fontId="1" fillId="0" borderId="38" xfId="0" applyFont="1" applyFill="1" applyBorder="1" applyAlignment="1">
      <alignment horizontal="center" wrapText="1"/>
    </xf>
  </cellXfs>
  <cellStyles count="19">
    <cellStyle name="Hipervínculo" xfId="2" builtinId="8"/>
    <cellStyle name="Millares" xfId="1" builtinId="3"/>
    <cellStyle name="Millares 2" xfId="3"/>
    <cellStyle name="Millares 5" xfId="4"/>
    <cellStyle name="Normal" xfId="0" builtinId="0"/>
    <cellStyle name="Normal 10" xfId="5"/>
    <cellStyle name="Normal 13" xfId="6"/>
    <cellStyle name="Normal 2" xfId="7"/>
    <cellStyle name="Normal 22" xfId="8"/>
    <cellStyle name="Normal 24" xfId="9"/>
    <cellStyle name="Normal 26" xfId="10"/>
    <cellStyle name="Normal 29" xfId="11"/>
    <cellStyle name="Normal 3" xfId="12"/>
    <cellStyle name="Normal 32" xfId="13"/>
    <cellStyle name="Normal 33" xfId="14"/>
    <cellStyle name="Normal 35" xfId="15"/>
    <cellStyle name="Normal 4" xfId="16"/>
    <cellStyle name="Normal 6" xfId="17"/>
    <cellStyle name="Normal 9" xfId="18"/>
  </cellStyles>
  <dxfs count="0"/>
  <tableStyles count="0" defaultTableStyle="TableStyleMedium9" defaultPivotStyle="PivotStyleLight16"/>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1.xml"/><Relationship Id="rId61"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image" Target="../media/image5.jpeg"/><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3" Type="http://schemas.openxmlformats.org/officeDocument/2006/relationships/image" Target="../media/image9.jpeg"/><Relationship Id="rId2" Type="http://schemas.openxmlformats.org/officeDocument/2006/relationships/image" Target="../media/image8.jpeg"/><Relationship Id="rId1" Type="http://schemas.openxmlformats.org/officeDocument/2006/relationships/image" Target="../media/image7.jpeg"/></Relationships>
</file>

<file path=xl/drawings/_rels/drawing4.xml.rels><?xml version="1.0" encoding="UTF-8" standalone="yes"?>
<Relationships xmlns="http://schemas.openxmlformats.org/package/2006/relationships"><Relationship Id="rId3" Type="http://schemas.openxmlformats.org/officeDocument/2006/relationships/image" Target="../media/image12.jpeg"/><Relationship Id="rId2" Type="http://schemas.openxmlformats.org/officeDocument/2006/relationships/image" Target="../media/image11.jpeg"/><Relationship Id="rId1" Type="http://schemas.openxmlformats.org/officeDocument/2006/relationships/image" Target="../media/image10.jpeg"/></Relationships>
</file>

<file path=xl/drawings/_rels/drawing5.xml.rels><?xml version="1.0" encoding="UTF-8" standalone="yes"?>
<Relationships xmlns="http://schemas.openxmlformats.org/package/2006/relationships"><Relationship Id="rId3" Type="http://schemas.openxmlformats.org/officeDocument/2006/relationships/image" Target="../media/image14.jpeg"/><Relationship Id="rId2" Type="http://schemas.openxmlformats.org/officeDocument/2006/relationships/image" Target="file:///C:\PROYECTO%20TCBUEN\FOTOS\FOTOS%20AEREAS%2003-03-10\Avance%20Tcbuen%20Marzo%2003%202010\IMG_0608%20-%20copia.JPG" TargetMode="External"/><Relationship Id="rId1" Type="http://schemas.openxmlformats.org/officeDocument/2006/relationships/image" Target="../media/image13.jpeg"/><Relationship Id="rId4" Type="http://schemas.openxmlformats.org/officeDocument/2006/relationships/image" Target="file:///C:\PROYECTO%20TCBUEN\FOTOS\FOTOS%20TCBUEN%20MAYO%202010\PANOR&#193;MICA%20PATIO%20SUR.jpg" TargetMode="External"/></Relationships>
</file>

<file path=xl/drawings/_rels/drawing6.xml.rels><?xml version="1.0" encoding="UTF-8" standalone="yes"?>
<Relationships xmlns="http://schemas.openxmlformats.org/package/2006/relationships"><Relationship Id="rId3" Type="http://schemas.openxmlformats.org/officeDocument/2006/relationships/image" Target="../media/image17.jpeg"/><Relationship Id="rId2" Type="http://schemas.openxmlformats.org/officeDocument/2006/relationships/image" Target="../media/image16.jpeg"/><Relationship Id="rId1" Type="http://schemas.openxmlformats.org/officeDocument/2006/relationships/image" Target="../media/image15.jpeg"/></Relationships>
</file>

<file path=xl/drawings/_rels/drawing7.xml.rels><?xml version="1.0" encoding="UTF-8" standalone="yes"?>
<Relationships xmlns="http://schemas.openxmlformats.org/package/2006/relationships"><Relationship Id="rId3" Type="http://schemas.openxmlformats.org/officeDocument/2006/relationships/image" Target="../media/image20.jpeg"/><Relationship Id="rId2" Type="http://schemas.openxmlformats.org/officeDocument/2006/relationships/image" Target="../media/image19.jpeg"/><Relationship Id="rId1" Type="http://schemas.openxmlformats.org/officeDocument/2006/relationships/image" Target="../media/image18.jpeg"/><Relationship Id="rId4" Type="http://schemas.openxmlformats.org/officeDocument/2006/relationships/image" Target="../media/image21.jpeg"/></Relationships>
</file>

<file path=xl/drawings/_rels/drawing8.xml.rels><?xml version="1.0" encoding="UTF-8" standalone="yes"?>
<Relationships xmlns="http://schemas.openxmlformats.org/package/2006/relationships"><Relationship Id="rId3" Type="http://schemas.openxmlformats.org/officeDocument/2006/relationships/image" Target="../media/image24.jpeg"/><Relationship Id="rId2" Type="http://schemas.openxmlformats.org/officeDocument/2006/relationships/image" Target="../media/image23.png"/><Relationship Id="rId1" Type="http://schemas.openxmlformats.org/officeDocument/2006/relationships/image" Target="../media/image22.jpeg"/></Relationships>
</file>

<file path=xl/drawings/_rels/drawing9.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jpeg"/><Relationship Id="rId1" Type="http://schemas.openxmlformats.org/officeDocument/2006/relationships/image" Target="../media/image25.jpeg"/><Relationship Id="rId4" Type="http://schemas.openxmlformats.org/officeDocument/2006/relationships/image" Target="../media/image28.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29.jpeg"/></Relationships>
</file>

<file path=xl/drawings/_rels/drawing11.xml.rels><?xml version="1.0" encoding="UTF-8" standalone="yes"?>
<Relationships xmlns="http://schemas.openxmlformats.org/package/2006/relationships"><Relationship Id="rId3" Type="http://schemas.openxmlformats.org/officeDocument/2006/relationships/image" Target="../media/image33.jpeg"/><Relationship Id="rId2" Type="http://schemas.openxmlformats.org/officeDocument/2006/relationships/image" Target="../media/image32.jpeg"/><Relationship Id="rId1" Type="http://schemas.openxmlformats.org/officeDocument/2006/relationships/image" Target="../media/image31.jpeg"/></Relationships>
</file>

<file path=xl/drawings/_rels/drawing12.xml.rels><?xml version="1.0" encoding="UTF-8" standalone="yes"?>
<Relationships xmlns="http://schemas.openxmlformats.org/package/2006/relationships"><Relationship Id="rId3" Type="http://schemas.openxmlformats.org/officeDocument/2006/relationships/image" Target="../media/image36.jpeg"/><Relationship Id="rId2" Type="http://schemas.openxmlformats.org/officeDocument/2006/relationships/image" Target="../media/image35.jpeg"/><Relationship Id="rId1" Type="http://schemas.openxmlformats.org/officeDocument/2006/relationships/image" Target="../media/image34.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39.jpeg"/><Relationship Id="rId2" Type="http://schemas.openxmlformats.org/officeDocument/2006/relationships/image" Target="../media/image38.jpeg"/><Relationship Id="rId1" Type="http://schemas.openxmlformats.org/officeDocument/2006/relationships/image" Target="../media/image37.jpeg"/><Relationship Id="rId5" Type="http://schemas.openxmlformats.org/officeDocument/2006/relationships/image" Target="../media/image41.jpeg"/><Relationship Id="rId4" Type="http://schemas.openxmlformats.org/officeDocument/2006/relationships/image" Target="../media/image40.jpeg"/></Relationships>
</file>

<file path=xl/drawings/_rels/drawing14.xml.rels><?xml version="1.0" encoding="UTF-8" standalone="yes"?>
<Relationships xmlns="http://schemas.openxmlformats.org/package/2006/relationships"><Relationship Id="rId2" Type="http://schemas.openxmlformats.org/officeDocument/2006/relationships/image" Target="../media/image43.png"/><Relationship Id="rId1" Type="http://schemas.openxmlformats.org/officeDocument/2006/relationships/image" Target="../media/image42.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46.jpeg"/><Relationship Id="rId2" Type="http://schemas.openxmlformats.org/officeDocument/2006/relationships/image" Target="../media/image45.jpeg"/><Relationship Id="rId1" Type="http://schemas.openxmlformats.org/officeDocument/2006/relationships/image" Target="../media/image44.jpeg"/></Relationships>
</file>

<file path=xl/drawings/_rels/drawing16.xml.rels><?xml version="1.0" encoding="UTF-8" standalone="yes"?>
<Relationships xmlns="http://schemas.openxmlformats.org/package/2006/relationships"><Relationship Id="rId3" Type="http://schemas.openxmlformats.org/officeDocument/2006/relationships/image" Target="../media/image49.jpeg"/><Relationship Id="rId2" Type="http://schemas.openxmlformats.org/officeDocument/2006/relationships/image" Target="../media/image48.jpeg"/><Relationship Id="rId1" Type="http://schemas.openxmlformats.org/officeDocument/2006/relationships/image" Target="../media/image47.jpeg"/><Relationship Id="rId4" Type="http://schemas.openxmlformats.org/officeDocument/2006/relationships/image" Target="../media/image50.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53.jpeg"/><Relationship Id="rId2" Type="http://schemas.openxmlformats.org/officeDocument/2006/relationships/image" Target="../media/image52.jpeg"/><Relationship Id="rId1" Type="http://schemas.openxmlformats.org/officeDocument/2006/relationships/image" Target="../media/image51.jpeg"/></Relationships>
</file>

<file path=xl/drawings/_rels/drawing18.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jpeg"/><Relationship Id="rId1" Type="http://schemas.openxmlformats.org/officeDocument/2006/relationships/image" Target="../media/image54.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57.png"/></Relationships>
</file>

<file path=xl/drawings/_rels/drawing20.xml.rels><?xml version="1.0" encoding="UTF-8" standalone="yes"?>
<Relationships xmlns="http://schemas.openxmlformats.org/package/2006/relationships"><Relationship Id="rId3" Type="http://schemas.openxmlformats.org/officeDocument/2006/relationships/image" Target="../media/image60.jpeg"/><Relationship Id="rId2" Type="http://schemas.openxmlformats.org/officeDocument/2006/relationships/image" Target="../media/image59.jpeg"/><Relationship Id="rId1" Type="http://schemas.openxmlformats.org/officeDocument/2006/relationships/image" Target="../media/image58.jpeg"/></Relationships>
</file>

<file path=xl/drawings/_rels/drawing21.xml.rels><?xml version="1.0" encoding="UTF-8" standalone="yes"?>
<Relationships xmlns="http://schemas.openxmlformats.org/package/2006/relationships"><Relationship Id="rId1" Type="http://schemas.openxmlformats.org/officeDocument/2006/relationships/image" Target="../media/image61.png"/></Relationships>
</file>

<file path=xl/drawings/_rels/drawing22.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48.jpeg"/><Relationship Id="rId1" Type="http://schemas.openxmlformats.org/officeDocument/2006/relationships/image" Target="../media/image47.jpeg"/><Relationship Id="rId4" Type="http://schemas.openxmlformats.org/officeDocument/2006/relationships/image" Target="../media/image63.png"/></Relationships>
</file>

<file path=xl/drawings/_rels/drawing23.xml.rels><?xml version="1.0" encoding="UTF-8" standalone="yes"?>
<Relationships xmlns="http://schemas.openxmlformats.org/package/2006/relationships"><Relationship Id="rId3" Type="http://schemas.openxmlformats.org/officeDocument/2006/relationships/image" Target="../media/image66.jpeg"/><Relationship Id="rId2" Type="http://schemas.openxmlformats.org/officeDocument/2006/relationships/image" Target="../media/image65.jpeg"/><Relationship Id="rId1" Type="http://schemas.openxmlformats.org/officeDocument/2006/relationships/image" Target="../media/image64.jpeg"/></Relationships>
</file>

<file path=xl/drawings/_rels/drawing24.xml.rels><?xml version="1.0" encoding="UTF-8" standalone="yes"?>
<Relationships xmlns="http://schemas.openxmlformats.org/package/2006/relationships"><Relationship Id="rId3" Type="http://schemas.openxmlformats.org/officeDocument/2006/relationships/image" Target="../media/image66.jpeg"/><Relationship Id="rId2" Type="http://schemas.openxmlformats.org/officeDocument/2006/relationships/image" Target="../media/image65.jpeg"/><Relationship Id="rId1" Type="http://schemas.openxmlformats.org/officeDocument/2006/relationships/image" Target="../media/image64.jpeg"/></Relationships>
</file>

<file path=xl/drawings/_rels/drawing25.xml.rels><?xml version="1.0" encoding="UTF-8" standalone="yes"?>
<Relationships xmlns="http://schemas.openxmlformats.org/package/2006/relationships"><Relationship Id="rId1" Type="http://schemas.openxmlformats.org/officeDocument/2006/relationships/image" Target="../media/image67.jpeg"/></Relationships>
</file>

<file path=xl/drawings/_rels/drawing26.xml.rels><?xml version="1.0" encoding="UTF-8" standalone="yes"?>
<Relationships xmlns="http://schemas.openxmlformats.org/package/2006/relationships"><Relationship Id="rId1" Type="http://schemas.openxmlformats.org/officeDocument/2006/relationships/image" Target="../media/image68.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30.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xdr:row>
      <xdr:rowOff>9525</xdr:rowOff>
    </xdr:from>
    <xdr:to>
      <xdr:col>1</xdr:col>
      <xdr:colOff>2286303</xdr:colOff>
      <xdr:row>23</xdr:row>
      <xdr:rowOff>143091</xdr:rowOff>
    </xdr:to>
    <xdr:pic>
      <xdr:nvPicPr>
        <xdr:cNvPr id="2" name="Picture 12"/>
        <xdr:cNvPicPr>
          <a:picLocks noChangeAspect="1" noChangeArrowheads="1"/>
        </xdr:cNvPicPr>
      </xdr:nvPicPr>
      <xdr:blipFill>
        <a:blip xmlns:r="http://schemas.openxmlformats.org/officeDocument/2006/relationships" r:embed="rId1" cstate="print"/>
        <a:srcRect b="14285"/>
        <a:stretch>
          <a:fillRect/>
        </a:stretch>
      </xdr:blipFill>
      <xdr:spPr bwMode="auto">
        <a:xfrm>
          <a:off x="0" y="171450"/>
          <a:ext cx="2667000" cy="3733799"/>
        </a:xfrm>
        <a:prstGeom prst="rect">
          <a:avLst/>
        </a:prstGeom>
        <a:noFill/>
        <a:ln w="9525">
          <a:gradFill>
            <a:gsLst>
              <a:gs pos="0">
                <a:srgbClr val="92D050"/>
              </a:gs>
              <a:gs pos="50000">
                <a:schemeClr val="accent1">
                  <a:tint val="44500"/>
                  <a:satMod val="160000"/>
                </a:schemeClr>
              </a:gs>
              <a:gs pos="100000">
                <a:schemeClr val="accent1">
                  <a:tint val="23500"/>
                  <a:satMod val="160000"/>
                </a:schemeClr>
              </a:gs>
            </a:gsLst>
            <a:lin ang="5400000" scaled="0"/>
          </a:gradFill>
          <a:miter lim="800000"/>
          <a:headEnd/>
          <a:tailEnd/>
        </a:ln>
        <a:effectLst/>
      </xdr:spPr>
    </xdr:pic>
    <xdr:clientData/>
  </xdr:twoCellAnchor>
  <xdr:twoCellAnchor editAs="oneCell">
    <xdr:from>
      <xdr:col>2</xdr:col>
      <xdr:colOff>9526</xdr:colOff>
      <xdr:row>1</xdr:row>
      <xdr:rowOff>9525</xdr:rowOff>
    </xdr:from>
    <xdr:to>
      <xdr:col>2</xdr:col>
      <xdr:colOff>4010116</xdr:colOff>
      <xdr:row>12</xdr:row>
      <xdr:rowOff>162109</xdr:rowOff>
    </xdr:to>
    <xdr:pic>
      <xdr:nvPicPr>
        <xdr:cNvPr id="3" name="Picture 14" descr="S5031026"/>
        <xdr:cNvPicPr>
          <a:picLocks noChangeAspect="1" noChangeArrowheads="1"/>
        </xdr:cNvPicPr>
      </xdr:nvPicPr>
      <xdr:blipFill>
        <a:blip xmlns:r="http://schemas.openxmlformats.org/officeDocument/2006/relationships" r:embed="rId2" cstate="print"/>
        <a:srcRect b="13307"/>
        <a:stretch>
          <a:fillRect/>
        </a:stretch>
      </xdr:blipFill>
      <xdr:spPr bwMode="auto">
        <a:xfrm>
          <a:off x="2657476" y="171450"/>
          <a:ext cx="4019550" cy="1952625"/>
        </a:xfrm>
        <a:prstGeom prst="rect">
          <a:avLst/>
        </a:prstGeom>
        <a:ln w="12700" cap="sq" cmpd="sng">
          <a:solidFill>
            <a:srgbClr val="92D050"/>
          </a:solidFill>
          <a:prstDash val="solid"/>
          <a:miter lim="800000"/>
        </a:ln>
        <a:effectLst>
          <a:innerShdw blurRad="76200">
            <a:srgbClr val="000000"/>
          </a:innerShdw>
        </a:effectLst>
      </xdr:spPr>
    </xdr:pic>
    <xdr:clientData/>
  </xdr:twoCellAnchor>
  <xdr:twoCellAnchor editAs="oneCell">
    <xdr:from>
      <xdr:col>2</xdr:col>
      <xdr:colOff>28575</xdr:colOff>
      <xdr:row>13</xdr:row>
      <xdr:rowOff>57151</xdr:rowOff>
    </xdr:from>
    <xdr:to>
      <xdr:col>2</xdr:col>
      <xdr:colOff>3981810</xdr:colOff>
      <xdr:row>23</xdr:row>
      <xdr:rowOff>153212</xdr:rowOff>
    </xdr:to>
    <xdr:pic>
      <xdr:nvPicPr>
        <xdr:cNvPr id="4" name="Picture 2" descr="C:\Documents and Settings\Gerencia\Escritorio\PRESENTACION TERMINAL TUMACO\FOTOPANORAMICA TERMINAL.JPG"/>
        <xdr:cNvPicPr>
          <a:picLocks noChangeAspect="1" noChangeArrowheads="1"/>
        </xdr:cNvPicPr>
      </xdr:nvPicPr>
      <xdr:blipFill>
        <a:blip xmlns:r="http://schemas.openxmlformats.org/officeDocument/2006/relationships" r:embed="rId3" cstate="email"/>
        <a:srcRect/>
        <a:stretch>
          <a:fillRect/>
        </a:stretch>
      </xdr:blipFill>
      <xdr:spPr bwMode="auto">
        <a:xfrm>
          <a:off x="2667000" y="2162176"/>
          <a:ext cx="3990975" cy="1752600"/>
        </a:xfrm>
        <a:prstGeom prst="rect">
          <a:avLst/>
        </a:prstGeom>
        <a:noFill/>
        <a:ln w="25400" cmpd="thickThin">
          <a:gradFill>
            <a:gsLst>
              <a:gs pos="0">
                <a:srgbClr val="92D050"/>
              </a:gs>
              <a:gs pos="50000">
                <a:schemeClr val="accent1">
                  <a:tint val="44500"/>
                  <a:satMod val="160000"/>
                </a:schemeClr>
              </a:gs>
              <a:gs pos="100000">
                <a:schemeClr val="accent1">
                  <a:tint val="23500"/>
                  <a:satMod val="160000"/>
                </a:schemeClr>
              </a:gs>
            </a:gsLst>
            <a:lin ang="5400000" scaled="0"/>
          </a:grad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9525</xdr:colOff>
      <xdr:row>13</xdr:row>
      <xdr:rowOff>9525</xdr:rowOff>
    </xdr:from>
    <xdr:to>
      <xdr:col>2</xdr:col>
      <xdr:colOff>4010025</xdr:colOff>
      <xdr:row>24</xdr:row>
      <xdr:rowOff>0</xdr:rowOff>
    </xdr:to>
    <xdr:pic>
      <xdr:nvPicPr>
        <xdr:cNvPr id="2052" name="Picture 10"/>
        <xdr:cNvPicPr>
          <a:picLocks noChangeAspect="1" noChangeArrowheads="1"/>
        </xdr:cNvPicPr>
      </xdr:nvPicPr>
      <xdr:blipFill>
        <a:blip xmlns:r="http://schemas.openxmlformats.org/officeDocument/2006/relationships" r:embed="rId1"/>
        <a:srcRect/>
        <a:stretch>
          <a:fillRect/>
        </a:stretch>
      </xdr:blipFill>
      <xdr:spPr bwMode="auto">
        <a:xfrm>
          <a:off x="2667000" y="2133600"/>
          <a:ext cx="4000500" cy="1781175"/>
        </a:xfrm>
        <a:prstGeom prst="rect">
          <a:avLst/>
        </a:prstGeom>
        <a:noFill/>
        <a:ln w="9525">
          <a:noFill/>
          <a:miter lim="800000"/>
          <a:headEnd/>
          <a:tailEnd/>
        </a:ln>
      </xdr:spPr>
    </xdr:pic>
    <xdr:clientData/>
  </xdr:twoCellAnchor>
  <xdr:twoCellAnchor editAs="oneCell">
    <xdr:from>
      <xdr:col>0</xdr:col>
      <xdr:colOff>9525</xdr:colOff>
      <xdr:row>1</xdr:row>
      <xdr:rowOff>9525</xdr:rowOff>
    </xdr:from>
    <xdr:to>
      <xdr:col>1</xdr:col>
      <xdr:colOff>2295525</xdr:colOff>
      <xdr:row>23</xdr:row>
      <xdr:rowOff>161925</xdr:rowOff>
    </xdr:to>
    <xdr:pic>
      <xdr:nvPicPr>
        <xdr:cNvPr id="2053" name="Picture 12"/>
        <xdr:cNvPicPr>
          <a:picLocks noChangeAspect="1" noChangeArrowheads="1"/>
        </xdr:cNvPicPr>
      </xdr:nvPicPr>
      <xdr:blipFill>
        <a:blip xmlns:r="http://schemas.openxmlformats.org/officeDocument/2006/relationships" r:embed="rId2"/>
        <a:srcRect/>
        <a:stretch>
          <a:fillRect/>
        </a:stretch>
      </xdr:blipFill>
      <xdr:spPr bwMode="auto">
        <a:xfrm>
          <a:off x="9525" y="180975"/>
          <a:ext cx="2638425" cy="3724275"/>
        </a:xfrm>
        <a:prstGeom prst="rect">
          <a:avLst/>
        </a:prstGeom>
        <a:noFill/>
        <a:ln w="9525">
          <a:noFill/>
          <a:miter lim="800000"/>
          <a:headEnd/>
          <a:tailEnd/>
        </a:ln>
      </xdr:spPr>
    </xdr:pic>
    <xdr:clientData/>
  </xdr:twoCellAnchor>
  <xdr:twoCellAnchor editAs="oneCell">
    <xdr:from>
      <xdr:col>2</xdr:col>
      <xdr:colOff>9525</xdr:colOff>
      <xdr:row>1</xdr:row>
      <xdr:rowOff>9525</xdr:rowOff>
    </xdr:from>
    <xdr:to>
      <xdr:col>2</xdr:col>
      <xdr:colOff>4000500</xdr:colOff>
      <xdr:row>12</xdr:row>
      <xdr:rowOff>161925</xdr:rowOff>
    </xdr:to>
    <xdr:pic>
      <xdr:nvPicPr>
        <xdr:cNvPr id="2054" name="Picture 14"/>
        <xdr:cNvPicPr>
          <a:picLocks noChangeAspect="1" noChangeArrowheads="1"/>
        </xdr:cNvPicPr>
      </xdr:nvPicPr>
      <xdr:blipFill>
        <a:blip xmlns:r="http://schemas.openxmlformats.org/officeDocument/2006/relationships" r:embed="rId3"/>
        <a:srcRect/>
        <a:stretch>
          <a:fillRect/>
        </a:stretch>
      </xdr:blipFill>
      <xdr:spPr bwMode="auto">
        <a:xfrm>
          <a:off x="2667000" y="180975"/>
          <a:ext cx="3990975" cy="1933575"/>
        </a:xfrm>
        <a:prstGeom prst="rect">
          <a:avLst/>
        </a:prstGeom>
        <a:noFill/>
        <a:ln w="9525">
          <a:noFill/>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xdr:from>
      <xdr:col>2</xdr:col>
      <xdr:colOff>9525</xdr:colOff>
      <xdr:row>1</xdr:row>
      <xdr:rowOff>9525</xdr:rowOff>
    </xdr:from>
    <xdr:to>
      <xdr:col>3</xdr:col>
      <xdr:colOff>9525</xdr:colOff>
      <xdr:row>13</xdr:row>
      <xdr:rowOff>19050</xdr:rowOff>
    </xdr:to>
    <xdr:pic>
      <xdr:nvPicPr>
        <xdr:cNvPr id="3076" name="Picture 1" descr="DSC00528"/>
        <xdr:cNvPicPr>
          <a:picLocks noChangeAspect="1" noChangeArrowheads="1"/>
        </xdr:cNvPicPr>
      </xdr:nvPicPr>
      <xdr:blipFill>
        <a:blip xmlns:r="http://schemas.openxmlformats.org/officeDocument/2006/relationships" r:embed="rId1"/>
        <a:srcRect/>
        <a:stretch>
          <a:fillRect/>
        </a:stretch>
      </xdr:blipFill>
      <xdr:spPr bwMode="auto">
        <a:xfrm>
          <a:off x="2667000" y="180975"/>
          <a:ext cx="4019550" cy="1962150"/>
        </a:xfrm>
        <a:prstGeom prst="rect">
          <a:avLst/>
        </a:prstGeom>
        <a:noFill/>
        <a:ln w="9525">
          <a:noFill/>
          <a:miter lim="800000"/>
          <a:headEnd/>
          <a:tailEnd/>
        </a:ln>
      </xdr:spPr>
    </xdr:pic>
    <xdr:clientData/>
  </xdr:twoCellAnchor>
  <xdr:twoCellAnchor>
    <xdr:from>
      <xdr:col>0</xdr:col>
      <xdr:colOff>9525</xdr:colOff>
      <xdr:row>1</xdr:row>
      <xdr:rowOff>0</xdr:rowOff>
    </xdr:from>
    <xdr:to>
      <xdr:col>2</xdr:col>
      <xdr:colOff>0</xdr:colOff>
      <xdr:row>24</xdr:row>
      <xdr:rowOff>9525</xdr:rowOff>
    </xdr:to>
    <xdr:pic>
      <xdr:nvPicPr>
        <xdr:cNvPr id="3077" name="Picture 2" descr="275V130"/>
        <xdr:cNvPicPr>
          <a:picLocks noChangeAspect="1" noChangeArrowheads="1"/>
        </xdr:cNvPicPr>
      </xdr:nvPicPr>
      <xdr:blipFill>
        <a:blip xmlns:r="http://schemas.openxmlformats.org/officeDocument/2006/relationships" r:embed="rId2"/>
        <a:srcRect/>
        <a:stretch>
          <a:fillRect/>
        </a:stretch>
      </xdr:blipFill>
      <xdr:spPr bwMode="auto">
        <a:xfrm>
          <a:off x="9525" y="171450"/>
          <a:ext cx="2647950" cy="3752850"/>
        </a:xfrm>
        <a:prstGeom prst="rect">
          <a:avLst/>
        </a:prstGeom>
        <a:noFill/>
        <a:ln w="9525">
          <a:noFill/>
          <a:miter lim="800000"/>
          <a:headEnd/>
          <a:tailEnd/>
        </a:ln>
      </xdr:spPr>
    </xdr:pic>
    <xdr:clientData/>
  </xdr:twoCellAnchor>
  <xdr:twoCellAnchor>
    <xdr:from>
      <xdr:col>2</xdr:col>
      <xdr:colOff>0</xdr:colOff>
      <xdr:row>13</xdr:row>
      <xdr:rowOff>0</xdr:rowOff>
    </xdr:from>
    <xdr:to>
      <xdr:col>3</xdr:col>
      <xdr:colOff>9525</xdr:colOff>
      <xdr:row>24</xdr:row>
      <xdr:rowOff>19050</xdr:rowOff>
    </xdr:to>
    <xdr:pic>
      <xdr:nvPicPr>
        <xdr:cNvPr id="3078" name="Picture 3" descr="290V130"/>
        <xdr:cNvPicPr>
          <a:picLocks noChangeAspect="1" noChangeArrowheads="1"/>
        </xdr:cNvPicPr>
      </xdr:nvPicPr>
      <xdr:blipFill>
        <a:blip xmlns:r="http://schemas.openxmlformats.org/officeDocument/2006/relationships" r:embed="rId3"/>
        <a:srcRect/>
        <a:stretch>
          <a:fillRect/>
        </a:stretch>
      </xdr:blipFill>
      <xdr:spPr bwMode="auto">
        <a:xfrm>
          <a:off x="2657475" y="2124075"/>
          <a:ext cx="4029075" cy="1809750"/>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xdr:col>
      <xdr:colOff>2295525</xdr:colOff>
      <xdr:row>24</xdr:row>
      <xdr:rowOff>19050</xdr:rowOff>
    </xdr:to>
    <xdr:pic>
      <xdr:nvPicPr>
        <xdr:cNvPr id="4100" name="1 Imagen" descr="E:\10.tif"/>
        <xdr:cNvPicPr>
          <a:picLocks noChangeAspect="1" noChangeArrowheads="1"/>
        </xdr:cNvPicPr>
      </xdr:nvPicPr>
      <xdr:blipFill>
        <a:blip xmlns:r="http://schemas.openxmlformats.org/officeDocument/2006/relationships" r:embed="rId1"/>
        <a:srcRect/>
        <a:stretch>
          <a:fillRect/>
        </a:stretch>
      </xdr:blipFill>
      <xdr:spPr bwMode="auto">
        <a:xfrm>
          <a:off x="0" y="171450"/>
          <a:ext cx="2647950" cy="3762375"/>
        </a:xfrm>
        <a:prstGeom prst="rect">
          <a:avLst/>
        </a:prstGeom>
        <a:noFill/>
        <a:ln w="9525">
          <a:noFill/>
          <a:miter lim="800000"/>
          <a:headEnd/>
          <a:tailEnd/>
        </a:ln>
      </xdr:spPr>
    </xdr:pic>
    <xdr:clientData/>
  </xdr:twoCellAnchor>
  <xdr:twoCellAnchor editAs="oneCell">
    <xdr:from>
      <xdr:col>1</xdr:col>
      <xdr:colOff>2305050</xdr:colOff>
      <xdr:row>1</xdr:row>
      <xdr:rowOff>0</xdr:rowOff>
    </xdr:from>
    <xdr:to>
      <xdr:col>2</xdr:col>
      <xdr:colOff>4010025</xdr:colOff>
      <xdr:row>12</xdr:row>
      <xdr:rowOff>152400</xdr:rowOff>
    </xdr:to>
    <xdr:pic>
      <xdr:nvPicPr>
        <xdr:cNvPr id="4101" name="2 Imagen" descr="C:\Documents and Settings\alexanderm\Configuración local\Archivos temporales de Internet\Content.Outlook\85Y9B0W6\IMG_4847.jpg"/>
        <xdr:cNvPicPr>
          <a:picLocks noChangeAspect="1" noChangeArrowheads="1"/>
        </xdr:cNvPicPr>
      </xdr:nvPicPr>
      <xdr:blipFill>
        <a:blip xmlns:r="http://schemas.openxmlformats.org/officeDocument/2006/relationships" r:embed="rId2"/>
        <a:srcRect/>
        <a:stretch>
          <a:fillRect/>
        </a:stretch>
      </xdr:blipFill>
      <xdr:spPr bwMode="auto">
        <a:xfrm>
          <a:off x="2657475" y="171450"/>
          <a:ext cx="4010025" cy="1933575"/>
        </a:xfrm>
        <a:prstGeom prst="rect">
          <a:avLst/>
        </a:prstGeom>
        <a:noFill/>
        <a:ln w="9525">
          <a:noFill/>
          <a:miter lim="800000"/>
          <a:headEnd/>
          <a:tailEnd/>
        </a:ln>
      </xdr:spPr>
    </xdr:pic>
    <xdr:clientData/>
  </xdr:twoCellAnchor>
  <xdr:twoCellAnchor editAs="oneCell">
    <xdr:from>
      <xdr:col>1</xdr:col>
      <xdr:colOff>2305050</xdr:colOff>
      <xdr:row>12</xdr:row>
      <xdr:rowOff>171450</xdr:rowOff>
    </xdr:from>
    <xdr:to>
      <xdr:col>3</xdr:col>
      <xdr:colOff>9525</xdr:colOff>
      <xdr:row>23</xdr:row>
      <xdr:rowOff>161925</xdr:rowOff>
    </xdr:to>
    <xdr:pic>
      <xdr:nvPicPr>
        <xdr:cNvPr id="4102" name="3 Imagen" descr="E:\20.tif"/>
        <xdr:cNvPicPr>
          <a:picLocks noChangeAspect="1" noChangeArrowheads="1"/>
        </xdr:cNvPicPr>
      </xdr:nvPicPr>
      <xdr:blipFill>
        <a:blip xmlns:r="http://schemas.openxmlformats.org/officeDocument/2006/relationships" r:embed="rId3"/>
        <a:srcRect/>
        <a:stretch>
          <a:fillRect/>
        </a:stretch>
      </xdr:blipFill>
      <xdr:spPr bwMode="auto">
        <a:xfrm>
          <a:off x="2657475" y="2124075"/>
          <a:ext cx="4029075" cy="1781175"/>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190500</xdr:colOff>
      <xdr:row>1</xdr:row>
      <xdr:rowOff>0</xdr:rowOff>
    </xdr:from>
    <xdr:to>
      <xdr:col>2</xdr:col>
      <xdr:colOff>3609975</xdr:colOff>
      <xdr:row>12</xdr:row>
      <xdr:rowOff>47625</xdr:rowOff>
    </xdr:to>
    <xdr:pic>
      <xdr:nvPicPr>
        <xdr:cNvPr id="6147" name="IMG_0608 - copia.JPG" descr="C:\PROYECTO TCBUEN\FOTOS\FOTOS AEREAS 03-03-10\Avance Tcbuen Marzo 03 2010\IMG_0608 - copia.JPG"/>
        <xdr:cNvPicPr>
          <a:picLocks noChangeAspect="1"/>
        </xdr:cNvPicPr>
      </xdr:nvPicPr>
      <xdr:blipFill>
        <a:blip xmlns:r="http://schemas.openxmlformats.org/officeDocument/2006/relationships" r:embed="rId1" r:link="rId2"/>
        <a:srcRect/>
        <a:stretch>
          <a:fillRect/>
        </a:stretch>
      </xdr:blipFill>
      <xdr:spPr bwMode="auto">
        <a:xfrm>
          <a:off x="190500" y="171450"/>
          <a:ext cx="6076950" cy="1828800"/>
        </a:xfrm>
        <a:prstGeom prst="rect">
          <a:avLst/>
        </a:prstGeom>
        <a:noFill/>
        <a:ln w="19050">
          <a:solidFill>
            <a:srgbClr val="000000"/>
          </a:solidFill>
          <a:miter lim="800000"/>
          <a:headEnd/>
          <a:tailEnd/>
        </a:ln>
      </xdr:spPr>
    </xdr:pic>
    <xdr:clientData/>
  </xdr:twoCellAnchor>
  <xdr:twoCellAnchor editAs="oneCell">
    <xdr:from>
      <xdr:col>0</xdr:col>
      <xdr:colOff>228600</xdr:colOff>
      <xdr:row>13</xdr:row>
      <xdr:rowOff>57150</xdr:rowOff>
    </xdr:from>
    <xdr:to>
      <xdr:col>2</xdr:col>
      <xdr:colOff>3600450</xdr:colOff>
      <xdr:row>23</xdr:row>
      <xdr:rowOff>161925</xdr:rowOff>
    </xdr:to>
    <xdr:pic>
      <xdr:nvPicPr>
        <xdr:cNvPr id="6148" name="PANORÁMICA PATIO SUR.jpg" descr="C:\PROYECTO TCBUEN\FOTOS\FOTOS TCBUEN MAYO 2010\PANORÁMICA PATIO SUR.jpg"/>
        <xdr:cNvPicPr>
          <a:picLocks noChangeAspect="1"/>
        </xdr:cNvPicPr>
      </xdr:nvPicPr>
      <xdr:blipFill>
        <a:blip xmlns:r="http://schemas.openxmlformats.org/officeDocument/2006/relationships" r:embed="rId3" r:link="rId4">
          <a:lum bright="10000" contrast="-10000"/>
        </a:blip>
        <a:srcRect/>
        <a:stretch>
          <a:fillRect/>
        </a:stretch>
      </xdr:blipFill>
      <xdr:spPr bwMode="auto">
        <a:xfrm>
          <a:off x="228600" y="2171700"/>
          <a:ext cx="6029325" cy="1724025"/>
        </a:xfrm>
        <a:prstGeom prst="rect">
          <a:avLst/>
        </a:prstGeom>
        <a:noFill/>
        <a:ln w="28575">
          <a:solidFill>
            <a:srgbClr val="000000"/>
          </a:solidFill>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xdr:row>
      <xdr:rowOff>28575</xdr:rowOff>
    </xdr:from>
    <xdr:to>
      <xdr:col>1</xdr:col>
      <xdr:colOff>2266950</xdr:colOff>
      <xdr:row>23</xdr:row>
      <xdr:rowOff>85725</xdr:rowOff>
    </xdr:to>
    <xdr:pic>
      <xdr:nvPicPr>
        <xdr:cNvPr id="7172" name="1 Imagen" descr="142 (1).jpg"/>
        <xdr:cNvPicPr>
          <a:picLocks noChangeAspect="1"/>
        </xdr:cNvPicPr>
      </xdr:nvPicPr>
      <xdr:blipFill>
        <a:blip xmlns:r="http://schemas.openxmlformats.org/officeDocument/2006/relationships" r:embed="rId1"/>
        <a:srcRect/>
        <a:stretch>
          <a:fillRect/>
        </a:stretch>
      </xdr:blipFill>
      <xdr:spPr bwMode="auto">
        <a:xfrm>
          <a:off x="0" y="200025"/>
          <a:ext cx="2619375" cy="3629025"/>
        </a:xfrm>
        <a:prstGeom prst="rect">
          <a:avLst/>
        </a:prstGeom>
        <a:noFill/>
        <a:ln w="9525">
          <a:noFill/>
          <a:miter lim="800000"/>
          <a:headEnd/>
          <a:tailEnd/>
        </a:ln>
      </xdr:spPr>
    </xdr:pic>
    <xdr:clientData/>
  </xdr:twoCellAnchor>
  <xdr:twoCellAnchor editAs="oneCell">
    <xdr:from>
      <xdr:col>2</xdr:col>
      <xdr:colOff>47625</xdr:colOff>
      <xdr:row>1</xdr:row>
      <xdr:rowOff>0</xdr:rowOff>
    </xdr:from>
    <xdr:to>
      <xdr:col>2</xdr:col>
      <xdr:colOff>3962400</xdr:colOff>
      <xdr:row>12</xdr:row>
      <xdr:rowOff>85725</xdr:rowOff>
    </xdr:to>
    <xdr:pic>
      <xdr:nvPicPr>
        <xdr:cNvPr id="7173" name="2 Imagen" descr="142 (3).jpg"/>
        <xdr:cNvPicPr>
          <a:picLocks noChangeAspect="1"/>
        </xdr:cNvPicPr>
      </xdr:nvPicPr>
      <xdr:blipFill>
        <a:blip xmlns:r="http://schemas.openxmlformats.org/officeDocument/2006/relationships" r:embed="rId2" cstate="print"/>
        <a:srcRect/>
        <a:stretch>
          <a:fillRect/>
        </a:stretch>
      </xdr:blipFill>
      <xdr:spPr bwMode="auto">
        <a:xfrm>
          <a:off x="2705100" y="171450"/>
          <a:ext cx="3914775" cy="1866900"/>
        </a:xfrm>
        <a:prstGeom prst="rect">
          <a:avLst/>
        </a:prstGeom>
        <a:noFill/>
        <a:ln w="9525">
          <a:noFill/>
          <a:miter lim="800000"/>
          <a:headEnd/>
          <a:tailEnd/>
        </a:ln>
      </xdr:spPr>
    </xdr:pic>
    <xdr:clientData/>
  </xdr:twoCellAnchor>
  <xdr:twoCellAnchor editAs="oneCell">
    <xdr:from>
      <xdr:col>2</xdr:col>
      <xdr:colOff>38100</xdr:colOff>
      <xdr:row>12</xdr:row>
      <xdr:rowOff>161925</xdr:rowOff>
    </xdr:from>
    <xdr:to>
      <xdr:col>2</xdr:col>
      <xdr:colOff>3943350</xdr:colOff>
      <xdr:row>23</xdr:row>
      <xdr:rowOff>123825</xdr:rowOff>
    </xdr:to>
    <xdr:pic>
      <xdr:nvPicPr>
        <xdr:cNvPr id="7174" name="3 Imagen" descr="Sin título-2.jpg"/>
        <xdr:cNvPicPr>
          <a:picLocks noChangeAspect="1"/>
        </xdr:cNvPicPr>
      </xdr:nvPicPr>
      <xdr:blipFill>
        <a:blip xmlns:r="http://schemas.openxmlformats.org/officeDocument/2006/relationships" r:embed="rId3"/>
        <a:srcRect/>
        <a:stretch>
          <a:fillRect/>
        </a:stretch>
      </xdr:blipFill>
      <xdr:spPr bwMode="auto">
        <a:xfrm>
          <a:off x="2695575" y="2114550"/>
          <a:ext cx="3905250" cy="1752600"/>
        </a:xfrm>
        <a:prstGeom prst="rect">
          <a:avLst/>
        </a:prstGeom>
        <a:noFill/>
        <a:ln w="9525">
          <a:noFill/>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1000125</xdr:colOff>
      <xdr:row>15</xdr:row>
      <xdr:rowOff>0</xdr:rowOff>
    </xdr:to>
    <xdr:pic>
      <xdr:nvPicPr>
        <xdr:cNvPr id="8197" name="Picture 4" descr="FOTO TERMINAL 2005"/>
        <xdr:cNvPicPr>
          <a:picLocks noChangeAspect="1" noChangeArrowheads="1"/>
        </xdr:cNvPicPr>
      </xdr:nvPicPr>
      <xdr:blipFill>
        <a:blip xmlns:r="http://schemas.openxmlformats.org/officeDocument/2006/relationships" r:embed="rId1"/>
        <a:srcRect/>
        <a:stretch>
          <a:fillRect/>
        </a:stretch>
      </xdr:blipFill>
      <xdr:spPr bwMode="auto">
        <a:xfrm>
          <a:off x="0" y="0"/>
          <a:ext cx="3657600" cy="2428875"/>
        </a:xfrm>
        <a:prstGeom prst="rect">
          <a:avLst/>
        </a:prstGeom>
        <a:noFill/>
        <a:ln w="9525">
          <a:noFill/>
          <a:miter lim="800000"/>
          <a:headEnd/>
          <a:tailEnd/>
        </a:ln>
      </xdr:spPr>
    </xdr:pic>
    <xdr:clientData/>
  </xdr:twoCellAnchor>
  <xdr:twoCellAnchor editAs="oneCell">
    <xdr:from>
      <xdr:col>2</xdr:col>
      <xdr:colOff>1143000</xdr:colOff>
      <xdr:row>0</xdr:row>
      <xdr:rowOff>0</xdr:rowOff>
    </xdr:from>
    <xdr:to>
      <xdr:col>2</xdr:col>
      <xdr:colOff>4486275</xdr:colOff>
      <xdr:row>14</xdr:row>
      <xdr:rowOff>152400</xdr:rowOff>
    </xdr:to>
    <xdr:pic>
      <xdr:nvPicPr>
        <xdr:cNvPr id="8198" name="Picture 3"/>
        <xdr:cNvPicPr>
          <a:picLocks noGrp="1" noChangeAspect="1" noChangeArrowheads="1"/>
        </xdr:cNvPicPr>
      </xdr:nvPicPr>
      <xdr:blipFill>
        <a:blip xmlns:r="http://schemas.openxmlformats.org/officeDocument/2006/relationships" r:embed="rId2"/>
        <a:srcRect/>
        <a:stretch>
          <a:fillRect/>
        </a:stretch>
      </xdr:blipFill>
      <xdr:spPr bwMode="auto">
        <a:xfrm>
          <a:off x="3800475" y="0"/>
          <a:ext cx="3343275" cy="2419350"/>
        </a:xfrm>
        <a:prstGeom prst="rect">
          <a:avLst/>
        </a:prstGeom>
        <a:noFill/>
        <a:ln w="9525">
          <a:noFill/>
          <a:miter lim="800000"/>
          <a:headEnd/>
          <a:tailEnd/>
        </a:ln>
      </xdr:spPr>
    </xdr:pic>
    <xdr:clientData/>
  </xdr:twoCellAnchor>
  <xdr:twoCellAnchor editAs="oneCell">
    <xdr:from>
      <xdr:col>0</xdr:col>
      <xdr:colOff>0</xdr:colOff>
      <xdr:row>15</xdr:row>
      <xdr:rowOff>57150</xdr:rowOff>
    </xdr:from>
    <xdr:to>
      <xdr:col>2</xdr:col>
      <xdr:colOff>990600</xdr:colOff>
      <xdr:row>31</xdr:row>
      <xdr:rowOff>133350</xdr:rowOff>
    </xdr:to>
    <xdr:pic>
      <xdr:nvPicPr>
        <xdr:cNvPr id="8199" name="Picture 2"/>
        <xdr:cNvPicPr>
          <a:picLocks noGrp="1" noChangeAspect="1" noChangeArrowheads="1"/>
        </xdr:cNvPicPr>
      </xdr:nvPicPr>
      <xdr:blipFill>
        <a:blip xmlns:r="http://schemas.openxmlformats.org/officeDocument/2006/relationships" r:embed="rId3"/>
        <a:srcRect/>
        <a:stretch>
          <a:fillRect/>
        </a:stretch>
      </xdr:blipFill>
      <xdr:spPr bwMode="auto">
        <a:xfrm>
          <a:off x="0" y="2486025"/>
          <a:ext cx="3648075" cy="2667000"/>
        </a:xfrm>
        <a:prstGeom prst="rect">
          <a:avLst/>
        </a:prstGeom>
        <a:noFill/>
        <a:ln w="9525">
          <a:noFill/>
          <a:miter lim="800000"/>
          <a:headEnd/>
          <a:tailEnd/>
        </a:ln>
      </xdr:spPr>
    </xdr:pic>
    <xdr:clientData/>
  </xdr:twoCellAnchor>
  <xdr:twoCellAnchor editAs="oneCell">
    <xdr:from>
      <xdr:col>2</xdr:col>
      <xdr:colOff>1095375</xdr:colOff>
      <xdr:row>15</xdr:row>
      <xdr:rowOff>142875</xdr:rowOff>
    </xdr:from>
    <xdr:to>
      <xdr:col>2</xdr:col>
      <xdr:colOff>4486275</xdr:colOff>
      <xdr:row>31</xdr:row>
      <xdr:rowOff>104775</xdr:rowOff>
    </xdr:to>
    <xdr:pic>
      <xdr:nvPicPr>
        <xdr:cNvPr id="8200" name="Picture 2"/>
        <xdr:cNvPicPr>
          <a:picLocks noGrp="1" noChangeAspect="1" noChangeArrowheads="1"/>
        </xdr:cNvPicPr>
      </xdr:nvPicPr>
      <xdr:blipFill>
        <a:blip xmlns:r="http://schemas.openxmlformats.org/officeDocument/2006/relationships" r:embed="rId4"/>
        <a:srcRect/>
        <a:stretch>
          <a:fillRect/>
        </a:stretch>
      </xdr:blipFill>
      <xdr:spPr bwMode="auto">
        <a:xfrm>
          <a:off x="3752850" y="2571750"/>
          <a:ext cx="3390900" cy="2552700"/>
        </a:xfrm>
        <a:prstGeom prst="rect">
          <a:avLst/>
        </a:prstGeom>
        <a:noFill/>
        <a:ln w="9525">
          <a:noFill/>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xdr:row>
      <xdr:rowOff>28575</xdr:rowOff>
    </xdr:from>
    <xdr:to>
      <xdr:col>2</xdr:col>
      <xdr:colOff>38100</xdr:colOff>
      <xdr:row>24</xdr:row>
      <xdr:rowOff>38100</xdr:rowOff>
    </xdr:to>
    <xdr:pic>
      <xdr:nvPicPr>
        <xdr:cNvPr id="9220" name="1 Imagen" descr="SAM_0020.JPG"/>
        <xdr:cNvPicPr>
          <a:picLocks noChangeAspect="1"/>
        </xdr:cNvPicPr>
      </xdr:nvPicPr>
      <xdr:blipFill>
        <a:blip xmlns:r="http://schemas.openxmlformats.org/officeDocument/2006/relationships" r:embed="rId1"/>
        <a:srcRect/>
        <a:stretch>
          <a:fillRect/>
        </a:stretch>
      </xdr:blipFill>
      <xdr:spPr bwMode="auto">
        <a:xfrm>
          <a:off x="0" y="200025"/>
          <a:ext cx="2695575" cy="3752850"/>
        </a:xfrm>
        <a:prstGeom prst="rect">
          <a:avLst/>
        </a:prstGeom>
        <a:noFill/>
        <a:ln w="9525">
          <a:noFill/>
          <a:miter lim="800000"/>
          <a:headEnd/>
          <a:tailEnd/>
        </a:ln>
      </xdr:spPr>
    </xdr:pic>
    <xdr:clientData/>
  </xdr:twoCellAnchor>
  <xdr:twoCellAnchor editAs="oneCell">
    <xdr:from>
      <xdr:col>2</xdr:col>
      <xdr:colOff>47625</xdr:colOff>
      <xdr:row>1</xdr:row>
      <xdr:rowOff>0</xdr:rowOff>
    </xdr:from>
    <xdr:to>
      <xdr:col>3</xdr:col>
      <xdr:colOff>28575</xdr:colOff>
      <xdr:row>13</xdr:row>
      <xdr:rowOff>28575</xdr:rowOff>
    </xdr:to>
    <xdr:pic>
      <xdr:nvPicPr>
        <xdr:cNvPr id="9221" name="2 Imagen"/>
        <xdr:cNvPicPr>
          <a:picLocks noChangeAspect="1"/>
        </xdr:cNvPicPr>
      </xdr:nvPicPr>
      <xdr:blipFill>
        <a:blip xmlns:r="http://schemas.openxmlformats.org/officeDocument/2006/relationships" r:embed="rId2"/>
        <a:srcRect/>
        <a:stretch>
          <a:fillRect/>
        </a:stretch>
      </xdr:blipFill>
      <xdr:spPr bwMode="auto">
        <a:xfrm>
          <a:off x="2705100" y="171450"/>
          <a:ext cx="4000500" cy="1981200"/>
        </a:xfrm>
        <a:prstGeom prst="rect">
          <a:avLst/>
        </a:prstGeom>
        <a:noFill/>
        <a:ln w="9525">
          <a:noFill/>
          <a:miter lim="800000"/>
          <a:headEnd/>
          <a:tailEnd/>
        </a:ln>
      </xdr:spPr>
    </xdr:pic>
    <xdr:clientData/>
  </xdr:twoCellAnchor>
  <xdr:twoCellAnchor editAs="oneCell">
    <xdr:from>
      <xdr:col>2</xdr:col>
      <xdr:colOff>47625</xdr:colOff>
      <xdr:row>13</xdr:row>
      <xdr:rowOff>0</xdr:rowOff>
    </xdr:from>
    <xdr:to>
      <xdr:col>3</xdr:col>
      <xdr:colOff>9525</xdr:colOff>
      <xdr:row>24</xdr:row>
      <xdr:rowOff>47625</xdr:rowOff>
    </xdr:to>
    <xdr:pic>
      <xdr:nvPicPr>
        <xdr:cNvPr id="9222" name="Picture 4" descr="P1010859"/>
        <xdr:cNvPicPr>
          <a:picLocks noChangeAspect="1" noChangeArrowheads="1"/>
        </xdr:cNvPicPr>
      </xdr:nvPicPr>
      <xdr:blipFill>
        <a:blip xmlns:r="http://schemas.openxmlformats.org/officeDocument/2006/relationships" r:embed="rId3"/>
        <a:srcRect/>
        <a:stretch>
          <a:fillRect/>
        </a:stretch>
      </xdr:blipFill>
      <xdr:spPr bwMode="auto">
        <a:xfrm>
          <a:off x="2705100" y="2124075"/>
          <a:ext cx="3981450" cy="1838325"/>
        </a:xfrm>
        <a:prstGeom prst="rect">
          <a:avLst/>
        </a:prstGeom>
        <a:noFill/>
        <a:ln w="9525">
          <a:noFill/>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28575</xdr:colOff>
      <xdr:row>2</xdr:row>
      <xdr:rowOff>66675</xdr:rowOff>
    </xdr:from>
    <xdr:to>
      <xdr:col>2</xdr:col>
      <xdr:colOff>9525</xdr:colOff>
      <xdr:row>24</xdr:row>
      <xdr:rowOff>142875</xdr:rowOff>
    </xdr:to>
    <xdr:pic>
      <xdr:nvPicPr>
        <xdr:cNvPr id="10245" name="Picture 2"/>
        <xdr:cNvPicPr>
          <a:picLocks noChangeAspect="1" noChangeArrowheads="1"/>
        </xdr:cNvPicPr>
      </xdr:nvPicPr>
      <xdr:blipFill>
        <a:blip xmlns:r="http://schemas.openxmlformats.org/officeDocument/2006/relationships" r:embed="rId1"/>
        <a:srcRect/>
        <a:stretch>
          <a:fillRect/>
        </a:stretch>
      </xdr:blipFill>
      <xdr:spPr bwMode="auto">
        <a:xfrm>
          <a:off x="28575" y="628650"/>
          <a:ext cx="2638425" cy="3648075"/>
        </a:xfrm>
        <a:prstGeom prst="rect">
          <a:avLst/>
        </a:prstGeom>
        <a:noFill/>
        <a:ln w="9525">
          <a:noFill/>
          <a:miter lim="800000"/>
          <a:headEnd/>
          <a:tailEnd/>
        </a:ln>
      </xdr:spPr>
    </xdr:pic>
    <xdr:clientData/>
  </xdr:twoCellAnchor>
  <xdr:twoCellAnchor editAs="oneCell">
    <xdr:from>
      <xdr:col>2</xdr:col>
      <xdr:colOff>19050</xdr:colOff>
      <xdr:row>2</xdr:row>
      <xdr:rowOff>85725</xdr:rowOff>
    </xdr:from>
    <xdr:to>
      <xdr:col>3</xdr:col>
      <xdr:colOff>0</xdr:colOff>
      <xdr:row>13</xdr:row>
      <xdr:rowOff>47625</xdr:rowOff>
    </xdr:to>
    <xdr:pic>
      <xdr:nvPicPr>
        <xdr:cNvPr id="10246" name="Picture 5"/>
        <xdr:cNvPicPr>
          <a:picLocks noChangeAspect="1" noChangeArrowheads="1"/>
        </xdr:cNvPicPr>
      </xdr:nvPicPr>
      <xdr:blipFill>
        <a:blip xmlns:r="http://schemas.openxmlformats.org/officeDocument/2006/relationships" r:embed="rId2"/>
        <a:srcRect/>
        <a:stretch>
          <a:fillRect/>
        </a:stretch>
      </xdr:blipFill>
      <xdr:spPr bwMode="auto">
        <a:xfrm>
          <a:off x="2676525" y="647700"/>
          <a:ext cx="4000500" cy="1743075"/>
        </a:xfrm>
        <a:prstGeom prst="rect">
          <a:avLst/>
        </a:prstGeom>
        <a:noFill/>
        <a:ln w="9525">
          <a:noFill/>
          <a:miter lim="800000"/>
          <a:headEnd/>
          <a:tailEnd/>
        </a:ln>
      </xdr:spPr>
    </xdr:pic>
    <xdr:clientData/>
  </xdr:twoCellAnchor>
  <xdr:twoCellAnchor editAs="oneCell">
    <xdr:from>
      <xdr:col>2</xdr:col>
      <xdr:colOff>619125</xdr:colOff>
      <xdr:row>14</xdr:row>
      <xdr:rowOff>47625</xdr:rowOff>
    </xdr:from>
    <xdr:to>
      <xdr:col>2</xdr:col>
      <xdr:colOff>619125</xdr:colOff>
      <xdr:row>24</xdr:row>
      <xdr:rowOff>123825</xdr:rowOff>
    </xdr:to>
    <xdr:pic>
      <xdr:nvPicPr>
        <xdr:cNvPr id="10247" name="3 Imagen"/>
        <xdr:cNvPicPr>
          <a:picLocks noChangeAspect="1" noChangeArrowheads="1"/>
        </xdr:cNvPicPr>
      </xdr:nvPicPr>
      <xdr:blipFill>
        <a:blip xmlns:r="http://schemas.openxmlformats.org/officeDocument/2006/relationships" r:embed="rId3"/>
        <a:srcRect/>
        <a:stretch>
          <a:fillRect/>
        </a:stretch>
      </xdr:blipFill>
      <xdr:spPr bwMode="auto">
        <a:xfrm>
          <a:off x="3276600" y="2562225"/>
          <a:ext cx="0" cy="1695450"/>
        </a:xfrm>
        <a:prstGeom prst="rect">
          <a:avLst/>
        </a:prstGeom>
        <a:noFill/>
        <a:ln w="9525">
          <a:noFill/>
          <a:miter lim="800000"/>
          <a:headEnd/>
          <a:tailEnd/>
        </a:ln>
      </xdr:spPr>
    </xdr:pic>
    <xdr:clientData/>
  </xdr:twoCellAnchor>
  <xdr:twoCellAnchor editAs="oneCell">
    <xdr:from>
      <xdr:col>2</xdr:col>
      <xdr:colOff>485775</xdr:colOff>
      <xdr:row>14</xdr:row>
      <xdr:rowOff>57150</xdr:rowOff>
    </xdr:from>
    <xdr:to>
      <xdr:col>2</xdr:col>
      <xdr:colOff>3257550</xdr:colOff>
      <xdr:row>24</xdr:row>
      <xdr:rowOff>133350</xdr:rowOff>
    </xdr:to>
    <xdr:pic>
      <xdr:nvPicPr>
        <xdr:cNvPr id="10248" name="3 Imagen"/>
        <xdr:cNvPicPr>
          <a:picLocks noChangeAspect="1" noChangeArrowheads="1"/>
        </xdr:cNvPicPr>
      </xdr:nvPicPr>
      <xdr:blipFill>
        <a:blip xmlns:r="http://schemas.openxmlformats.org/officeDocument/2006/relationships" r:embed="rId4" cstate="print"/>
        <a:srcRect/>
        <a:stretch>
          <a:fillRect/>
        </a:stretch>
      </xdr:blipFill>
      <xdr:spPr bwMode="auto">
        <a:xfrm>
          <a:off x="3143250" y="2571750"/>
          <a:ext cx="2771775" cy="1695450"/>
        </a:xfrm>
        <a:prstGeom prst="rect">
          <a:avLst/>
        </a:prstGeom>
        <a:noFill/>
        <a:ln w="9525">
          <a:noFill/>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0</xdr:colOff>
      <xdr:row>1</xdr:row>
      <xdr:rowOff>0</xdr:rowOff>
    </xdr:from>
    <xdr:to>
      <xdr:col>2</xdr:col>
      <xdr:colOff>3952875</xdr:colOff>
      <xdr:row>12</xdr:row>
      <xdr:rowOff>123825</xdr:rowOff>
    </xdr:to>
    <xdr:pic>
      <xdr:nvPicPr>
        <xdr:cNvPr id="12293" name="1 Imagen" descr="DSC00478.JPG"/>
        <xdr:cNvPicPr>
          <a:picLocks noChangeAspect="1"/>
        </xdr:cNvPicPr>
      </xdr:nvPicPr>
      <xdr:blipFill>
        <a:blip xmlns:r="http://schemas.openxmlformats.org/officeDocument/2006/relationships" r:embed="rId1"/>
        <a:srcRect/>
        <a:stretch>
          <a:fillRect/>
        </a:stretch>
      </xdr:blipFill>
      <xdr:spPr bwMode="auto">
        <a:xfrm>
          <a:off x="2657475" y="171450"/>
          <a:ext cx="3952875" cy="1905000"/>
        </a:xfrm>
        <a:prstGeom prst="rect">
          <a:avLst/>
        </a:prstGeom>
        <a:noFill/>
        <a:ln w="9525">
          <a:noFill/>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xdr:col>
      <xdr:colOff>2295525</xdr:colOff>
      <xdr:row>23</xdr:row>
      <xdr:rowOff>152400</xdr:rowOff>
    </xdr:to>
    <xdr:pic>
      <xdr:nvPicPr>
        <xdr:cNvPr id="13316" name="3 Imagen" descr="panoramica.JPG"/>
        <xdr:cNvPicPr>
          <a:picLocks noChangeAspect="1"/>
        </xdr:cNvPicPr>
      </xdr:nvPicPr>
      <xdr:blipFill>
        <a:blip xmlns:r="http://schemas.openxmlformats.org/officeDocument/2006/relationships" r:embed="rId1"/>
        <a:srcRect/>
        <a:stretch>
          <a:fillRect/>
        </a:stretch>
      </xdr:blipFill>
      <xdr:spPr bwMode="auto">
        <a:xfrm>
          <a:off x="0" y="171450"/>
          <a:ext cx="2647950" cy="3724275"/>
        </a:xfrm>
        <a:prstGeom prst="rect">
          <a:avLst/>
        </a:prstGeom>
        <a:noFill/>
        <a:ln w="9525">
          <a:noFill/>
          <a:miter lim="800000"/>
          <a:headEnd/>
          <a:tailEnd/>
        </a:ln>
      </xdr:spPr>
    </xdr:pic>
    <xdr:clientData/>
  </xdr:twoCellAnchor>
  <xdr:twoCellAnchor editAs="oneCell">
    <xdr:from>
      <xdr:col>1</xdr:col>
      <xdr:colOff>2305050</xdr:colOff>
      <xdr:row>1</xdr:row>
      <xdr:rowOff>0</xdr:rowOff>
    </xdr:from>
    <xdr:to>
      <xdr:col>3</xdr:col>
      <xdr:colOff>9525</xdr:colOff>
      <xdr:row>12</xdr:row>
      <xdr:rowOff>152400</xdr:rowOff>
    </xdr:to>
    <xdr:pic>
      <xdr:nvPicPr>
        <xdr:cNvPr id="13317" name="6 Imagen" descr="DSC01946.JPG"/>
        <xdr:cNvPicPr>
          <a:picLocks noChangeAspect="1"/>
        </xdr:cNvPicPr>
      </xdr:nvPicPr>
      <xdr:blipFill>
        <a:blip xmlns:r="http://schemas.openxmlformats.org/officeDocument/2006/relationships" r:embed="rId2"/>
        <a:srcRect/>
        <a:stretch>
          <a:fillRect/>
        </a:stretch>
      </xdr:blipFill>
      <xdr:spPr bwMode="auto">
        <a:xfrm>
          <a:off x="2657475" y="171450"/>
          <a:ext cx="4029075" cy="1933575"/>
        </a:xfrm>
        <a:prstGeom prst="rect">
          <a:avLst/>
        </a:prstGeom>
        <a:noFill/>
        <a:ln w="9525">
          <a:noFill/>
          <a:miter lim="800000"/>
          <a:headEnd/>
          <a:tailEnd/>
        </a:ln>
      </xdr:spPr>
    </xdr:pic>
    <xdr:clientData/>
  </xdr:twoCellAnchor>
  <xdr:twoCellAnchor editAs="oneCell">
    <xdr:from>
      <xdr:col>2</xdr:col>
      <xdr:colOff>0</xdr:colOff>
      <xdr:row>13</xdr:row>
      <xdr:rowOff>0</xdr:rowOff>
    </xdr:from>
    <xdr:to>
      <xdr:col>2</xdr:col>
      <xdr:colOff>4000500</xdr:colOff>
      <xdr:row>23</xdr:row>
      <xdr:rowOff>152400</xdr:rowOff>
    </xdr:to>
    <xdr:pic>
      <xdr:nvPicPr>
        <xdr:cNvPr id="13318" name="7 Imagen" descr="DSC00556.JPG"/>
        <xdr:cNvPicPr>
          <a:picLocks noChangeAspect="1"/>
        </xdr:cNvPicPr>
      </xdr:nvPicPr>
      <xdr:blipFill>
        <a:blip xmlns:r="http://schemas.openxmlformats.org/officeDocument/2006/relationships" r:embed="rId3"/>
        <a:srcRect/>
        <a:stretch>
          <a:fillRect/>
        </a:stretch>
      </xdr:blipFill>
      <xdr:spPr bwMode="auto">
        <a:xfrm>
          <a:off x="2657475" y="2124075"/>
          <a:ext cx="4000500" cy="1771650"/>
        </a:xfrm>
        <a:prstGeom prst="rect">
          <a:avLst/>
        </a:prstGeom>
        <a:noFill/>
        <a:ln w="9525">
          <a:noFill/>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2286000</xdr:colOff>
      <xdr:row>0</xdr:row>
      <xdr:rowOff>161925</xdr:rowOff>
    </xdr:from>
    <xdr:to>
      <xdr:col>3</xdr:col>
      <xdr:colOff>0</xdr:colOff>
      <xdr:row>12</xdr:row>
      <xdr:rowOff>152400</xdr:rowOff>
    </xdr:to>
    <xdr:pic>
      <xdr:nvPicPr>
        <xdr:cNvPr id="22538" name="Picture 2"/>
        <xdr:cNvPicPr>
          <a:picLocks noChangeAspect="1" noChangeArrowheads="1"/>
        </xdr:cNvPicPr>
      </xdr:nvPicPr>
      <xdr:blipFill>
        <a:blip xmlns:r="http://schemas.openxmlformats.org/officeDocument/2006/relationships" r:embed="rId1"/>
        <a:srcRect/>
        <a:stretch>
          <a:fillRect/>
        </a:stretch>
      </xdr:blipFill>
      <xdr:spPr bwMode="auto">
        <a:xfrm>
          <a:off x="2638425" y="161925"/>
          <a:ext cx="4648200" cy="1943100"/>
        </a:xfrm>
        <a:prstGeom prst="rect">
          <a:avLst/>
        </a:prstGeom>
        <a:noFill/>
        <a:ln w="9525">
          <a:noFill/>
          <a:miter lim="800000"/>
          <a:headEnd/>
          <a:tailEnd/>
        </a:ln>
      </xdr:spPr>
    </xdr:pic>
    <xdr:clientData/>
  </xdr:twoCellAnchor>
  <xdr:twoCellAnchor>
    <xdr:from>
      <xdr:col>2</xdr:col>
      <xdr:colOff>752475</xdr:colOff>
      <xdr:row>13</xdr:row>
      <xdr:rowOff>9525</xdr:rowOff>
    </xdr:from>
    <xdr:to>
      <xdr:col>2</xdr:col>
      <xdr:colOff>3952875</xdr:colOff>
      <xdr:row>16</xdr:row>
      <xdr:rowOff>104775</xdr:rowOff>
    </xdr:to>
    <xdr:sp macro="" textlink="">
      <xdr:nvSpPr>
        <xdr:cNvPr id="3" name="2 CuadroTexto"/>
        <xdr:cNvSpPr txBox="1"/>
      </xdr:nvSpPr>
      <xdr:spPr>
        <a:xfrm>
          <a:off x="3409950" y="2133600"/>
          <a:ext cx="3200400" cy="581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S_tradnl" sz="1200">
              <a:solidFill>
                <a:srgbClr val="FF0000"/>
              </a:solidFill>
            </a:rPr>
            <a:t>PIÑA</a:t>
          </a:r>
          <a:r>
            <a:rPr lang="es-ES_tradnl" sz="1200" baseline="0">
              <a:solidFill>
                <a:srgbClr val="FF0000"/>
              </a:solidFill>
            </a:rPr>
            <a:t> "A" DE CARGUE COSTADO NORTE</a:t>
          </a:r>
          <a:endParaRPr lang="es-ES_tradnl" sz="1200">
            <a:solidFill>
              <a:srgbClr val="FF0000"/>
            </a:solidFill>
          </a:endParaRPr>
        </a:p>
      </xdr:txBody>
    </xdr:sp>
    <xdr:clientData/>
  </xdr:twoCellAnchor>
  <xdr:twoCellAnchor>
    <xdr:from>
      <xdr:col>2</xdr:col>
      <xdr:colOff>28575</xdr:colOff>
      <xdr:row>9</xdr:row>
      <xdr:rowOff>9526</xdr:rowOff>
    </xdr:from>
    <xdr:to>
      <xdr:col>2</xdr:col>
      <xdr:colOff>2219325</xdr:colOff>
      <xdr:row>12</xdr:row>
      <xdr:rowOff>114301</xdr:rowOff>
    </xdr:to>
    <xdr:sp macro="" textlink="">
      <xdr:nvSpPr>
        <xdr:cNvPr id="4" name="3 CuadroTexto"/>
        <xdr:cNvSpPr txBox="1"/>
      </xdr:nvSpPr>
      <xdr:spPr>
        <a:xfrm>
          <a:off x="2686050" y="1476376"/>
          <a:ext cx="2190750" cy="590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S_tradnl" sz="1100">
              <a:solidFill>
                <a:srgbClr val="FF0000"/>
              </a:solidFill>
            </a:rPr>
            <a:t>VISTA</a:t>
          </a:r>
          <a:r>
            <a:rPr lang="es-ES_tradnl" sz="1100" baseline="0">
              <a:solidFill>
                <a:srgbClr val="FF0000"/>
              </a:solidFill>
            </a:rPr>
            <a:t> GENERAL TERMINAL FLUVIAL  BARRANCABERMEJA</a:t>
          </a:r>
          <a:endParaRPr lang="es-ES_tradnl" sz="1100">
            <a:solidFill>
              <a:srgbClr val="FF0000"/>
            </a:solidFill>
          </a:endParaRPr>
        </a:p>
      </xdr:txBody>
    </xdr:sp>
    <xdr:clientData/>
  </xdr:twoCellAnchor>
  <xdr:twoCellAnchor>
    <xdr:from>
      <xdr:col>2</xdr:col>
      <xdr:colOff>1123950</xdr:colOff>
      <xdr:row>8</xdr:row>
      <xdr:rowOff>76200</xdr:rowOff>
    </xdr:from>
    <xdr:to>
      <xdr:col>2</xdr:col>
      <xdr:colOff>1590675</xdr:colOff>
      <xdr:row>9</xdr:row>
      <xdr:rowOff>9525</xdr:rowOff>
    </xdr:to>
    <xdr:cxnSp macro="">
      <xdr:nvCxnSpPr>
        <xdr:cNvPr id="22541" name="15 Conector recto de flecha"/>
        <xdr:cNvCxnSpPr>
          <a:cxnSpLocks noChangeShapeType="1"/>
          <a:stCxn id="4" idx="0"/>
          <a:endCxn id="22546" idx="4"/>
        </xdr:cNvCxnSpPr>
      </xdr:nvCxnSpPr>
      <xdr:spPr bwMode="auto">
        <a:xfrm rot="5400000" flipH="1" flipV="1">
          <a:off x="3967163" y="1195387"/>
          <a:ext cx="95250" cy="466725"/>
        </a:xfrm>
        <a:prstGeom prst="straightConnector1">
          <a:avLst/>
        </a:prstGeom>
        <a:noFill/>
        <a:ln w="9525" algn="ctr">
          <a:solidFill>
            <a:srgbClr val="FF0000"/>
          </a:solidFill>
          <a:round/>
          <a:headEnd/>
          <a:tailEnd type="arrow" w="med" len="med"/>
        </a:ln>
      </xdr:spPr>
    </xdr:cxnSp>
    <xdr:clientData/>
  </xdr:twoCellAnchor>
  <xdr:twoCellAnchor editAs="oneCell">
    <xdr:from>
      <xdr:col>1</xdr:col>
      <xdr:colOff>2276475</xdr:colOff>
      <xdr:row>13</xdr:row>
      <xdr:rowOff>9525</xdr:rowOff>
    </xdr:from>
    <xdr:to>
      <xdr:col>2</xdr:col>
      <xdr:colOff>4629150</xdr:colOff>
      <xdr:row>23</xdr:row>
      <xdr:rowOff>152400</xdr:rowOff>
    </xdr:to>
    <xdr:pic>
      <xdr:nvPicPr>
        <xdr:cNvPr id="22542" name="97 Imagen"/>
        <xdr:cNvPicPr>
          <a:picLocks noChangeAspect="1" noChangeArrowheads="1"/>
        </xdr:cNvPicPr>
      </xdr:nvPicPr>
      <xdr:blipFill>
        <a:blip xmlns:r="http://schemas.openxmlformats.org/officeDocument/2006/relationships" r:embed="rId2"/>
        <a:srcRect/>
        <a:stretch>
          <a:fillRect/>
        </a:stretch>
      </xdr:blipFill>
      <xdr:spPr bwMode="auto">
        <a:xfrm>
          <a:off x="2628900" y="2133600"/>
          <a:ext cx="4657725" cy="1762125"/>
        </a:xfrm>
        <a:prstGeom prst="rect">
          <a:avLst/>
        </a:prstGeom>
        <a:noFill/>
        <a:ln w="9525">
          <a:noFill/>
          <a:miter lim="800000"/>
          <a:headEnd/>
          <a:tailEnd/>
        </a:ln>
      </xdr:spPr>
    </xdr:pic>
    <xdr:clientData/>
  </xdr:twoCellAnchor>
  <xdr:twoCellAnchor>
    <xdr:from>
      <xdr:col>1</xdr:col>
      <xdr:colOff>2009775</xdr:colOff>
      <xdr:row>13</xdr:row>
      <xdr:rowOff>19049</xdr:rowOff>
    </xdr:from>
    <xdr:to>
      <xdr:col>2</xdr:col>
      <xdr:colOff>3114675</xdr:colOff>
      <xdr:row>16</xdr:row>
      <xdr:rowOff>57149</xdr:rowOff>
    </xdr:to>
    <xdr:sp macro="" textlink="">
      <xdr:nvSpPr>
        <xdr:cNvPr id="7" name="6 CuadroTexto"/>
        <xdr:cNvSpPr txBox="1"/>
      </xdr:nvSpPr>
      <xdr:spPr>
        <a:xfrm>
          <a:off x="2362200" y="2143124"/>
          <a:ext cx="3409950" cy="5238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lang="es-ES_tradnl" sz="1100">
              <a:solidFill>
                <a:srgbClr val="FF0000"/>
              </a:solidFill>
            </a:rPr>
            <a:t>TERMINAL</a:t>
          </a:r>
          <a:r>
            <a:rPr lang="es-ES_tradnl" sz="1100" baseline="0">
              <a:solidFill>
                <a:srgbClr val="FF0000"/>
              </a:solidFill>
            </a:rPr>
            <a:t> FLUVIAL BARRANCABERMEJA</a:t>
          </a:r>
        </a:p>
        <a:p>
          <a:pPr algn="ctr"/>
          <a:r>
            <a:rPr lang="es-ES_tradnl" sz="1100" baseline="0">
              <a:solidFill>
                <a:srgbClr val="FF0000"/>
              </a:solidFill>
            </a:rPr>
            <a:t>MUELLE DE COMBUSTOLEO</a:t>
          </a:r>
          <a:endParaRPr lang="es-ES_tradnl" sz="1100">
            <a:solidFill>
              <a:srgbClr val="FF0000"/>
            </a:solidFill>
          </a:endParaRPr>
        </a:p>
      </xdr:txBody>
    </xdr:sp>
    <xdr:clientData/>
  </xdr:twoCellAnchor>
  <xdr:twoCellAnchor>
    <xdr:from>
      <xdr:col>0</xdr:col>
      <xdr:colOff>0</xdr:colOff>
      <xdr:row>1</xdr:row>
      <xdr:rowOff>9525</xdr:rowOff>
    </xdr:from>
    <xdr:to>
      <xdr:col>1</xdr:col>
      <xdr:colOff>2286000</xdr:colOff>
      <xdr:row>23</xdr:row>
      <xdr:rowOff>142875</xdr:rowOff>
    </xdr:to>
    <xdr:pic>
      <xdr:nvPicPr>
        <xdr:cNvPr id="22544" name="76 Imagen"/>
        <xdr:cNvPicPr>
          <a:picLocks noChangeAspect="1" noChangeArrowheads="1"/>
        </xdr:cNvPicPr>
      </xdr:nvPicPr>
      <xdr:blipFill>
        <a:blip xmlns:r="http://schemas.openxmlformats.org/officeDocument/2006/relationships" r:embed="rId3"/>
        <a:srcRect/>
        <a:stretch>
          <a:fillRect/>
        </a:stretch>
      </xdr:blipFill>
      <xdr:spPr bwMode="auto">
        <a:xfrm>
          <a:off x="0" y="180975"/>
          <a:ext cx="2638425" cy="3705225"/>
        </a:xfrm>
        <a:prstGeom prst="rect">
          <a:avLst/>
        </a:prstGeom>
        <a:noFill/>
        <a:ln w="9525">
          <a:noFill/>
          <a:miter lim="800000"/>
          <a:headEnd/>
          <a:tailEnd/>
        </a:ln>
      </xdr:spPr>
    </xdr:pic>
    <xdr:clientData/>
  </xdr:twoCellAnchor>
  <xdr:twoCellAnchor>
    <xdr:from>
      <xdr:col>0</xdr:col>
      <xdr:colOff>0</xdr:colOff>
      <xdr:row>1</xdr:row>
      <xdr:rowOff>9524</xdr:rowOff>
    </xdr:from>
    <xdr:to>
      <xdr:col>2</xdr:col>
      <xdr:colOff>28575</xdr:colOff>
      <xdr:row>4</xdr:row>
      <xdr:rowOff>47624</xdr:rowOff>
    </xdr:to>
    <xdr:sp macro="" textlink="">
      <xdr:nvSpPr>
        <xdr:cNvPr id="9" name="8 CuadroTexto"/>
        <xdr:cNvSpPr txBox="1"/>
      </xdr:nvSpPr>
      <xdr:spPr>
        <a:xfrm>
          <a:off x="0" y="180974"/>
          <a:ext cx="2686050" cy="5238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lang="es-ES_tradnl" sz="1100">
              <a:solidFill>
                <a:srgbClr val="FF0000"/>
              </a:solidFill>
            </a:rPr>
            <a:t>TERMINAL</a:t>
          </a:r>
          <a:r>
            <a:rPr lang="es-ES_tradnl" sz="1100" baseline="0">
              <a:solidFill>
                <a:srgbClr val="FF0000"/>
              </a:solidFill>
            </a:rPr>
            <a:t> FLUVIAL BARRANCABERMEJA</a:t>
          </a:r>
        </a:p>
        <a:p>
          <a:pPr algn="ctr"/>
          <a:r>
            <a:rPr lang="es-ES_tradnl" sz="1100" baseline="0">
              <a:solidFill>
                <a:srgbClr val="FF0000"/>
              </a:solidFill>
            </a:rPr>
            <a:t>MUELLE  NUEVO</a:t>
          </a:r>
          <a:endParaRPr lang="es-ES_tradnl" sz="1100">
            <a:solidFill>
              <a:srgbClr val="FF0000"/>
            </a:solidFill>
          </a:endParaRPr>
        </a:p>
      </xdr:txBody>
    </xdr:sp>
    <xdr:clientData/>
  </xdr:twoCellAnchor>
  <xdr:twoCellAnchor>
    <xdr:from>
      <xdr:col>2</xdr:col>
      <xdr:colOff>523875</xdr:colOff>
      <xdr:row>6</xdr:row>
      <xdr:rowOff>38100</xdr:rowOff>
    </xdr:from>
    <xdr:to>
      <xdr:col>2</xdr:col>
      <xdr:colOff>2847975</xdr:colOff>
      <xdr:row>8</xdr:row>
      <xdr:rowOff>95250</xdr:rowOff>
    </xdr:to>
    <xdr:sp macro="" textlink="">
      <xdr:nvSpPr>
        <xdr:cNvPr id="22546" name="11 Elipse"/>
        <xdr:cNvSpPr>
          <a:spLocks noChangeArrowheads="1"/>
        </xdr:cNvSpPr>
      </xdr:nvSpPr>
      <xdr:spPr bwMode="auto">
        <a:xfrm rot="1776267">
          <a:off x="3181350" y="1019175"/>
          <a:ext cx="2324100" cy="381000"/>
        </a:xfrm>
        <a:prstGeom prst="ellipse">
          <a:avLst/>
        </a:prstGeom>
        <a:noFill/>
        <a:ln w="28575" algn="ctr">
          <a:solidFill>
            <a:srgbClr val="FF0000"/>
          </a:solidFill>
          <a:round/>
          <a:headEnd/>
          <a:tailEnd/>
        </a:ln>
      </xdr:spPr>
    </xdr:sp>
    <xdr:clientData/>
  </xdr:twoCellAnchor>
</xdr:wsDr>
</file>

<file path=xl/drawings/drawing13.xml><?xml version="1.0" encoding="utf-8"?>
<xdr:wsDr xmlns:xdr="http://schemas.openxmlformats.org/drawingml/2006/spreadsheetDrawing" xmlns:a="http://schemas.openxmlformats.org/drawingml/2006/main">
  <xdr:twoCellAnchor>
    <xdr:from>
      <xdr:col>2</xdr:col>
      <xdr:colOff>0</xdr:colOff>
      <xdr:row>1</xdr:row>
      <xdr:rowOff>0</xdr:rowOff>
    </xdr:from>
    <xdr:to>
      <xdr:col>2</xdr:col>
      <xdr:colOff>1990725</xdr:colOff>
      <xdr:row>12</xdr:row>
      <xdr:rowOff>104775</xdr:rowOff>
    </xdr:to>
    <xdr:pic>
      <xdr:nvPicPr>
        <xdr:cNvPr id="32776" name="Imagen 1" descr="Plataforma atraque"/>
        <xdr:cNvPicPr>
          <a:picLocks noChangeAspect="1" noChangeArrowheads="1"/>
        </xdr:cNvPicPr>
      </xdr:nvPicPr>
      <xdr:blipFill>
        <a:blip xmlns:r="http://schemas.openxmlformats.org/officeDocument/2006/relationships" r:embed="rId1"/>
        <a:srcRect/>
        <a:stretch>
          <a:fillRect/>
        </a:stretch>
      </xdr:blipFill>
      <xdr:spPr bwMode="auto">
        <a:xfrm>
          <a:off x="2657475" y="171450"/>
          <a:ext cx="1990725" cy="1885950"/>
        </a:xfrm>
        <a:prstGeom prst="rect">
          <a:avLst/>
        </a:prstGeom>
        <a:noFill/>
        <a:ln w="9525">
          <a:noFill/>
          <a:miter lim="800000"/>
          <a:headEnd/>
          <a:tailEnd/>
        </a:ln>
      </xdr:spPr>
    </xdr:pic>
    <xdr:clientData/>
  </xdr:twoCellAnchor>
  <xdr:twoCellAnchor>
    <xdr:from>
      <xdr:col>1</xdr:col>
      <xdr:colOff>2286000</xdr:colOff>
      <xdr:row>12</xdr:row>
      <xdr:rowOff>123825</xdr:rowOff>
    </xdr:from>
    <xdr:to>
      <xdr:col>2</xdr:col>
      <xdr:colOff>4010025</xdr:colOff>
      <xdr:row>24</xdr:row>
      <xdr:rowOff>19050</xdr:rowOff>
    </xdr:to>
    <xdr:pic>
      <xdr:nvPicPr>
        <xdr:cNvPr id="32777" name="Picture 3" descr="IMG_1335"/>
        <xdr:cNvPicPr>
          <a:picLocks noChangeAspect="1" noChangeArrowheads="1"/>
        </xdr:cNvPicPr>
      </xdr:nvPicPr>
      <xdr:blipFill>
        <a:blip xmlns:r="http://schemas.openxmlformats.org/officeDocument/2006/relationships" r:embed="rId2"/>
        <a:srcRect/>
        <a:stretch>
          <a:fillRect/>
        </a:stretch>
      </xdr:blipFill>
      <xdr:spPr bwMode="auto">
        <a:xfrm>
          <a:off x="2638425" y="2076450"/>
          <a:ext cx="4029075" cy="1857375"/>
        </a:xfrm>
        <a:prstGeom prst="rect">
          <a:avLst/>
        </a:prstGeom>
        <a:noFill/>
        <a:ln w="9525">
          <a:noFill/>
          <a:miter lim="800000"/>
          <a:headEnd/>
          <a:tailEnd/>
        </a:ln>
      </xdr:spPr>
    </xdr:pic>
    <xdr:clientData/>
  </xdr:twoCellAnchor>
  <xdr:twoCellAnchor>
    <xdr:from>
      <xdr:col>0</xdr:col>
      <xdr:colOff>0</xdr:colOff>
      <xdr:row>12</xdr:row>
      <xdr:rowOff>76200</xdr:rowOff>
    </xdr:from>
    <xdr:to>
      <xdr:col>2</xdr:col>
      <xdr:colOff>0</xdr:colOff>
      <xdr:row>23</xdr:row>
      <xdr:rowOff>133350</xdr:rowOff>
    </xdr:to>
    <xdr:pic>
      <xdr:nvPicPr>
        <xdr:cNvPr id="32778" name="Picture 4" descr="IMG_1340"/>
        <xdr:cNvPicPr>
          <a:picLocks noChangeAspect="1" noChangeArrowheads="1"/>
        </xdr:cNvPicPr>
      </xdr:nvPicPr>
      <xdr:blipFill>
        <a:blip xmlns:r="http://schemas.openxmlformats.org/officeDocument/2006/relationships" r:embed="rId3"/>
        <a:srcRect/>
        <a:stretch>
          <a:fillRect/>
        </a:stretch>
      </xdr:blipFill>
      <xdr:spPr bwMode="auto">
        <a:xfrm>
          <a:off x="0" y="2028825"/>
          <a:ext cx="2657475" cy="1847850"/>
        </a:xfrm>
        <a:prstGeom prst="rect">
          <a:avLst/>
        </a:prstGeom>
        <a:noFill/>
        <a:ln w="9525">
          <a:noFill/>
          <a:miter lim="800000"/>
          <a:headEnd/>
          <a:tailEnd/>
        </a:ln>
      </xdr:spPr>
    </xdr:pic>
    <xdr:clientData/>
  </xdr:twoCellAnchor>
  <xdr:twoCellAnchor>
    <xdr:from>
      <xdr:col>2</xdr:col>
      <xdr:colOff>1971675</xdr:colOff>
      <xdr:row>1</xdr:row>
      <xdr:rowOff>0</xdr:rowOff>
    </xdr:from>
    <xdr:to>
      <xdr:col>3</xdr:col>
      <xdr:colOff>0</xdr:colOff>
      <xdr:row>12</xdr:row>
      <xdr:rowOff>104775</xdr:rowOff>
    </xdr:to>
    <xdr:pic>
      <xdr:nvPicPr>
        <xdr:cNvPr id="32779" name="Picture 5" descr="Muelle o Bordillo de atraque"/>
        <xdr:cNvPicPr>
          <a:picLocks noChangeAspect="1" noChangeArrowheads="1"/>
        </xdr:cNvPicPr>
      </xdr:nvPicPr>
      <xdr:blipFill>
        <a:blip xmlns:r="http://schemas.openxmlformats.org/officeDocument/2006/relationships" r:embed="rId4"/>
        <a:srcRect/>
        <a:stretch>
          <a:fillRect/>
        </a:stretch>
      </xdr:blipFill>
      <xdr:spPr bwMode="auto">
        <a:xfrm>
          <a:off x="4629150" y="171450"/>
          <a:ext cx="2047875" cy="1885950"/>
        </a:xfrm>
        <a:prstGeom prst="rect">
          <a:avLst/>
        </a:prstGeom>
        <a:noFill/>
        <a:ln w="9525">
          <a:noFill/>
          <a:miter lim="800000"/>
          <a:headEnd/>
          <a:tailEnd/>
        </a:ln>
      </xdr:spPr>
    </xdr:pic>
    <xdr:clientData/>
  </xdr:twoCellAnchor>
  <xdr:twoCellAnchor>
    <xdr:from>
      <xdr:col>0</xdr:col>
      <xdr:colOff>0</xdr:colOff>
      <xdr:row>1</xdr:row>
      <xdr:rowOff>0</xdr:rowOff>
    </xdr:from>
    <xdr:to>
      <xdr:col>1</xdr:col>
      <xdr:colOff>2286000</xdr:colOff>
      <xdr:row>12</xdr:row>
      <xdr:rowOff>123825</xdr:rowOff>
    </xdr:to>
    <xdr:pic>
      <xdr:nvPicPr>
        <xdr:cNvPr id="32780" name="Picture 6" descr="DSC01194"/>
        <xdr:cNvPicPr>
          <a:picLocks noChangeAspect="1" noChangeArrowheads="1"/>
        </xdr:cNvPicPr>
      </xdr:nvPicPr>
      <xdr:blipFill>
        <a:blip xmlns:r="http://schemas.openxmlformats.org/officeDocument/2006/relationships" r:embed="rId5"/>
        <a:srcRect/>
        <a:stretch>
          <a:fillRect/>
        </a:stretch>
      </xdr:blipFill>
      <xdr:spPr bwMode="auto">
        <a:xfrm>
          <a:off x="0" y="171450"/>
          <a:ext cx="2638425" cy="1905000"/>
        </a:xfrm>
        <a:prstGeom prst="rect">
          <a:avLst/>
        </a:prstGeom>
        <a:noFill/>
        <a:ln w="9525">
          <a:noFill/>
          <a:miter lim="800000"/>
          <a:headEnd/>
          <a:tailEnd/>
        </a:ln>
      </xdr:spPr>
    </xdr:pic>
    <xdr:clientData/>
  </xdr:twoCellAnchor>
  <xdr:twoCellAnchor>
    <xdr:from>
      <xdr:col>2</xdr:col>
      <xdr:colOff>28575</xdr:colOff>
      <xdr:row>0</xdr:row>
      <xdr:rowOff>161925</xdr:rowOff>
    </xdr:from>
    <xdr:to>
      <xdr:col>2</xdr:col>
      <xdr:colOff>2019300</xdr:colOff>
      <xdr:row>12</xdr:row>
      <xdr:rowOff>95250</xdr:rowOff>
    </xdr:to>
    <xdr:pic>
      <xdr:nvPicPr>
        <xdr:cNvPr id="32781" name="Imagen 1" descr="Plataforma atraque"/>
        <xdr:cNvPicPr>
          <a:picLocks noChangeAspect="1" noChangeArrowheads="1"/>
        </xdr:cNvPicPr>
      </xdr:nvPicPr>
      <xdr:blipFill>
        <a:blip xmlns:r="http://schemas.openxmlformats.org/officeDocument/2006/relationships" r:embed="rId1"/>
        <a:srcRect/>
        <a:stretch>
          <a:fillRect/>
        </a:stretch>
      </xdr:blipFill>
      <xdr:spPr bwMode="auto">
        <a:xfrm>
          <a:off x="2686050" y="161925"/>
          <a:ext cx="1990725" cy="1885950"/>
        </a:xfrm>
        <a:prstGeom prst="rect">
          <a:avLst/>
        </a:prstGeom>
        <a:noFill/>
        <a:ln w="9525">
          <a:noFill/>
          <a:miter lim="800000"/>
          <a:headEnd/>
          <a:tailEnd/>
        </a:ln>
      </xdr:spPr>
    </xdr:pic>
    <xdr:clientData/>
  </xdr:twoCellAnchor>
  <xdr:twoCellAnchor>
    <xdr:from>
      <xdr:col>0</xdr:col>
      <xdr:colOff>28575</xdr:colOff>
      <xdr:row>0</xdr:row>
      <xdr:rowOff>161925</xdr:rowOff>
    </xdr:from>
    <xdr:to>
      <xdr:col>2</xdr:col>
      <xdr:colOff>9525</xdr:colOff>
      <xdr:row>12</xdr:row>
      <xdr:rowOff>114300</xdr:rowOff>
    </xdr:to>
    <xdr:pic>
      <xdr:nvPicPr>
        <xdr:cNvPr id="32782" name="Picture 6" descr="DSC01194"/>
        <xdr:cNvPicPr>
          <a:picLocks noChangeAspect="1" noChangeArrowheads="1"/>
        </xdr:cNvPicPr>
      </xdr:nvPicPr>
      <xdr:blipFill>
        <a:blip xmlns:r="http://schemas.openxmlformats.org/officeDocument/2006/relationships" r:embed="rId5"/>
        <a:srcRect/>
        <a:stretch>
          <a:fillRect/>
        </a:stretch>
      </xdr:blipFill>
      <xdr:spPr bwMode="auto">
        <a:xfrm>
          <a:off x="28575" y="161925"/>
          <a:ext cx="2638425" cy="1905000"/>
        </a:xfrm>
        <a:prstGeom prst="rect">
          <a:avLst/>
        </a:prstGeom>
        <a:noFill/>
        <a:ln w="9525">
          <a:noFill/>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2286000</xdr:colOff>
      <xdr:row>1</xdr:row>
      <xdr:rowOff>0</xdr:rowOff>
    </xdr:from>
    <xdr:to>
      <xdr:col>3</xdr:col>
      <xdr:colOff>0</xdr:colOff>
      <xdr:row>24</xdr:row>
      <xdr:rowOff>9525</xdr:rowOff>
    </xdr:to>
    <xdr:pic>
      <xdr:nvPicPr>
        <xdr:cNvPr id="34819" name="Picture 3"/>
        <xdr:cNvPicPr>
          <a:picLocks noChangeAspect="1" noChangeArrowheads="1"/>
        </xdr:cNvPicPr>
      </xdr:nvPicPr>
      <xdr:blipFill>
        <a:blip xmlns:r="http://schemas.openxmlformats.org/officeDocument/2006/relationships" r:embed="rId1"/>
        <a:srcRect/>
        <a:stretch>
          <a:fillRect/>
        </a:stretch>
      </xdr:blipFill>
      <xdr:spPr bwMode="auto">
        <a:xfrm>
          <a:off x="2638425" y="171450"/>
          <a:ext cx="4038600" cy="3752850"/>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2</xdr:col>
      <xdr:colOff>19050</xdr:colOff>
      <xdr:row>24</xdr:row>
      <xdr:rowOff>9525</xdr:rowOff>
    </xdr:to>
    <xdr:pic>
      <xdr:nvPicPr>
        <xdr:cNvPr id="34820" name="Picture 5"/>
        <xdr:cNvPicPr>
          <a:picLocks noChangeAspect="1" noChangeArrowheads="1"/>
        </xdr:cNvPicPr>
      </xdr:nvPicPr>
      <xdr:blipFill>
        <a:blip xmlns:r="http://schemas.openxmlformats.org/officeDocument/2006/relationships" r:embed="rId2"/>
        <a:srcRect/>
        <a:stretch>
          <a:fillRect/>
        </a:stretch>
      </xdr:blipFill>
      <xdr:spPr bwMode="auto">
        <a:xfrm>
          <a:off x="0" y="171450"/>
          <a:ext cx="2676525" cy="3752850"/>
        </a:xfrm>
        <a:prstGeom prst="rect">
          <a:avLst/>
        </a:prstGeom>
        <a:noFill/>
        <a:ln w="9525">
          <a:noFill/>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4</xdr:row>
      <xdr:rowOff>152400</xdr:rowOff>
    </xdr:from>
    <xdr:to>
      <xdr:col>1</xdr:col>
      <xdr:colOff>2305050</xdr:colOff>
      <xdr:row>19</xdr:row>
      <xdr:rowOff>133350</xdr:rowOff>
    </xdr:to>
    <xdr:pic>
      <xdr:nvPicPr>
        <xdr:cNvPr id="36869" name="5 Imagen" descr="foto 6006.jpg"/>
        <xdr:cNvPicPr>
          <a:picLocks noChangeAspect="1"/>
        </xdr:cNvPicPr>
      </xdr:nvPicPr>
      <xdr:blipFill>
        <a:blip xmlns:r="http://schemas.openxmlformats.org/officeDocument/2006/relationships" r:embed="rId1"/>
        <a:srcRect/>
        <a:stretch>
          <a:fillRect/>
        </a:stretch>
      </xdr:blipFill>
      <xdr:spPr bwMode="auto">
        <a:xfrm>
          <a:off x="0" y="942975"/>
          <a:ext cx="2657475" cy="2419350"/>
        </a:xfrm>
        <a:prstGeom prst="rect">
          <a:avLst/>
        </a:prstGeom>
        <a:noFill/>
        <a:ln w="9525">
          <a:noFill/>
          <a:miter lim="800000"/>
          <a:headEnd/>
          <a:tailEnd/>
        </a:ln>
      </xdr:spPr>
    </xdr:pic>
    <xdr:clientData/>
  </xdr:twoCellAnchor>
  <xdr:twoCellAnchor editAs="oneCell">
    <xdr:from>
      <xdr:col>2</xdr:col>
      <xdr:colOff>38100</xdr:colOff>
      <xdr:row>1</xdr:row>
      <xdr:rowOff>28575</xdr:rowOff>
    </xdr:from>
    <xdr:to>
      <xdr:col>3</xdr:col>
      <xdr:colOff>9525</xdr:colOff>
      <xdr:row>12</xdr:row>
      <xdr:rowOff>142875</xdr:rowOff>
    </xdr:to>
    <xdr:pic>
      <xdr:nvPicPr>
        <xdr:cNvPr id="36870" name="6 Imagen" descr="foto 10012.jpg"/>
        <xdr:cNvPicPr>
          <a:picLocks noChangeAspect="1"/>
        </xdr:cNvPicPr>
      </xdr:nvPicPr>
      <xdr:blipFill>
        <a:blip xmlns:r="http://schemas.openxmlformats.org/officeDocument/2006/relationships" r:embed="rId2"/>
        <a:srcRect/>
        <a:stretch>
          <a:fillRect/>
        </a:stretch>
      </xdr:blipFill>
      <xdr:spPr bwMode="auto">
        <a:xfrm>
          <a:off x="2695575" y="333375"/>
          <a:ext cx="3990975" cy="1895475"/>
        </a:xfrm>
        <a:prstGeom prst="rect">
          <a:avLst/>
        </a:prstGeom>
        <a:noFill/>
        <a:ln w="9525">
          <a:noFill/>
          <a:miter lim="800000"/>
          <a:headEnd/>
          <a:tailEnd/>
        </a:ln>
      </xdr:spPr>
    </xdr:pic>
    <xdr:clientData/>
  </xdr:twoCellAnchor>
  <xdr:twoCellAnchor>
    <xdr:from>
      <xdr:col>2</xdr:col>
      <xdr:colOff>19050</xdr:colOff>
      <xdr:row>6</xdr:row>
      <xdr:rowOff>161925</xdr:rowOff>
    </xdr:from>
    <xdr:to>
      <xdr:col>2</xdr:col>
      <xdr:colOff>3943350</xdr:colOff>
      <xdr:row>11</xdr:row>
      <xdr:rowOff>104775</xdr:rowOff>
    </xdr:to>
    <xdr:sp macro="" textlink="">
      <xdr:nvSpPr>
        <xdr:cNvPr id="36871" name="4 Elipse"/>
        <xdr:cNvSpPr>
          <a:spLocks noChangeArrowheads="1"/>
        </xdr:cNvSpPr>
      </xdr:nvSpPr>
      <xdr:spPr bwMode="auto">
        <a:xfrm rot="365514">
          <a:off x="2676525" y="1276350"/>
          <a:ext cx="3924300" cy="752475"/>
        </a:xfrm>
        <a:prstGeom prst="ellipse">
          <a:avLst/>
        </a:prstGeom>
        <a:noFill/>
        <a:ln w="12700" algn="ctr">
          <a:solidFill>
            <a:srgbClr val="FF0000"/>
          </a:solidFill>
          <a:round/>
          <a:headEnd/>
          <a:tailEnd/>
        </a:ln>
      </xdr:spPr>
    </xdr:sp>
    <xdr:clientData/>
  </xdr:twoCellAnchor>
  <xdr:twoCellAnchor editAs="oneCell">
    <xdr:from>
      <xdr:col>2</xdr:col>
      <xdr:colOff>19050</xdr:colOff>
      <xdr:row>13</xdr:row>
      <xdr:rowOff>38100</xdr:rowOff>
    </xdr:from>
    <xdr:to>
      <xdr:col>3</xdr:col>
      <xdr:colOff>0</xdr:colOff>
      <xdr:row>23</xdr:row>
      <xdr:rowOff>142875</xdr:rowOff>
    </xdr:to>
    <xdr:pic>
      <xdr:nvPicPr>
        <xdr:cNvPr id="36872" name="7 Imagen" descr="santi1 017.jpg"/>
        <xdr:cNvPicPr>
          <a:picLocks noChangeAspect="1"/>
        </xdr:cNvPicPr>
      </xdr:nvPicPr>
      <xdr:blipFill>
        <a:blip xmlns:r="http://schemas.openxmlformats.org/officeDocument/2006/relationships" r:embed="rId3"/>
        <a:srcRect/>
        <a:stretch>
          <a:fillRect/>
        </a:stretch>
      </xdr:blipFill>
      <xdr:spPr bwMode="auto">
        <a:xfrm>
          <a:off x="2676525" y="2295525"/>
          <a:ext cx="4000500" cy="1724025"/>
        </a:xfrm>
        <a:prstGeom prst="rect">
          <a:avLst/>
        </a:prstGeom>
        <a:noFill/>
        <a:ln w="9525">
          <a:noFill/>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twoCellAnchor>
    <xdr:from>
      <xdr:col>2</xdr:col>
      <xdr:colOff>0</xdr:colOff>
      <xdr:row>1</xdr:row>
      <xdr:rowOff>9525</xdr:rowOff>
    </xdr:from>
    <xdr:to>
      <xdr:col>2</xdr:col>
      <xdr:colOff>2028825</xdr:colOff>
      <xdr:row>12</xdr:row>
      <xdr:rowOff>171450</xdr:rowOff>
    </xdr:to>
    <xdr:sp macro="" textlink="">
      <xdr:nvSpPr>
        <xdr:cNvPr id="18437" name="2 Rectángulo"/>
        <xdr:cNvSpPr>
          <a:spLocks noChangeArrowheads="1"/>
        </xdr:cNvSpPr>
      </xdr:nvSpPr>
      <xdr:spPr bwMode="auto">
        <a:xfrm>
          <a:off x="2657475" y="180975"/>
          <a:ext cx="2028825" cy="1943100"/>
        </a:xfrm>
        <a:prstGeom prst="rect">
          <a:avLst/>
        </a:prstGeom>
        <a:blipFill dpi="0" rotWithShape="1">
          <a:blip xmlns:r="http://schemas.openxmlformats.org/officeDocument/2006/relationships" r:embed="rId1"/>
          <a:srcRect/>
          <a:stretch>
            <a:fillRect/>
          </a:stretch>
        </a:blipFill>
        <a:ln w="9525" algn="ctr">
          <a:solidFill>
            <a:srgbClr val="000000"/>
          </a:solidFill>
          <a:round/>
          <a:headEnd/>
          <a:tailEnd/>
        </a:ln>
      </xdr:spPr>
    </xdr:sp>
    <xdr:clientData/>
  </xdr:twoCellAnchor>
  <xdr:twoCellAnchor>
    <xdr:from>
      <xdr:col>2</xdr:col>
      <xdr:colOff>2047875</xdr:colOff>
      <xdr:row>1</xdr:row>
      <xdr:rowOff>0</xdr:rowOff>
    </xdr:from>
    <xdr:to>
      <xdr:col>2</xdr:col>
      <xdr:colOff>3990975</xdr:colOff>
      <xdr:row>12</xdr:row>
      <xdr:rowOff>142875</xdr:rowOff>
    </xdr:to>
    <xdr:sp macro="" textlink="">
      <xdr:nvSpPr>
        <xdr:cNvPr id="18438" name="1 Rectángulo"/>
        <xdr:cNvSpPr>
          <a:spLocks noChangeArrowheads="1"/>
        </xdr:cNvSpPr>
      </xdr:nvSpPr>
      <xdr:spPr bwMode="auto">
        <a:xfrm>
          <a:off x="4705350" y="171450"/>
          <a:ext cx="1943100" cy="1924050"/>
        </a:xfrm>
        <a:prstGeom prst="rect">
          <a:avLst/>
        </a:prstGeom>
        <a:blipFill dpi="0" rotWithShape="1">
          <a:blip xmlns:r="http://schemas.openxmlformats.org/officeDocument/2006/relationships" r:embed="rId2"/>
          <a:srcRect/>
          <a:stretch>
            <a:fillRect/>
          </a:stretch>
        </a:blipFill>
        <a:ln w="9525" algn="ctr">
          <a:solidFill>
            <a:srgbClr val="000000"/>
          </a:solidFill>
          <a:round/>
          <a:headEnd/>
          <a:tailEnd/>
        </a:ln>
      </xdr:spPr>
    </xdr:sp>
    <xdr:clientData/>
  </xdr:twoCellAnchor>
  <xdr:twoCellAnchor editAs="oneCell">
    <xdr:from>
      <xdr:col>2</xdr:col>
      <xdr:colOff>0</xdr:colOff>
      <xdr:row>13</xdr:row>
      <xdr:rowOff>9525</xdr:rowOff>
    </xdr:from>
    <xdr:to>
      <xdr:col>3</xdr:col>
      <xdr:colOff>0</xdr:colOff>
      <xdr:row>23</xdr:row>
      <xdr:rowOff>161925</xdr:rowOff>
    </xdr:to>
    <xdr:pic>
      <xdr:nvPicPr>
        <xdr:cNvPr id="18439" name="Picture 4"/>
        <xdr:cNvPicPr>
          <a:picLocks noChangeAspect="1" noChangeArrowheads="1"/>
        </xdr:cNvPicPr>
      </xdr:nvPicPr>
      <xdr:blipFill>
        <a:blip xmlns:r="http://schemas.openxmlformats.org/officeDocument/2006/relationships" r:embed="rId3"/>
        <a:srcRect/>
        <a:stretch>
          <a:fillRect/>
        </a:stretch>
      </xdr:blipFill>
      <xdr:spPr bwMode="auto">
        <a:xfrm>
          <a:off x="2657475" y="2133600"/>
          <a:ext cx="4019550" cy="1771650"/>
        </a:xfrm>
        <a:prstGeom prst="rect">
          <a:avLst/>
        </a:prstGeom>
        <a:noFill/>
        <a:ln w="9525">
          <a:noFill/>
          <a:miter lim="800000"/>
          <a:headEnd/>
          <a:tailEnd/>
        </a:ln>
      </xdr:spPr>
    </xdr:pic>
    <xdr:clientData/>
  </xdr:twoCellAnchor>
  <xdr:twoCellAnchor editAs="oneCell">
    <xdr:from>
      <xdr:col>0</xdr:col>
      <xdr:colOff>19050</xdr:colOff>
      <xdr:row>1</xdr:row>
      <xdr:rowOff>9525</xdr:rowOff>
    </xdr:from>
    <xdr:to>
      <xdr:col>1</xdr:col>
      <xdr:colOff>2295525</xdr:colOff>
      <xdr:row>23</xdr:row>
      <xdr:rowOff>152400</xdr:rowOff>
    </xdr:to>
    <xdr:pic>
      <xdr:nvPicPr>
        <xdr:cNvPr id="18440" name="Picture 6"/>
        <xdr:cNvPicPr>
          <a:picLocks noChangeAspect="1" noChangeArrowheads="1"/>
        </xdr:cNvPicPr>
      </xdr:nvPicPr>
      <xdr:blipFill>
        <a:blip xmlns:r="http://schemas.openxmlformats.org/officeDocument/2006/relationships" r:embed="rId4"/>
        <a:srcRect/>
        <a:stretch>
          <a:fillRect/>
        </a:stretch>
      </xdr:blipFill>
      <xdr:spPr bwMode="auto">
        <a:xfrm>
          <a:off x="19050" y="180975"/>
          <a:ext cx="2628900" cy="3714750"/>
        </a:xfrm>
        <a:prstGeom prst="rect">
          <a:avLst/>
        </a:prstGeom>
        <a:noFill/>
        <a:ln w="9525">
          <a:noFill/>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2</xdr:col>
      <xdr:colOff>9525</xdr:colOff>
      <xdr:row>1</xdr:row>
      <xdr:rowOff>19050</xdr:rowOff>
    </xdr:from>
    <xdr:to>
      <xdr:col>2</xdr:col>
      <xdr:colOff>4010025</xdr:colOff>
      <xdr:row>12</xdr:row>
      <xdr:rowOff>152400</xdr:rowOff>
    </xdr:to>
    <xdr:pic>
      <xdr:nvPicPr>
        <xdr:cNvPr id="19460" name="Picture 4"/>
        <xdr:cNvPicPr>
          <a:picLocks noChangeAspect="1" noChangeArrowheads="1"/>
        </xdr:cNvPicPr>
      </xdr:nvPicPr>
      <xdr:blipFill>
        <a:blip xmlns:r="http://schemas.openxmlformats.org/officeDocument/2006/relationships" r:embed="rId1"/>
        <a:srcRect/>
        <a:stretch>
          <a:fillRect/>
        </a:stretch>
      </xdr:blipFill>
      <xdr:spPr bwMode="auto">
        <a:xfrm>
          <a:off x="2667000" y="190500"/>
          <a:ext cx="4000500" cy="1914525"/>
        </a:xfrm>
        <a:prstGeom prst="rect">
          <a:avLst/>
        </a:prstGeom>
        <a:noFill/>
        <a:ln w="9525">
          <a:noFill/>
          <a:miter lim="800000"/>
          <a:headEnd/>
          <a:tailEnd/>
        </a:ln>
      </xdr:spPr>
    </xdr:pic>
    <xdr:clientData/>
  </xdr:twoCellAnchor>
  <xdr:twoCellAnchor editAs="oneCell">
    <xdr:from>
      <xdr:col>1</xdr:col>
      <xdr:colOff>2238375</xdr:colOff>
      <xdr:row>12</xdr:row>
      <xdr:rowOff>47625</xdr:rowOff>
    </xdr:from>
    <xdr:to>
      <xdr:col>3</xdr:col>
      <xdr:colOff>47625</xdr:colOff>
      <xdr:row>23</xdr:row>
      <xdr:rowOff>152400</xdr:rowOff>
    </xdr:to>
    <xdr:pic>
      <xdr:nvPicPr>
        <xdr:cNvPr id="19461" name="Picture 7"/>
        <xdr:cNvPicPr>
          <a:picLocks noChangeAspect="1" noChangeArrowheads="1"/>
        </xdr:cNvPicPr>
      </xdr:nvPicPr>
      <xdr:blipFill>
        <a:blip xmlns:r="http://schemas.openxmlformats.org/officeDocument/2006/relationships" r:embed="rId2"/>
        <a:srcRect/>
        <a:stretch>
          <a:fillRect/>
        </a:stretch>
      </xdr:blipFill>
      <xdr:spPr bwMode="auto">
        <a:xfrm>
          <a:off x="2590800" y="2000250"/>
          <a:ext cx="4133850" cy="1895475"/>
        </a:xfrm>
        <a:prstGeom prst="rect">
          <a:avLst/>
        </a:prstGeom>
        <a:noFill/>
        <a:ln w="9525">
          <a:noFill/>
          <a:miter lim="800000"/>
          <a:headEnd/>
          <a:tailEnd/>
        </a:ln>
      </xdr:spPr>
    </xdr:pic>
    <xdr:clientData/>
  </xdr:twoCellAnchor>
  <xdr:twoCellAnchor editAs="oneCell">
    <xdr:from>
      <xdr:col>0</xdr:col>
      <xdr:colOff>0</xdr:colOff>
      <xdr:row>1</xdr:row>
      <xdr:rowOff>9525</xdr:rowOff>
    </xdr:from>
    <xdr:to>
      <xdr:col>2</xdr:col>
      <xdr:colOff>0</xdr:colOff>
      <xdr:row>23</xdr:row>
      <xdr:rowOff>114300</xdr:rowOff>
    </xdr:to>
    <xdr:pic>
      <xdr:nvPicPr>
        <xdr:cNvPr id="19462" name="Picture 8" descr="GetAttachment"/>
        <xdr:cNvPicPr>
          <a:picLocks noChangeAspect="1" noChangeArrowheads="1"/>
        </xdr:cNvPicPr>
      </xdr:nvPicPr>
      <xdr:blipFill>
        <a:blip xmlns:r="http://schemas.openxmlformats.org/officeDocument/2006/relationships" r:embed="rId3"/>
        <a:srcRect/>
        <a:stretch>
          <a:fillRect/>
        </a:stretch>
      </xdr:blipFill>
      <xdr:spPr bwMode="auto">
        <a:xfrm>
          <a:off x="0" y="180975"/>
          <a:ext cx="2657475" cy="3676650"/>
        </a:xfrm>
        <a:prstGeom prst="rect">
          <a:avLst/>
        </a:prstGeom>
        <a:noFill/>
        <a:ln w="9525">
          <a:noFill/>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2</xdr:col>
      <xdr:colOff>476250</xdr:colOff>
      <xdr:row>1</xdr:row>
      <xdr:rowOff>85725</xdr:rowOff>
    </xdr:from>
    <xdr:to>
      <xdr:col>2</xdr:col>
      <xdr:colOff>3686175</xdr:colOff>
      <xdr:row>12</xdr:row>
      <xdr:rowOff>123825</xdr:rowOff>
    </xdr:to>
    <xdr:pic>
      <xdr:nvPicPr>
        <xdr:cNvPr id="20484" name="Picture 2"/>
        <xdr:cNvPicPr>
          <a:picLocks noChangeAspect="1" noChangeArrowheads="1"/>
        </xdr:cNvPicPr>
      </xdr:nvPicPr>
      <xdr:blipFill>
        <a:blip xmlns:r="http://schemas.openxmlformats.org/officeDocument/2006/relationships" r:embed="rId1"/>
        <a:srcRect/>
        <a:stretch>
          <a:fillRect/>
        </a:stretch>
      </xdr:blipFill>
      <xdr:spPr bwMode="auto">
        <a:xfrm>
          <a:off x="3133725" y="257175"/>
          <a:ext cx="3209925" cy="1819275"/>
        </a:xfrm>
        <a:prstGeom prst="rect">
          <a:avLst/>
        </a:prstGeom>
        <a:noFill/>
        <a:ln w="9525">
          <a:noFill/>
          <a:miter lim="800000"/>
          <a:headEnd/>
          <a:tailEnd/>
        </a:ln>
      </xdr:spPr>
    </xdr:pic>
    <xdr:clientData/>
  </xdr:twoCellAnchor>
  <xdr:twoCellAnchor editAs="oneCell">
    <xdr:from>
      <xdr:col>2</xdr:col>
      <xdr:colOff>276225</xdr:colOff>
      <xdr:row>13</xdr:row>
      <xdr:rowOff>38100</xdr:rowOff>
    </xdr:from>
    <xdr:to>
      <xdr:col>2</xdr:col>
      <xdr:colOff>3733800</xdr:colOff>
      <xdr:row>23</xdr:row>
      <xdr:rowOff>152400</xdr:rowOff>
    </xdr:to>
    <xdr:pic>
      <xdr:nvPicPr>
        <xdr:cNvPr id="20485" name="Picture 9"/>
        <xdr:cNvPicPr>
          <a:picLocks noChangeAspect="1" noChangeArrowheads="1"/>
        </xdr:cNvPicPr>
      </xdr:nvPicPr>
      <xdr:blipFill>
        <a:blip xmlns:r="http://schemas.openxmlformats.org/officeDocument/2006/relationships" r:embed="rId2"/>
        <a:srcRect/>
        <a:stretch>
          <a:fillRect/>
        </a:stretch>
      </xdr:blipFill>
      <xdr:spPr bwMode="auto">
        <a:xfrm>
          <a:off x="2933700" y="2162175"/>
          <a:ext cx="3457575" cy="1733550"/>
        </a:xfrm>
        <a:prstGeom prst="rect">
          <a:avLst/>
        </a:prstGeom>
        <a:noFill/>
        <a:ln w="9525">
          <a:noFill/>
          <a:miter lim="800000"/>
          <a:headEnd/>
          <a:tailEnd/>
        </a:ln>
      </xdr:spPr>
    </xdr:pic>
    <xdr:clientData/>
  </xdr:twoCellAnchor>
  <xdr:twoCellAnchor editAs="oneCell">
    <xdr:from>
      <xdr:col>0</xdr:col>
      <xdr:colOff>28575</xdr:colOff>
      <xdr:row>4</xdr:row>
      <xdr:rowOff>152400</xdr:rowOff>
    </xdr:from>
    <xdr:to>
      <xdr:col>2</xdr:col>
      <xdr:colOff>0</xdr:colOff>
      <xdr:row>15</xdr:row>
      <xdr:rowOff>104775</xdr:rowOff>
    </xdr:to>
    <xdr:pic>
      <xdr:nvPicPr>
        <xdr:cNvPr id="20486" name="Picture 11"/>
        <xdr:cNvPicPr>
          <a:picLocks noChangeAspect="1" noChangeArrowheads="1"/>
        </xdr:cNvPicPr>
      </xdr:nvPicPr>
      <xdr:blipFill>
        <a:blip xmlns:r="http://schemas.openxmlformats.org/officeDocument/2006/relationships" r:embed="rId3"/>
        <a:srcRect/>
        <a:stretch>
          <a:fillRect/>
        </a:stretch>
      </xdr:blipFill>
      <xdr:spPr bwMode="auto">
        <a:xfrm>
          <a:off x="28575" y="809625"/>
          <a:ext cx="2628900" cy="1743075"/>
        </a:xfrm>
        <a:prstGeom prst="rect">
          <a:avLst/>
        </a:prstGeom>
        <a:noFill/>
        <a:ln w="9525">
          <a:noFill/>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3295650</xdr:colOff>
      <xdr:row>23</xdr:row>
      <xdr:rowOff>161925</xdr:rowOff>
    </xdr:to>
    <xdr:pic>
      <xdr:nvPicPr>
        <xdr:cNvPr id="23554" name="Picture 11"/>
        <xdr:cNvPicPr>
          <a:picLocks noChangeAspect="1" noChangeArrowheads="1"/>
        </xdr:cNvPicPr>
      </xdr:nvPicPr>
      <xdr:blipFill>
        <a:blip xmlns:r="http://schemas.openxmlformats.org/officeDocument/2006/relationships" r:embed="rId1"/>
        <a:srcRect/>
        <a:stretch>
          <a:fillRect/>
        </a:stretch>
      </xdr:blipFill>
      <xdr:spPr bwMode="auto">
        <a:xfrm>
          <a:off x="0" y="0"/>
          <a:ext cx="6886575" cy="3886200"/>
        </a:xfrm>
        <a:prstGeom prst="rect">
          <a:avLst/>
        </a:prstGeom>
        <a:noFill/>
        <a:ln w="9525">
          <a:noFill/>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xdr:col>
      <xdr:colOff>1952625</xdr:colOff>
      <xdr:row>23</xdr:row>
      <xdr:rowOff>152400</xdr:rowOff>
    </xdr:to>
    <xdr:pic>
      <xdr:nvPicPr>
        <xdr:cNvPr id="24580" name="Picture 2" descr="planta aerea"/>
        <xdr:cNvPicPr>
          <a:picLocks noChangeAspect="1" noChangeArrowheads="1"/>
        </xdr:cNvPicPr>
      </xdr:nvPicPr>
      <xdr:blipFill>
        <a:blip xmlns:r="http://schemas.openxmlformats.org/officeDocument/2006/relationships" r:embed="rId1"/>
        <a:srcRect/>
        <a:stretch>
          <a:fillRect/>
        </a:stretch>
      </xdr:blipFill>
      <xdr:spPr bwMode="auto">
        <a:xfrm>
          <a:off x="0" y="171450"/>
          <a:ext cx="3238500" cy="3724275"/>
        </a:xfrm>
        <a:prstGeom prst="rect">
          <a:avLst/>
        </a:prstGeom>
        <a:noFill/>
        <a:ln w="9525">
          <a:noFill/>
          <a:miter lim="800000"/>
          <a:headEnd/>
          <a:tailEnd/>
        </a:ln>
      </xdr:spPr>
    </xdr:pic>
    <xdr:clientData/>
  </xdr:twoCellAnchor>
  <xdr:twoCellAnchor editAs="oneCell">
    <xdr:from>
      <xdr:col>1</xdr:col>
      <xdr:colOff>1371600</xdr:colOff>
      <xdr:row>1</xdr:row>
      <xdr:rowOff>0</xdr:rowOff>
    </xdr:from>
    <xdr:to>
      <xdr:col>2</xdr:col>
      <xdr:colOff>2286000</xdr:colOff>
      <xdr:row>13</xdr:row>
      <xdr:rowOff>0</xdr:rowOff>
    </xdr:to>
    <xdr:pic>
      <xdr:nvPicPr>
        <xdr:cNvPr id="24581" name="Picture 3" descr="SDC10785"/>
        <xdr:cNvPicPr>
          <a:picLocks noChangeAspect="1" noChangeArrowheads="1"/>
        </xdr:cNvPicPr>
      </xdr:nvPicPr>
      <xdr:blipFill>
        <a:blip xmlns:r="http://schemas.openxmlformats.org/officeDocument/2006/relationships" r:embed="rId2"/>
        <a:srcRect/>
        <a:stretch>
          <a:fillRect/>
        </a:stretch>
      </xdr:blipFill>
      <xdr:spPr bwMode="auto">
        <a:xfrm>
          <a:off x="2657475" y="171450"/>
          <a:ext cx="3495675" cy="1952625"/>
        </a:xfrm>
        <a:prstGeom prst="rect">
          <a:avLst/>
        </a:prstGeom>
        <a:noFill/>
        <a:ln w="9525">
          <a:noFill/>
          <a:miter lim="800000"/>
          <a:headEnd/>
          <a:tailEnd/>
        </a:ln>
      </xdr:spPr>
    </xdr:pic>
    <xdr:clientData/>
  </xdr:twoCellAnchor>
  <xdr:twoCellAnchor editAs="oneCell">
    <xdr:from>
      <xdr:col>1</xdr:col>
      <xdr:colOff>1371600</xdr:colOff>
      <xdr:row>13</xdr:row>
      <xdr:rowOff>0</xdr:rowOff>
    </xdr:from>
    <xdr:to>
      <xdr:col>2</xdr:col>
      <xdr:colOff>2305050</xdr:colOff>
      <xdr:row>23</xdr:row>
      <xdr:rowOff>133350</xdr:rowOff>
    </xdr:to>
    <xdr:pic>
      <xdr:nvPicPr>
        <xdr:cNvPr id="24582" name="Picture 4" descr="SDC10786"/>
        <xdr:cNvPicPr>
          <a:picLocks noChangeAspect="1" noChangeArrowheads="1"/>
        </xdr:cNvPicPr>
      </xdr:nvPicPr>
      <xdr:blipFill>
        <a:blip xmlns:r="http://schemas.openxmlformats.org/officeDocument/2006/relationships" r:embed="rId3"/>
        <a:srcRect/>
        <a:stretch>
          <a:fillRect/>
        </a:stretch>
      </xdr:blipFill>
      <xdr:spPr bwMode="auto">
        <a:xfrm>
          <a:off x="2657475" y="2124075"/>
          <a:ext cx="3514725" cy="1752600"/>
        </a:xfrm>
        <a:prstGeom prst="rect">
          <a:avLst/>
        </a:prstGeom>
        <a:noFill/>
        <a:ln w="9525">
          <a:noFill/>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3676650</xdr:colOff>
      <xdr:row>23</xdr:row>
      <xdr:rowOff>161925</xdr:rowOff>
    </xdr:to>
    <xdr:pic>
      <xdr:nvPicPr>
        <xdr:cNvPr id="25602" name="Picture 2"/>
        <xdr:cNvPicPr>
          <a:picLocks noChangeAspect="1" noChangeArrowheads="1"/>
        </xdr:cNvPicPr>
      </xdr:nvPicPr>
      <xdr:blipFill>
        <a:blip xmlns:r="http://schemas.openxmlformats.org/officeDocument/2006/relationships" r:embed="rId1"/>
        <a:srcRect/>
        <a:stretch>
          <a:fillRect/>
        </a:stretch>
      </xdr:blipFill>
      <xdr:spPr bwMode="auto">
        <a:xfrm>
          <a:off x="0" y="0"/>
          <a:ext cx="7477125" cy="3886200"/>
        </a:xfrm>
        <a:prstGeom prst="rect">
          <a:avLst/>
        </a:prstGeom>
        <a:noFill/>
        <a:ln w="9525">
          <a:noFill/>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twoCellAnchor>
    <xdr:from>
      <xdr:col>2</xdr:col>
      <xdr:colOff>0</xdr:colOff>
      <xdr:row>1</xdr:row>
      <xdr:rowOff>9525</xdr:rowOff>
    </xdr:from>
    <xdr:to>
      <xdr:col>2</xdr:col>
      <xdr:colOff>2028825</xdr:colOff>
      <xdr:row>12</xdr:row>
      <xdr:rowOff>171450</xdr:rowOff>
    </xdr:to>
    <xdr:sp macro="" textlink="">
      <xdr:nvSpPr>
        <xdr:cNvPr id="26629" name="2 Rectángulo"/>
        <xdr:cNvSpPr>
          <a:spLocks noChangeArrowheads="1"/>
        </xdr:cNvSpPr>
      </xdr:nvSpPr>
      <xdr:spPr bwMode="auto">
        <a:xfrm>
          <a:off x="3943350" y="180975"/>
          <a:ext cx="2028825" cy="1943100"/>
        </a:xfrm>
        <a:prstGeom prst="rect">
          <a:avLst/>
        </a:prstGeom>
        <a:blipFill dpi="0" rotWithShape="1">
          <a:blip xmlns:r="http://schemas.openxmlformats.org/officeDocument/2006/relationships" r:embed="rId1"/>
          <a:srcRect/>
          <a:stretch>
            <a:fillRect/>
          </a:stretch>
        </a:blipFill>
        <a:ln w="9525" algn="ctr">
          <a:solidFill>
            <a:srgbClr val="000000"/>
          </a:solidFill>
          <a:round/>
          <a:headEnd/>
          <a:tailEnd/>
        </a:ln>
      </xdr:spPr>
    </xdr:sp>
    <xdr:clientData/>
  </xdr:twoCellAnchor>
  <xdr:twoCellAnchor>
    <xdr:from>
      <xdr:col>2</xdr:col>
      <xdr:colOff>2047875</xdr:colOff>
      <xdr:row>1</xdr:row>
      <xdr:rowOff>0</xdr:rowOff>
    </xdr:from>
    <xdr:to>
      <xdr:col>2</xdr:col>
      <xdr:colOff>3990975</xdr:colOff>
      <xdr:row>12</xdr:row>
      <xdr:rowOff>142875</xdr:rowOff>
    </xdr:to>
    <xdr:sp macro="" textlink="">
      <xdr:nvSpPr>
        <xdr:cNvPr id="26630" name="1 Rectángulo"/>
        <xdr:cNvSpPr>
          <a:spLocks noChangeArrowheads="1"/>
        </xdr:cNvSpPr>
      </xdr:nvSpPr>
      <xdr:spPr bwMode="auto">
        <a:xfrm>
          <a:off x="5991225" y="171450"/>
          <a:ext cx="1095375" cy="1924050"/>
        </a:xfrm>
        <a:prstGeom prst="rect">
          <a:avLst/>
        </a:prstGeom>
        <a:blipFill dpi="0" rotWithShape="1">
          <a:blip xmlns:r="http://schemas.openxmlformats.org/officeDocument/2006/relationships" r:embed="rId2"/>
          <a:srcRect/>
          <a:stretch>
            <a:fillRect/>
          </a:stretch>
        </a:blipFill>
        <a:ln w="9525" algn="ctr">
          <a:solidFill>
            <a:srgbClr val="000000"/>
          </a:solidFill>
          <a:round/>
          <a:headEnd/>
          <a:tailEnd/>
        </a:ln>
      </xdr:spPr>
    </xdr:sp>
    <xdr:clientData/>
  </xdr:twoCellAnchor>
  <xdr:twoCellAnchor editAs="oneCell">
    <xdr:from>
      <xdr:col>1</xdr:col>
      <xdr:colOff>1619250</xdr:colOff>
      <xdr:row>13</xdr:row>
      <xdr:rowOff>9525</xdr:rowOff>
    </xdr:from>
    <xdr:to>
      <xdr:col>2</xdr:col>
      <xdr:colOff>3133725</xdr:colOff>
      <xdr:row>23</xdr:row>
      <xdr:rowOff>161925</xdr:rowOff>
    </xdr:to>
    <xdr:pic>
      <xdr:nvPicPr>
        <xdr:cNvPr id="26631" name="Picture 4"/>
        <xdr:cNvPicPr>
          <a:picLocks noChangeAspect="1" noChangeArrowheads="1"/>
        </xdr:cNvPicPr>
      </xdr:nvPicPr>
      <xdr:blipFill>
        <a:blip xmlns:r="http://schemas.openxmlformats.org/officeDocument/2006/relationships" r:embed="rId3"/>
        <a:srcRect/>
        <a:stretch>
          <a:fillRect/>
        </a:stretch>
      </xdr:blipFill>
      <xdr:spPr bwMode="auto">
        <a:xfrm>
          <a:off x="3943350" y="2133600"/>
          <a:ext cx="3133725" cy="1771650"/>
        </a:xfrm>
        <a:prstGeom prst="rect">
          <a:avLst/>
        </a:prstGeom>
        <a:noFill/>
        <a:ln w="9525">
          <a:noFill/>
          <a:miter lim="800000"/>
          <a:headEnd/>
          <a:tailEnd/>
        </a:ln>
      </xdr:spPr>
    </xdr:pic>
    <xdr:clientData/>
  </xdr:twoCellAnchor>
  <xdr:twoCellAnchor editAs="oneCell">
    <xdr:from>
      <xdr:col>0</xdr:col>
      <xdr:colOff>19050</xdr:colOff>
      <xdr:row>1</xdr:row>
      <xdr:rowOff>9525</xdr:rowOff>
    </xdr:from>
    <xdr:to>
      <xdr:col>2</xdr:col>
      <xdr:colOff>19050</xdr:colOff>
      <xdr:row>23</xdr:row>
      <xdr:rowOff>152400</xdr:rowOff>
    </xdr:to>
    <xdr:pic>
      <xdr:nvPicPr>
        <xdr:cNvPr id="26632" name="Picture 6"/>
        <xdr:cNvPicPr>
          <a:picLocks noChangeAspect="1" noChangeArrowheads="1"/>
        </xdr:cNvPicPr>
      </xdr:nvPicPr>
      <xdr:blipFill>
        <a:blip xmlns:r="http://schemas.openxmlformats.org/officeDocument/2006/relationships" r:embed="rId4"/>
        <a:srcRect/>
        <a:stretch>
          <a:fillRect/>
        </a:stretch>
      </xdr:blipFill>
      <xdr:spPr bwMode="auto">
        <a:xfrm>
          <a:off x="19050" y="180975"/>
          <a:ext cx="3943350" cy="3714750"/>
        </a:xfrm>
        <a:prstGeom prst="rect">
          <a:avLst/>
        </a:prstGeom>
        <a:noFill/>
        <a:ln w="9525">
          <a:noFill/>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twoCellAnchor>
    <xdr:from>
      <xdr:col>2</xdr:col>
      <xdr:colOff>752475</xdr:colOff>
      <xdr:row>13</xdr:row>
      <xdr:rowOff>9525</xdr:rowOff>
    </xdr:from>
    <xdr:to>
      <xdr:col>2</xdr:col>
      <xdr:colOff>3952875</xdr:colOff>
      <xdr:row>16</xdr:row>
      <xdr:rowOff>104775</xdr:rowOff>
    </xdr:to>
    <xdr:sp macro="" textlink="">
      <xdr:nvSpPr>
        <xdr:cNvPr id="2" name="1 CuadroTexto"/>
        <xdr:cNvSpPr txBox="1"/>
      </xdr:nvSpPr>
      <xdr:spPr>
        <a:xfrm>
          <a:off x="3409950" y="2133600"/>
          <a:ext cx="3200400" cy="581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S_tradnl" sz="1200">
              <a:solidFill>
                <a:srgbClr val="FF0000"/>
              </a:solidFill>
            </a:rPr>
            <a:t>PIÑA</a:t>
          </a:r>
          <a:r>
            <a:rPr lang="es-ES_tradnl" sz="1200" baseline="0">
              <a:solidFill>
                <a:srgbClr val="FF0000"/>
              </a:solidFill>
            </a:rPr>
            <a:t> "A" DE CARGUE COSTADO NORTE</a:t>
          </a:r>
          <a:endParaRPr lang="es-ES_tradnl" sz="1200">
            <a:solidFill>
              <a:srgbClr val="FF0000"/>
            </a:solidFill>
          </a:endParaRPr>
        </a:p>
      </xdr:txBody>
    </xdr:sp>
    <xdr:clientData/>
  </xdr:twoCellAnchor>
  <xdr:twoCellAnchor editAs="oneCell">
    <xdr:from>
      <xdr:col>0</xdr:col>
      <xdr:colOff>0</xdr:colOff>
      <xdr:row>1</xdr:row>
      <xdr:rowOff>19050</xdr:rowOff>
    </xdr:from>
    <xdr:to>
      <xdr:col>1</xdr:col>
      <xdr:colOff>1362075</xdr:colOff>
      <xdr:row>23</xdr:row>
      <xdr:rowOff>123825</xdr:rowOff>
    </xdr:to>
    <xdr:pic>
      <xdr:nvPicPr>
        <xdr:cNvPr id="27658" name="8 Imagen" descr="P1070119.JPG"/>
        <xdr:cNvPicPr>
          <a:picLocks noChangeAspect="1"/>
        </xdr:cNvPicPr>
      </xdr:nvPicPr>
      <xdr:blipFill>
        <a:blip xmlns:r="http://schemas.openxmlformats.org/officeDocument/2006/relationships" r:embed="rId1"/>
        <a:srcRect/>
        <a:stretch>
          <a:fillRect/>
        </a:stretch>
      </xdr:blipFill>
      <xdr:spPr bwMode="auto">
        <a:xfrm>
          <a:off x="0" y="190500"/>
          <a:ext cx="3581400" cy="3676650"/>
        </a:xfrm>
        <a:prstGeom prst="rect">
          <a:avLst/>
        </a:prstGeom>
        <a:noFill/>
        <a:ln w="9525">
          <a:noFill/>
          <a:miter lim="800000"/>
          <a:headEnd/>
          <a:tailEnd/>
        </a:ln>
      </xdr:spPr>
    </xdr:pic>
    <xdr:clientData/>
  </xdr:twoCellAnchor>
  <xdr:twoCellAnchor editAs="oneCell">
    <xdr:from>
      <xdr:col>2</xdr:col>
      <xdr:colOff>0</xdr:colOff>
      <xdr:row>13</xdr:row>
      <xdr:rowOff>0</xdr:rowOff>
    </xdr:from>
    <xdr:to>
      <xdr:col>2</xdr:col>
      <xdr:colOff>3438525</xdr:colOff>
      <xdr:row>24</xdr:row>
      <xdr:rowOff>9525</xdr:rowOff>
    </xdr:to>
    <xdr:pic>
      <xdr:nvPicPr>
        <xdr:cNvPr id="27659" name="9 Imagen" descr="DSC02087.JPG"/>
        <xdr:cNvPicPr>
          <a:picLocks noChangeAspect="1"/>
        </xdr:cNvPicPr>
      </xdr:nvPicPr>
      <xdr:blipFill>
        <a:blip xmlns:r="http://schemas.openxmlformats.org/officeDocument/2006/relationships" r:embed="rId2"/>
        <a:srcRect/>
        <a:stretch>
          <a:fillRect/>
        </a:stretch>
      </xdr:blipFill>
      <xdr:spPr bwMode="auto">
        <a:xfrm>
          <a:off x="3609975" y="2124075"/>
          <a:ext cx="3438525" cy="1800225"/>
        </a:xfrm>
        <a:prstGeom prst="rect">
          <a:avLst/>
        </a:prstGeom>
        <a:noFill/>
        <a:ln w="9525">
          <a:noFill/>
          <a:miter lim="800000"/>
          <a:headEnd/>
          <a:tailEnd/>
        </a:ln>
      </xdr:spPr>
    </xdr:pic>
    <xdr:clientData/>
  </xdr:twoCellAnchor>
  <xdr:twoCellAnchor editAs="oneCell">
    <xdr:from>
      <xdr:col>2</xdr:col>
      <xdr:colOff>38100</xdr:colOff>
      <xdr:row>1</xdr:row>
      <xdr:rowOff>0</xdr:rowOff>
    </xdr:from>
    <xdr:to>
      <xdr:col>2</xdr:col>
      <xdr:colOff>3419475</xdr:colOff>
      <xdr:row>12</xdr:row>
      <xdr:rowOff>152400</xdr:rowOff>
    </xdr:to>
    <xdr:pic>
      <xdr:nvPicPr>
        <xdr:cNvPr id="27660" name="11 Imagen" descr="Dibujo.jpg"/>
        <xdr:cNvPicPr>
          <a:picLocks noChangeAspect="1"/>
        </xdr:cNvPicPr>
      </xdr:nvPicPr>
      <xdr:blipFill>
        <a:blip xmlns:r="http://schemas.openxmlformats.org/officeDocument/2006/relationships" r:embed="rId3"/>
        <a:srcRect/>
        <a:stretch>
          <a:fillRect/>
        </a:stretch>
      </xdr:blipFill>
      <xdr:spPr bwMode="auto">
        <a:xfrm>
          <a:off x="3648075" y="171450"/>
          <a:ext cx="3381375" cy="1933575"/>
        </a:xfrm>
        <a:prstGeom prst="rect">
          <a:avLst/>
        </a:prstGeom>
        <a:noFill/>
        <a:ln w="9525">
          <a:noFill/>
          <a:miter lim="800000"/>
          <a:headEnd/>
          <a:tailEnd/>
        </a:ln>
      </xdr:spPr>
    </xdr:pic>
    <xdr:clientData/>
  </xdr:twoCellAnchor>
  <xdr:twoCellAnchor>
    <xdr:from>
      <xdr:col>2</xdr:col>
      <xdr:colOff>2343150</xdr:colOff>
      <xdr:row>4</xdr:row>
      <xdr:rowOff>104775</xdr:rowOff>
    </xdr:from>
    <xdr:to>
      <xdr:col>2</xdr:col>
      <xdr:colOff>3038475</xdr:colOff>
      <xdr:row>7</xdr:row>
      <xdr:rowOff>76200</xdr:rowOff>
    </xdr:to>
    <xdr:sp macro="" textlink="">
      <xdr:nvSpPr>
        <xdr:cNvPr id="27661" name="12 Elipse"/>
        <xdr:cNvSpPr>
          <a:spLocks noChangeArrowheads="1"/>
        </xdr:cNvSpPr>
      </xdr:nvSpPr>
      <xdr:spPr bwMode="auto">
        <a:xfrm>
          <a:off x="5953125" y="762000"/>
          <a:ext cx="695325" cy="457200"/>
        </a:xfrm>
        <a:prstGeom prst="ellipse">
          <a:avLst/>
        </a:prstGeom>
        <a:noFill/>
        <a:ln w="22225" algn="ctr">
          <a:solidFill>
            <a:srgbClr val="FF0000"/>
          </a:solidFill>
          <a:round/>
          <a:headEnd/>
          <a:tailEnd/>
        </a:ln>
      </xdr:spPr>
    </xdr:sp>
    <xdr:clientData/>
  </xdr:twoCellAnchor>
  <xdr:twoCellAnchor>
    <xdr:from>
      <xdr:col>2</xdr:col>
      <xdr:colOff>1781175</xdr:colOff>
      <xdr:row>9</xdr:row>
      <xdr:rowOff>19051</xdr:rowOff>
    </xdr:from>
    <xdr:to>
      <xdr:col>2</xdr:col>
      <xdr:colOff>3971925</xdr:colOff>
      <xdr:row>12</xdr:row>
      <xdr:rowOff>123826</xdr:rowOff>
    </xdr:to>
    <xdr:sp macro="" textlink="">
      <xdr:nvSpPr>
        <xdr:cNvPr id="7" name="6 CuadroTexto"/>
        <xdr:cNvSpPr txBox="1"/>
      </xdr:nvSpPr>
      <xdr:spPr>
        <a:xfrm>
          <a:off x="4438650" y="1485901"/>
          <a:ext cx="2190750" cy="590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S_tradnl" sz="1100">
              <a:solidFill>
                <a:srgbClr val="FF0000"/>
              </a:solidFill>
            </a:rPr>
            <a:t>VISTA</a:t>
          </a:r>
          <a:r>
            <a:rPr lang="es-ES_tradnl" sz="1100" baseline="0">
              <a:solidFill>
                <a:srgbClr val="FF0000"/>
              </a:solidFill>
            </a:rPr>
            <a:t> GENERAL TERMINAL FLUVIAL REFINERIA</a:t>
          </a:r>
          <a:endParaRPr lang="es-ES_tradnl" sz="1100">
            <a:solidFill>
              <a:srgbClr val="FF0000"/>
            </a:solidFill>
          </a:endParaRPr>
        </a:p>
      </xdr:txBody>
    </xdr:sp>
    <xdr:clientData/>
  </xdr:twoCellAnchor>
  <xdr:twoCellAnchor>
    <xdr:from>
      <xdr:col>2</xdr:col>
      <xdr:colOff>2695575</xdr:colOff>
      <xdr:row>7</xdr:row>
      <xdr:rowOff>123825</xdr:rowOff>
    </xdr:from>
    <xdr:to>
      <xdr:col>2</xdr:col>
      <xdr:colOff>2876550</xdr:colOff>
      <xdr:row>9</xdr:row>
      <xdr:rowOff>19050</xdr:rowOff>
    </xdr:to>
    <xdr:cxnSp macro="">
      <xdr:nvCxnSpPr>
        <xdr:cNvPr id="27663" name="15 Conector recto de flecha"/>
        <xdr:cNvCxnSpPr>
          <a:cxnSpLocks noChangeShapeType="1"/>
          <a:stCxn id="7" idx="0"/>
        </xdr:cNvCxnSpPr>
      </xdr:nvCxnSpPr>
      <xdr:spPr bwMode="auto">
        <a:xfrm rot="16200000" flipV="1">
          <a:off x="6286500" y="1285875"/>
          <a:ext cx="219075" cy="180975"/>
        </a:xfrm>
        <a:prstGeom prst="straightConnector1">
          <a:avLst/>
        </a:prstGeom>
        <a:noFill/>
        <a:ln w="9525" algn="ctr">
          <a:solidFill>
            <a:srgbClr val="FF0000"/>
          </a:solidFill>
          <a:round/>
          <a:headEnd/>
          <a:tailEnd type="arrow" w="med" len="med"/>
        </a:ln>
      </xdr:spPr>
    </xdr:cxnSp>
    <xdr:clientData/>
  </xdr:twoCellAnchor>
  <xdr:twoCellAnchor>
    <xdr:from>
      <xdr:col>2</xdr:col>
      <xdr:colOff>371475</xdr:colOff>
      <xdr:row>13</xdr:row>
      <xdr:rowOff>152399</xdr:rowOff>
    </xdr:from>
    <xdr:to>
      <xdr:col>2</xdr:col>
      <xdr:colOff>3781425</xdr:colOff>
      <xdr:row>17</xdr:row>
      <xdr:rowOff>28574</xdr:rowOff>
    </xdr:to>
    <xdr:sp macro="" textlink="">
      <xdr:nvSpPr>
        <xdr:cNvPr id="9" name="8 CuadroTexto"/>
        <xdr:cNvSpPr txBox="1"/>
      </xdr:nvSpPr>
      <xdr:spPr>
        <a:xfrm>
          <a:off x="3028950" y="2276474"/>
          <a:ext cx="3409950" cy="5238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lang="es-ES_tradnl" sz="1100">
              <a:solidFill>
                <a:srgbClr val="FF0000"/>
              </a:solidFill>
            </a:rPr>
            <a:t>TERMINAL</a:t>
          </a:r>
          <a:r>
            <a:rPr lang="es-ES_tradnl" sz="1100" baseline="0">
              <a:solidFill>
                <a:srgbClr val="FF0000"/>
              </a:solidFill>
            </a:rPr>
            <a:t> FLUVIAL REFINERIA</a:t>
          </a:r>
        </a:p>
        <a:p>
          <a:pPr algn="ctr"/>
          <a:r>
            <a:rPr lang="es-ES_tradnl" sz="1100" baseline="0">
              <a:solidFill>
                <a:srgbClr val="FF0000"/>
              </a:solidFill>
            </a:rPr>
            <a:t>MUELLE DE BAJO CALADO</a:t>
          </a:r>
          <a:endParaRPr lang="es-ES_tradnl" sz="1100">
            <a:solidFill>
              <a:srgbClr val="FF0000"/>
            </a:solidFill>
          </a:endParaRPr>
        </a:p>
      </xdr:txBody>
    </xdr:sp>
    <xdr:clientData/>
  </xdr:twoCellAnchor>
</xdr:wsDr>
</file>

<file path=xl/drawings/drawing24.xml><?xml version="1.0" encoding="utf-8"?>
<xdr:wsDr xmlns:xdr="http://schemas.openxmlformats.org/drawingml/2006/spreadsheetDrawing" xmlns:a="http://schemas.openxmlformats.org/drawingml/2006/main">
  <xdr:twoCellAnchor>
    <xdr:from>
      <xdr:col>2</xdr:col>
      <xdr:colOff>752475</xdr:colOff>
      <xdr:row>13</xdr:row>
      <xdr:rowOff>9525</xdr:rowOff>
    </xdr:from>
    <xdr:to>
      <xdr:col>2</xdr:col>
      <xdr:colOff>3952875</xdr:colOff>
      <xdr:row>16</xdr:row>
      <xdr:rowOff>104775</xdr:rowOff>
    </xdr:to>
    <xdr:sp macro="" textlink="">
      <xdr:nvSpPr>
        <xdr:cNvPr id="2" name="1 CuadroTexto"/>
        <xdr:cNvSpPr txBox="1"/>
      </xdr:nvSpPr>
      <xdr:spPr>
        <a:xfrm>
          <a:off x="3409950" y="2133600"/>
          <a:ext cx="3200400" cy="581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S_tradnl" sz="1200">
              <a:solidFill>
                <a:srgbClr val="FF0000"/>
              </a:solidFill>
            </a:rPr>
            <a:t>PIÑA</a:t>
          </a:r>
          <a:r>
            <a:rPr lang="es-ES_tradnl" sz="1200" baseline="0">
              <a:solidFill>
                <a:srgbClr val="FF0000"/>
              </a:solidFill>
            </a:rPr>
            <a:t> "A" DE CARGUE COSTADO NORTE</a:t>
          </a:r>
          <a:endParaRPr lang="es-ES_tradnl" sz="1200">
            <a:solidFill>
              <a:srgbClr val="FF0000"/>
            </a:solidFill>
          </a:endParaRPr>
        </a:p>
      </xdr:txBody>
    </xdr:sp>
    <xdr:clientData/>
  </xdr:twoCellAnchor>
  <xdr:twoCellAnchor editAs="oneCell">
    <xdr:from>
      <xdr:col>0</xdr:col>
      <xdr:colOff>0</xdr:colOff>
      <xdr:row>1</xdr:row>
      <xdr:rowOff>19050</xdr:rowOff>
    </xdr:from>
    <xdr:to>
      <xdr:col>1</xdr:col>
      <xdr:colOff>1209675</xdr:colOff>
      <xdr:row>23</xdr:row>
      <xdr:rowOff>123825</xdr:rowOff>
    </xdr:to>
    <xdr:pic>
      <xdr:nvPicPr>
        <xdr:cNvPr id="28682" name="8 Imagen" descr="P1070119.JPG"/>
        <xdr:cNvPicPr>
          <a:picLocks noChangeAspect="1"/>
        </xdr:cNvPicPr>
      </xdr:nvPicPr>
      <xdr:blipFill>
        <a:blip xmlns:r="http://schemas.openxmlformats.org/officeDocument/2006/relationships" r:embed="rId1"/>
        <a:srcRect/>
        <a:stretch>
          <a:fillRect/>
        </a:stretch>
      </xdr:blipFill>
      <xdr:spPr bwMode="auto">
        <a:xfrm>
          <a:off x="0" y="190500"/>
          <a:ext cx="3000375" cy="3676650"/>
        </a:xfrm>
        <a:prstGeom prst="rect">
          <a:avLst/>
        </a:prstGeom>
        <a:noFill/>
        <a:ln w="9525">
          <a:noFill/>
          <a:miter lim="800000"/>
          <a:headEnd/>
          <a:tailEnd/>
        </a:ln>
      </xdr:spPr>
    </xdr:pic>
    <xdr:clientData/>
  </xdr:twoCellAnchor>
  <xdr:twoCellAnchor editAs="oneCell">
    <xdr:from>
      <xdr:col>2</xdr:col>
      <xdr:colOff>0</xdr:colOff>
      <xdr:row>13</xdr:row>
      <xdr:rowOff>0</xdr:rowOff>
    </xdr:from>
    <xdr:to>
      <xdr:col>3</xdr:col>
      <xdr:colOff>28575</xdr:colOff>
      <xdr:row>24</xdr:row>
      <xdr:rowOff>9525</xdr:rowOff>
    </xdr:to>
    <xdr:pic>
      <xdr:nvPicPr>
        <xdr:cNvPr id="28683" name="9 Imagen" descr="DSC02087.JPG"/>
        <xdr:cNvPicPr>
          <a:picLocks noChangeAspect="1"/>
        </xdr:cNvPicPr>
      </xdr:nvPicPr>
      <xdr:blipFill>
        <a:blip xmlns:r="http://schemas.openxmlformats.org/officeDocument/2006/relationships" r:embed="rId2"/>
        <a:srcRect/>
        <a:stretch>
          <a:fillRect/>
        </a:stretch>
      </xdr:blipFill>
      <xdr:spPr bwMode="auto">
        <a:xfrm>
          <a:off x="3000375" y="2124075"/>
          <a:ext cx="3133725" cy="1800225"/>
        </a:xfrm>
        <a:prstGeom prst="rect">
          <a:avLst/>
        </a:prstGeom>
        <a:noFill/>
        <a:ln w="9525">
          <a:noFill/>
          <a:miter lim="800000"/>
          <a:headEnd/>
          <a:tailEnd/>
        </a:ln>
      </xdr:spPr>
    </xdr:pic>
    <xdr:clientData/>
  </xdr:twoCellAnchor>
  <xdr:twoCellAnchor editAs="oneCell">
    <xdr:from>
      <xdr:col>2</xdr:col>
      <xdr:colOff>0</xdr:colOff>
      <xdr:row>1</xdr:row>
      <xdr:rowOff>0</xdr:rowOff>
    </xdr:from>
    <xdr:to>
      <xdr:col>3</xdr:col>
      <xdr:colOff>0</xdr:colOff>
      <xdr:row>12</xdr:row>
      <xdr:rowOff>152400</xdr:rowOff>
    </xdr:to>
    <xdr:pic>
      <xdr:nvPicPr>
        <xdr:cNvPr id="28684" name="11 Imagen" descr="Dibujo.jpg"/>
        <xdr:cNvPicPr>
          <a:picLocks noChangeAspect="1"/>
        </xdr:cNvPicPr>
      </xdr:nvPicPr>
      <xdr:blipFill>
        <a:blip xmlns:r="http://schemas.openxmlformats.org/officeDocument/2006/relationships" r:embed="rId3"/>
        <a:srcRect/>
        <a:stretch>
          <a:fillRect/>
        </a:stretch>
      </xdr:blipFill>
      <xdr:spPr bwMode="auto">
        <a:xfrm>
          <a:off x="3000375" y="171450"/>
          <a:ext cx="3105150" cy="1933575"/>
        </a:xfrm>
        <a:prstGeom prst="rect">
          <a:avLst/>
        </a:prstGeom>
        <a:noFill/>
        <a:ln w="9525">
          <a:noFill/>
          <a:miter lim="800000"/>
          <a:headEnd/>
          <a:tailEnd/>
        </a:ln>
      </xdr:spPr>
    </xdr:pic>
    <xdr:clientData/>
  </xdr:twoCellAnchor>
  <xdr:twoCellAnchor>
    <xdr:from>
      <xdr:col>2</xdr:col>
      <xdr:colOff>2343150</xdr:colOff>
      <xdr:row>4</xdr:row>
      <xdr:rowOff>104775</xdr:rowOff>
    </xdr:from>
    <xdr:to>
      <xdr:col>2</xdr:col>
      <xdr:colOff>3038475</xdr:colOff>
      <xdr:row>7</xdr:row>
      <xdr:rowOff>76200</xdr:rowOff>
    </xdr:to>
    <xdr:sp macro="" textlink="">
      <xdr:nvSpPr>
        <xdr:cNvPr id="28685" name="12 Elipse"/>
        <xdr:cNvSpPr>
          <a:spLocks noChangeArrowheads="1"/>
        </xdr:cNvSpPr>
      </xdr:nvSpPr>
      <xdr:spPr bwMode="auto">
        <a:xfrm>
          <a:off x="5343525" y="762000"/>
          <a:ext cx="695325" cy="457200"/>
        </a:xfrm>
        <a:prstGeom prst="ellipse">
          <a:avLst/>
        </a:prstGeom>
        <a:noFill/>
        <a:ln w="22225" algn="ctr">
          <a:solidFill>
            <a:srgbClr val="FF0000"/>
          </a:solidFill>
          <a:round/>
          <a:headEnd/>
          <a:tailEnd/>
        </a:ln>
      </xdr:spPr>
    </xdr:sp>
    <xdr:clientData/>
  </xdr:twoCellAnchor>
  <xdr:twoCellAnchor>
    <xdr:from>
      <xdr:col>2</xdr:col>
      <xdr:colOff>1781175</xdr:colOff>
      <xdr:row>9</xdr:row>
      <xdr:rowOff>19051</xdr:rowOff>
    </xdr:from>
    <xdr:to>
      <xdr:col>2</xdr:col>
      <xdr:colOff>3971925</xdr:colOff>
      <xdr:row>12</xdr:row>
      <xdr:rowOff>123826</xdr:rowOff>
    </xdr:to>
    <xdr:sp macro="" textlink="">
      <xdr:nvSpPr>
        <xdr:cNvPr id="7" name="6 CuadroTexto"/>
        <xdr:cNvSpPr txBox="1"/>
      </xdr:nvSpPr>
      <xdr:spPr>
        <a:xfrm>
          <a:off x="4438650" y="1485901"/>
          <a:ext cx="2190750" cy="590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S_tradnl" sz="1100">
              <a:solidFill>
                <a:srgbClr val="FF0000"/>
              </a:solidFill>
            </a:rPr>
            <a:t>VISTA</a:t>
          </a:r>
          <a:r>
            <a:rPr lang="es-ES_tradnl" sz="1100" baseline="0">
              <a:solidFill>
                <a:srgbClr val="FF0000"/>
              </a:solidFill>
            </a:rPr>
            <a:t> GENERAL TERMINAL FLUVIAL REFINERIA</a:t>
          </a:r>
          <a:endParaRPr lang="es-ES_tradnl" sz="1100">
            <a:solidFill>
              <a:srgbClr val="FF0000"/>
            </a:solidFill>
          </a:endParaRPr>
        </a:p>
      </xdr:txBody>
    </xdr:sp>
    <xdr:clientData/>
  </xdr:twoCellAnchor>
  <xdr:twoCellAnchor>
    <xdr:from>
      <xdr:col>2</xdr:col>
      <xdr:colOff>2695575</xdr:colOff>
      <xdr:row>7</xdr:row>
      <xdr:rowOff>123825</xdr:rowOff>
    </xdr:from>
    <xdr:to>
      <xdr:col>2</xdr:col>
      <xdr:colOff>2876550</xdr:colOff>
      <xdr:row>9</xdr:row>
      <xdr:rowOff>19050</xdr:rowOff>
    </xdr:to>
    <xdr:cxnSp macro="">
      <xdr:nvCxnSpPr>
        <xdr:cNvPr id="28687" name="15 Conector recto de flecha"/>
        <xdr:cNvCxnSpPr>
          <a:cxnSpLocks noChangeShapeType="1"/>
          <a:stCxn id="7" idx="0"/>
        </xdr:cNvCxnSpPr>
      </xdr:nvCxnSpPr>
      <xdr:spPr bwMode="auto">
        <a:xfrm rot="16200000" flipV="1">
          <a:off x="5676900" y="1285875"/>
          <a:ext cx="219075" cy="180975"/>
        </a:xfrm>
        <a:prstGeom prst="straightConnector1">
          <a:avLst/>
        </a:prstGeom>
        <a:noFill/>
        <a:ln w="9525" algn="ctr">
          <a:solidFill>
            <a:srgbClr val="FF0000"/>
          </a:solidFill>
          <a:round/>
          <a:headEnd/>
          <a:tailEnd type="arrow" w="med" len="med"/>
        </a:ln>
      </xdr:spPr>
    </xdr:cxnSp>
    <xdr:clientData/>
  </xdr:twoCellAnchor>
  <xdr:twoCellAnchor>
    <xdr:from>
      <xdr:col>2</xdr:col>
      <xdr:colOff>371475</xdr:colOff>
      <xdr:row>13</xdr:row>
      <xdr:rowOff>152399</xdr:rowOff>
    </xdr:from>
    <xdr:to>
      <xdr:col>2</xdr:col>
      <xdr:colOff>3781425</xdr:colOff>
      <xdr:row>17</xdr:row>
      <xdr:rowOff>28574</xdr:rowOff>
    </xdr:to>
    <xdr:sp macro="" textlink="">
      <xdr:nvSpPr>
        <xdr:cNvPr id="9" name="8 CuadroTexto"/>
        <xdr:cNvSpPr txBox="1"/>
      </xdr:nvSpPr>
      <xdr:spPr>
        <a:xfrm>
          <a:off x="3028950" y="2276474"/>
          <a:ext cx="3409950" cy="5238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lang="es-ES_tradnl" sz="1100">
              <a:solidFill>
                <a:srgbClr val="FF0000"/>
              </a:solidFill>
            </a:rPr>
            <a:t>TERMINAL</a:t>
          </a:r>
          <a:r>
            <a:rPr lang="es-ES_tradnl" sz="1100" baseline="0">
              <a:solidFill>
                <a:srgbClr val="FF0000"/>
              </a:solidFill>
            </a:rPr>
            <a:t> FLUVIAL REFINERIA</a:t>
          </a:r>
        </a:p>
        <a:p>
          <a:pPr algn="ctr"/>
          <a:r>
            <a:rPr lang="es-ES_tradnl" sz="1100" baseline="0">
              <a:solidFill>
                <a:srgbClr val="FF0000"/>
              </a:solidFill>
            </a:rPr>
            <a:t>MUELLE DE BAJO CALADO</a:t>
          </a:r>
          <a:endParaRPr lang="es-ES_tradnl" sz="1100">
            <a:solidFill>
              <a:srgbClr val="FF0000"/>
            </a:solidFill>
          </a:endParaRPr>
        </a:p>
      </xdr:txBody>
    </xdr:sp>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57150</xdr:colOff>
      <xdr:row>1</xdr:row>
      <xdr:rowOff>28575</xdr:rowOff>
    </xdr:from>
    <xdr:to>
      <xdr:col>2</xdr:col>
      <xdr:colOff>3305175</xdr:colOff>
      <xdr:row>23</xdr:row>
      <xdr:rowOff>152400</xdr:rowOff>
    </xdr:to>
    <xdr:pic>
      <xdr:nvPicPr>
        <xdr:cNvPr id="29698" name="Picture 1"/>
        <xdr:cNvPicPr>
          <a:picLocks noChangeAspect="1" noChangeArrowheads="1"/>
        </xdr:cNvPicPr>
      </xdr:nvPicPr>
      <xdr:blipFill>
        <a:blip xmlns:r="http://schemas.openxmlformats.org/officeDocument/2006/relationships" r:embed="rId1"/>
        <a:srcRect/>
        <a:stretch>
          <a:fillRect/>
        </a:stretch>
      </xdr:blipFill>
      <xdr:spPr bwMode="auto">
        <a:xfrm>
          <a:off x="57150" y="190500"/>
          <a:ext cx="6505575" cy="3686175"/>
        </a:xfrm>
        <a:prstGeom prst="rect">
          <a:avLst/>
        </a:prstGeom>
        <a:noFill/>
        <a:ln w="9525">
          <a:noFill/>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1</xdr:row>
      <xdr:rowOff>9525</xdr:rowOff>
    </xdr:from>
    <xdr:to>
      <xdr:col>3</xdr:col>
      <xdr:colOff>19050</xdr:colOff>
      <xdr:row>23</xdr:row>
      <xdr:rowOff>161925</xdr:rowOff>
    </xdr:to>
    <xdr:pic>
      <xdr:nvPicPr>
        <xdr:cNvPr id="30722" name="Picture 2"/>
        <xdr:cNvPicPr>
          <a:picLocks noChangeAspect="1" noChangeArrowheads="1"/>
        </xdr:cNvPicPr>
      </xdr:nvPicPr>
      <xdr:blipFill>
        <a:blip xmlns:r="http://schemas.openxmlformats.org/officeDocument/2006/relationships" r:embed="rId1"/>
        <a:srcRect/>
        <a:stretch>
          <a:fillRect/>
        </a:stretch>
      </xdr:blipFill>
      <xdr:spPr bwMode="auto">
        <a:xfrm>
          <a:off x="0" y="171450"/>
          <a:ext cx="6419850" cy="3714750"/>
        </a:xfrm>
        <a:prstGeom prst="rect">
          <a:avLst/>
        </a:prstGeom>
        <a:noFill/>
        <a:ln w="9525">
          <a:noFill/>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2</xdr:col>
      <xdr:colOff>0</xdr:colOff>
      <xdr:row>121</xdr:row>
      <xdr:rowOff>66675</xdr:rowOff>
    </xdr:from>
    <xdr:to>
      <xdr:col>2</xdr:col>
      <xdr:colOff>76200</xdr:colOff>
      <xdr:row>121</xdr:row>
      <xdr:rowOff>190500</xdr:rowOff>
    </xdr:to>
    <xdr:sp macro="" textlink="">
      <xdr:nvSpPr>
        <xdr:cNvPr id="37890" name="Text Box 2"/>
        <xdr:cNvSpPr txBox="1">
          <a:spLocks noChangeArrowheads="1"/>
        </xdr:cNvSpPr>
      </xdr:nvSpPr>
      <xdr:spPr bwMode="auto">
        <a:xfrm>
          <a:off x="2362200" y="25431750"/>
          <a:ext cx="76200" cy="123825"/>
        </a:xfrm>
        <a:prstGeom prst="rect">
          <a:avLst/>
        </a:prstGeom>
        <a:noFill/>
        <a:ln w="9525">
          <a:no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juliov/AppData/Local/Microsoft/Windows/Temporary%20Internet%20Files/Content.Outlook/6WINB0NU/Seguimiento%20%20Ppto%20Carga%20200110.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Moton"/>
      <sheetName val="Consolidado"/>
      <sheetName val="Estadistica "/>
      <sheetName val="Real 2010"/>
      <sheetName val="Pres 2010"/>
      <sheetName val="Real-2009"/>
      <sheetName val="Real-2007"/>
      <sheetName val="Real 2006"/>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4.bin"/><Relationship Id="rId1" Type="http://schemas.openxmlformats.org/officeDocument/2006/relationships/printerSettings" Target="../printerSettings/printerSettings3.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0.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1.v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3" Type="http://schemas.openxmlformats.org/officeDocument/2006/relationships/oleObject" Target="../embeddings/oleObject1.bin"/><Relationship Id="rId2" Type="http://schemas.openxmlformats.org/officeDocument/2006/relationships/vmlDrawing" Target="../drawings/vmlDrawing2.vml"/><Relationship Id="rId1" Type="http://schemas.openxmlformats.org/officeDocument/2006/relationships/drawing" Target="../drawings/drawing10.xml"/><Relationship Id="rId4" Type="http://schemas.openxmlformats.org/officeDocument/2006/relationships/oleObject" Target="../embeddings/oleObject2.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mailto:spbarranca@hotmail.com" TargetMode="Externa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3.v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32.xml.rels><?xml version="1.0" encoding="UTF-8" standalone="yes"?>
<Relationships xmlns="http://schemas.openxmlformats.org/package/2006/relationships"><Relationship Id="rId1" Type="http://schemas.openxmlformats.org/officeDocument/2006/relationships/hyperlink" Target="mailto:spsm@spsm.com.co/eforero@spsm.com.co/kcaballero@spsm.com.co" TargetMode="External"/></Relationships>
</file>

<file path=xl/worksheets/_rels/sheet33.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printerSettings" Target="../printerSettings/printerSettings6.bin"/><Relationship Id="rId1" Type="http://schemas.openxmlformats.org/officeDocument/2006/relationships/printerSettings" Target="../printerSettings/printerSettings5.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47.xml.rels><?xml version="1.0" encoding="UTF-8" standalone="yes"?>
<Relationships xmlns="http://schemas.openxmlformats.org/package/2006/relationships"><Relationship Id="rId2" Type="http://schemas.openxmlformats.org/officeDocument/2006/relationships/comments" Target="../comments3.xml"/><Relationship Id="rId1" Type="http://schemas.openxmlformats.org/officeDocument/2006/relationships/vmlDrawing" Target="../drawings/vmlDrawing4.vml"/></Relationships>
</file>

<file path=xl/worksheets/_rels/sheet49.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5.vml"/></Relationships>
</file>

<file path=xl/worksheets/_rels/sheet50.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6.v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27.xml"/></Relationships>
</file>

<file path=xl/worksheets/sheet1.xml><?xml version="1.0" encoding="utf-8"?>
<worksheet xmlns="http://schemas.openxmlformats.org/spreadsheetml/2006/main" xmlns:r="http://schemas.openxmlformats.org/officeDocument/2006/relationships">
  <sheetPr codeName="Hoja1"/>
  <dimension ref="A2:B60"/>
  <sheetViews>
    <sheetView workbookViewId="0">
      <selection activeCell="K11" sqref="K11"/>
    </sheetView>
  </sheetViews>
  <sheetFormatPr baseColWidth="10" defaultRowHeight="12.75"/>
  <cols>
    <col min="1" max="1" width="4.7109375" customWidth="1"/>
    <col min="2" max="2" width="27.7109375" customWidth="1"/>
  </cols>
  <sheetData>
    <row r="2" spans="1:2">
      <c r="A2" t="s">
        <v>2149</v>
      </c>
    </row>
    <row r="4" spans="1:2">
      <c r="A4">
        <v>1</v>
      </c>
      <c r="B4" t="s">
        <v>1849</v>
      </c>
    </row>
    <row r="5" spans="1:2">
      <c r="A5">
        <f>A4+1</f>
        <v>2</v>
      </c>
      <c r="B5" t="s">
        <v>1850</v>
      </c>
    </row>
    <row r="6" spans="1:2">
      <c r="A6">
        <f t="shared" ref="A6:A60" si="0">A5+1</f>
        <v>3</v>
      </c>
      <c r="B6" t="s">
        <v>294</v>
      </c>
    </row>
    <row r="7" spans="1:2">
      <c r="A7">
        <f t="shared" si="0"/>
        <v>4</v>
      </c>
      <c r="B7" t="s">
        <v>1851</v>
      </c>
    </row>
    <row r="8" spans="1:2">
      <c r="A8">
        <f t="shared" si="0"/>
        <v>5</v>
      </c>
      <c r="B8" t="s">
        <v>1852</v>
      </c>
    </row>
    <row r="9" spans="1:2">
      <c r="A9">
        <f t="shared" si="0"/>
        <v>6</v>
      </c>
      <c r="B9" t="s">
        <v>1853</v>
      </c>
    </row>
    <row r="10" spans="1:2">
      <c r="A10">
        <f t="shared" si="0"/>
        <v>7</v>
      </c>
      <c r="B10" t="s">
        <v>1854</v>
      </c>
    </row>
    <row r="11" spans="1:2">
      <c r="A11">
        <f t="shared" si="0"/>
        <v>8</v>
      </c>
      <c r="B11" t="s">
        <v>1855</v>
      </c>
    </row>
    <row r="12" spans="1:2">
      <c r="A12">
        <f t="shared" si="0"/>
        <v>9</v>
      </c>
      <c r="B12" t="s">
        <v>1856</v>
      </c>
    </row>
    <row r="13" spans="1:2">
      <c r="A13">
        <f t="shared" si="0"/>
        <v>10</v>
      </c>
      <c r="B13" t="s">
        <v>1857</v>
      </c>
    </row>
    <row r="14" spans="1:2">
      <c r="A14">
        <f t="shared" si="0"/>
        <v>11</v>
      </c>
      <c r="B14" t="s">
        <v>1858</v>
      </c>
    </row>
    <row r="15" spans="1:2">
      <c r="A15">
        <f t="shared" si="0"/>
        <v>12</v>
      </c>
      <c r="B15" t="s">
        <v>1859</v>
      </c>
    </row>
    <row r="16" spans="1:2">
      <c r="A16">
        <f t="shared" si="0"/>
        <v>13</v>
      </c>
      <c r="B16" t="s">
        <v>1860</v>
      </c>
    </row>
    <row r="17" spans="1:2">
      <c r="A17">
        <f t="shared" si="0"/>
        <v>14</v>
      </c>
      <c r="B17" t="s">
        <v>1861</v>
      </c>
    </row>
    <row r="18" spans="1:2">
      <c r="A18">
        <f t="shared" si="0"/>
        <v>15</v>
      </c>
      <c r="B18" t="s">
        <v>1862</v>
      </c>
    </row>
    <row r="19" spans="1:2">
      <c r="A19">
        <f t="shared" si="0"/>
        <v>16</v>
      </c>
      <c r="B19" t="s">
        <v>1864</v>
      </c>
    </row>
    <row r="20" spans="1:2">
      <c r="A20">
        <f t="shared" si="0"/>
        <v>17</v>
      </c>
      <c r="B20" t="s">
        <v>1865</v>
      </c>
    </row>
    <row r="21" spans="1:2">
      <c r="A21">
        <f t="shared" si="0"/>
        <v>18</v>
      </c>
      <c r="B21" t="s">
        <v>1866</v>
      </c>
    </row>
    <row r="22" spans="1:2">
      <c r="A22">
        <f t="shared" si="0"/>
        <v>19</v>
      </c>
      <c r="B22" t="s">
        <v>1867</v>
      </c>
    </row>
    <row r="23" spans="1:2">
      <c r="A23">
        <f t="shared" si="0"/>
        <v>20</v>
      </c>
      <c r="B23" t="s">
        <v>1868</v>
      </c>
    </row>
    <row r="24" spans="1:2">
      <c r="A24">
        <f t="shared" si="0"/>
        <v>21</v>
      </c>
      <c r="B24" t="s">
        <v>1869</v>
      </c>
    </row>
    <row r="25" spans="1:2">
      <c r="A25">
        <f t="shared" si="0"/>
        <v>22</v>
      </c>
      <c r="B25" t="s">
        <v>1870</v>
      </c>
    </row>
    <row r="26" spans="1:2">
      <c r="A26">
        <f t="shared" si="0"/>
        <v>23</v>
      </c>
      <c r="B26" t="s">
        <v>1910</v>
      </c>
    </row>
    <row r="27" spans="1:2">
      <c r="A27">
        <f t="shared" si="0"/>
        <v>24</v>
      </c>
      <c r="B27" t="s">
        <v>1941</v>
      </c>
    </row>
    <row r="28" spans="1:2">
      <c r="A28">
        <f t="shared" si="0"/>
        <v>25</v>
      </c>
      <c r="B28" t="s">
        <v>1950</v>
      </c>
    </row>
    <row r="29" spans="1:2">
      <c r="A29">
        <f t="shared" si="0"/>
        <v>26</v>
      </c>
      <c r="B29" t="s">
        <v>1863</v>
      </c>
    </row>
    <row r="30" spans="1:2">
      <c r="A30">
        <f t="shared" si="0"/>
        <v>27</v>
      </c>
      <c r="B30" t="s">
        <v>2038</v>
      </c>
    </row>
    <row r="31" spans="1:2">
      <c r="A31">
        <f t="shared" si="0"/>
        <v>28</v>
      </c>
      <c r="B31" t="s">
        <v>2039</v>
      </c>
    </row>
    <row r="32" spans="1:2">
      <c r="A32">
        <f t="shared" si="0"/>
        <v>29</v>
      </c>
      <c r="B32" t="s">
        <v>2060</v>
      </c>
    </row>
    <row r="33" spans="1:2">
      <c r="A33">
        <f t="shared" si="0"/>
        <v>30</v>
      </c>
      <c r="B33" t="s">
        <v>2061</v>
      </c>
    </row>
    <row r="34" spans="1:2">
      <c r="A34">
        <f t="shared" si="0"/>
        <v>31</v>
      </c>
      <c r="B34" t="s">
        <v>2086</v>
      </c>
    </row>
    <row r="35" spans="1:2">
      <c r="A35">
        <f t="shared" si="0"/>
        <v>32</v>
      </c>
      <c r="B35" t="s">
        <v>2087</v>
      </c>
    </row>
    <row r="36" spans="1:2">
      <c r="A36">
        <f t="shared" si="0"/>
        <v>33</v>
      </c>
      <c r="B36" t="s">
        <v>2111</v>
      </c>
    </row>
    <row r="37" spans="1:2">
      <c r="A37">
        <f t="shared" si="0"/>
        <v>34</v>
      </c>
      <c r="B37" t="s">
        <v>2139</v>
      </c>
    </row>
    <row r="38" spans="1:2">
      <c r="A38">
        <f t="shared" si="0"/>
        <v>35</v>
      </c>
      <c r="B38" t="s">
        <v>2140</v>
      </c>
    </row>
    <row r="39" spans="1:2">
      <c r="A39">
        <f t="shared" si="0"/>
        <v>36</v>
      </c>
      <c r="B39" t="s">
        <v>2141</v>
      </c>
    </row>
    <row r="40" spans="1:2">
      <c r="A40">
        <f t="shared" si="0"/>
        <v>37</v>
      </c>
      <c r="B40" t="s">
        <v>2142</v>
      </c>
    </row>
    <row r="41" spans="1:2">
      <c r="A41">
        <f t="shared" si="0"/>
        <v>38</v>
      </c>
      <c r="B41" t="s">
        <v>2148</v>
      </c>
    </row>
    <row r="42" spans="1:2">
      <c r="A42">
        <f t="shared" si="0"/>
        <v>39</v>
      </c>
      <c r="B42" t="s">
        <v>2150</v>
      </c>
    </row>
    <row r="43" spans="1:2">
      <c r="A43">
        <f t="shared" si="0"/>
        <v>40</v>
      </c>
      <c r="B43" t="s">
        <v>2151</v>
      </c>
    </row>
    <row r="44" spans="1:2">
      <c r="A44">
        <f t="shared" si="0"/>
        <v>41</v>
      </c>
      <c r="B44" t="s">
        <v>2171</v>
      </c>
    </row>
    <row r="45" spans="1:2">
      <c r="A45">
        <f t="shared" si="0"/>
        <v>42</v>
      </c>
      <c r="B45" t="s">
        <v>2172</v>
      </c>
    </row>
    <row r="46" spans="1:2">
      <c r="A46">
        <f t="shared" si="0"/>
        <v>43</v>
      </c>
      <c r="B46" t="s">
        <v>2173</v>
      </c>
    </row>
    <row r="47" spans="1:2">
      <c r="A47">
        <f t="shared" si="0"/>
        <v>44</v>
      </c>
      <c r="B47" t="s">
        <v>2211</v>
      </c>
    </row>
    <row r="48" spans="1:2">
      <c r="A48">
        <f t="shared" si="0"/>
        <v>45</v>
      </c>
      <c r="B48" t="s">
        <v>2212</v>
      </c>
    </row>
    <row r="49" spans="1:2">
      <c r="A49">
        <f t="shared" si="0"/>
        <v>46</v>
      </c>
      <c r="B49" t="s">
        <v>2276</v>
      </c>
    </row>
    <row r="50" spans="1:2">
      <c r="A50">
        <f t="shared" si="0"/>
        <v>47</v>
      </c>
      <c r="B50" t="s">
        <v>2310</v>
      </c>
    </row>
    <row r="51" spans="1:2">
      <c r="A51">
        <f t="shared" si="0"/>
        <v>48</v>
      </c>
      <c r="B51" t="s">
        <v>2386</v>
      </c>
    </row>
    <row r="52" spans="1:2">
      <c r="A52">
        <f t="shared" si="0"/>
        <v>49</v>
      </c>
      <c r="B52" t="s">
        <v>2387</v>
      </c>
    </row>
    <row r="53" spans="1:2">
      <c r="A53">
        <f t="shared" si="0"/>
        <v>50</v>
      </c>
      <c r="B53" t="s">
        <v>2514</v>
      </c>
    </row>
    <row r="54" spans="1:2">
      <c r="A54">
        <f t="shared" si="0"/>
        <v>51</v>
      </c>
      <c r="B54" t="s">
        <v>2515</v>
      </c>
    </row>
    <row r="55" spans="1:2">
      <c r="A55">
        <f t="shared" si="0"/>
        <v>52</v>
      </c>
      <c r="B55" t="s">
        <v>2516</v>
      </c>
    </row>
    <row r="56" spans="1:2">
      <c r="A56">
        <f t="shared" si="0"/>
        <v>53</v>
      </c>
      <c r="B56" t="s">
        <v>2631</v>
      </c>
    </row>
    <row r="57" spans="1:2">
      <c r="A57">
        <f t="shared" si="0"/>
        <v>54</v>
      </c>
      <c r="B57" t="s">
        <v>2632</v>
      </c>
    </row>
    <row r="58" spans="1:2">
      <c r="A58">
        <f t="shared" si="0"/>
        <v>55</v>
      </c>
      <c r="B58" t="s">
        <v>2633</v>
      </c>
    </row>
    <row r="59" spans="1:2">
      <c r="A59">
        <f t="shared" si="0"/>
        <v>56</v>
      </c>
      <c r="B59" t="s">
        <v>2634</v>
      </c>
    </row>
    <row r="60" spans="1:2">
      <c r="A60">
        <f t="shared" si="0"/>
        <v>57</v>
      </c>
      <c r="B60" t="s">
        <v>2635</v>
      </c>
    </row>
  </sheetData>
  <sheetProtection password="E2A1" sheet="1" objects="1" scenarios="1"/>
  <customSheetViews>
    <customSheetView guid="{3E90B2E1-F1F4-4974-B519-9169F75ECD48}">
      <selection activeCell="D65" sqref="D65"/>
      <pageMargins left="0.7" right="0.7" top="0.75" bottom="0.75" header="0.3" footer="0.3"/>
      <pageSetup orientation="portrait" r:id="rId1"/>
    </customSheetView>
  </customSheetViews>
  <pageMargins left="0.7" right="0.7" top="0.75" bottom="0.75" header="0.3" footer="0.3"/>
  <pageSetup orientation="portrait" r:id="rId2"/>
</worksheet>
</file>

<file path=xl/worksheets/sheet2.xml><?xml version="1.0" encoding="utf-8"?>
<worksheet xmlns="http://schemas.openxmlformats.org/spreadsheetml/2006/main" xmlns:r="http://schemas.openxmlformats.org/officeDocument/2006/relationships">
  <sheetPr codeName="Hoja2"/>
  <dimension ref="A1:C142"/>
  <sheetViews>
    <sheetView topLeftCell="A25" workbookViewId="0">
      <selection activeCell="H40" sqref="H40"/>
    </sheetView>
  </sheetViews>
  <sheetFormatPr baseColWidth="10" defaultColWidth="9.140625" defaultRowHeight="12.75"/>
  <cols>
    <col min="1" max="1" width="5.28515625" style="4" bestFit="1" customWidth="1"/>
    <col min="2" max="2" width="34.5703125" style="4" customWidth="1"/>
    <col min="3" max="3" width="60.28515625" style="45" customWidth="1"/>
    <col min="4" max="16384" width="9.140625" style="4"/>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row r="26" spans="1:3">
      <c r="A26" s="1050" t="s">
        <v>0</v>
      </c>
      <c r="B26" s="1051"/>
      <c r="C26" s="91" t="s">
        <v>233</v>
      </c>
    </row>
    <row r="27" spans="1:3">
      <c r="A27" s="1052" t="s">
        <v>77</v>
      </c>
      <c r="B27" s="1053"/>
      <c r="C27" s="49" t="s">
        <v>214</v>
      </c>
    </row>
    <row r="28" spans="1:3" ht="12.75" customHeight="1" thickBot="1">
      <c r="A28" s="1052" t="s">
        <v>1</v>
      </c>
      <c r="B28" s="1054"/>
      <c r="C28" s="55" t="s">
        <v>215</v>
      </c>
    </row>
    <row r="29" spans="1:3" ht="25.5" customHeight="1" thickBot="1">
      <c r="A29" s="1045" t="s">
        <v>78</v>
      </c>
      <c r="B29" s="1046"/>
      <c r="C29" s="1047"/>
    </row>
    <row r="30" spans="1:3" ht="13.5" thickBot="1"/>
    <row r="31" spans="1:3" s="27" customFormat="1" ht="13.5" thickBot="1">
      <c r="A31" s="1048" t="s">
        <v>3</v>
      </c>
      <c r="B31" s="1049"/>
      <c r="C31" s="46" t="s">
        <v>4</v>
      </c>
    </row>
    <row r="32" spans="1:3" s="27" customFormat="1" ht="13.5" thickBot="1">
      <c r="A32" s="28"/>
      <c r="B32" s="32"/>
      <c r="C32" s="46"/>
    </row>
    <row r="33" spans="1:3" s="27" customFormat="1" ht="13.5" thickBot="1">
      <c r="A33" s="25" t="s">
        <v>5</v>
      </c>
      <c r="B33" s="26" t="s">
        <v>7</v>
      </c>
      <c r="C33" s="47"/>
    </row>
    <row r="34" spans="1:3" s="27" customFormat="1" ht="13.5" thickBot="1">
      <c r="A34" s="25" t="s">
        <v>6</v>
      </c>
      <c r="B34" s="26" t="s">
        <v>8</v>
      </c>
      <c r="C34" s="47"/>
    </row>
    <row r="35" spans="1:3">
      <c r="A35" s="21" t="s">
        <v>129</v>
      </c>
      <c r="B35" s="9" t="s">
        <v>10</v>
      </c>
      <c r="C35" s="48" t="s">
        <v>233</v>
      </c>
    </row>
    <row r="36" spans="1:3">
      <c r="A36" s="11" t="s">
        <v>130</v>
      </c>
      <c r="B36" s="5" t="s">
        <v>9</v>
      </c>
      <c r="C36" s="49" t="s">
        <v>216</v>
      </c>
    </row>
    <row r="37" spans="1:3">
      <c r="A37" s="11" t="s">
        <v>131</v>
      </c>
      <c r="B37" s="5" t="s">
        <v>11</v>
      </c>
      <c r="C37" s="49" t="s">
        <v>217</v>
      </c>
    </row>
    <row r="38" spans="1:3">
      <c r="A38" s="11" t="s">
        <v>132</v>
      </c>
      <c r="B38" s="5" t="s">
        <v>12</v>
      </c>
      <c r="C38" s="49" t="s">
        <v>218</v>
      </c>
    </row>
    <row r="39" spans="1:3">
      <c r="A39" s="11" t="s">
        <v>133</v>
      </c>
      <c r="B39" s="5" t="s">
        <v>34</v>
      </c>
      <c r="C39" s="49" t="s">
        <v>215</v>
      </c>
    </row>
    <row r="40" spans="1:3" ht="51">
      <c r="A40" s="11"/>
      <c r="B40" s="39" t="s">
        <v>192</v>
      </c>
      <c r="C40" s="49" t="s">
        <v>234</v>
      </c>
    </row>
    <row r="41" spans="1:3">
      <c r="A41" s="11" t="s">
        <v>134</v>
      </c>
      <c r="B41" s="5" t="s">
        <v>193</v>
      </c>
      <c r="C41" s="49" t="s">
        <v>220</v>
      </c>
    </row>
    <row r="42" spans="1:3">
      <c r="A42" s="11" t="s">
        <v>135</v>
      </c>
      <c r="B42" s="5" t="s">
        <v>196</v>
      </c>
      <c r="C42" s="49" t="s">
        <v>219</v>
      </c>
    </row>
    <row r="43" spans="1:3">
      <c r="A43" s="11" t="s">
        <v>136</v>
      </c>
      <c r="B43" s="5" t="s">
        <v>195</v>
      </c>
      <c r="C43" s="49" t="s">
        <v>221</v>
      </c>
    </row>
    <row r="44" spans="1:3">
      <c r="A44" s="11" t="s">
        <v>137</v>
      </c>
      <c r="B44" s="5" t="s">
        <v>86</v>
      </c>
      <c r="C44" s="49" t="s">
        <v>224</v>
      </c>
    </row>
    <row r="45" spans="1:3">
      <c r="A45" s="11" t="s">
        <v>138</v>
      </c>
      <c r="B45" s="5" t="s">
        <v>13</v>
      </c>
      <c r="C45" s="49" t="s">
        <v>223</v>
      </c>
    </row>
    <row r="46" spans="1:3">
      <c r="A46" s="11" t="s">
        <v>140</v>
      </c>
      <c r="B46" s="5" t="s">
        <v>15</v>
      </c>
      <c r="C46" s="49" t="s">
        <v>235</v>
      </c>
    </row>
    <row r="47" spans="1:3">
      <c r="A47" s="11" t="s">
        <v>141</v>
      </c>
      <c r="B47" s="6" t="s">
        <v>91</v>
      </c>
      <c r="C47" s="49" t="s">
        <v>222</v>
      </c>
    </row>
    <row r="48" spans="1:3">
      <c r="A48" s="11" t="s">
        <v>142</v>
      </c>
      <c r="B48" s="5" t="s">
        <v>16</v>
      </c>
      <c r="C48" s="49" t="s">
        <v>236</v>
      </c>
    </row>
    <row r="49" spans="1:3" ht="26.25" thickBot="1">
      <c r="A49" s="13" t="s">
        <v>194</v>
      </c>
      <c r="B49" s="7" t="s">
        <v>59</v>
      </c>
      <c r="C49" s="50" t="s">
        <v>225</v>
      </c>
    </row>
    <row r="50" spans="1:3" s="27" customFormat="1" ht="13.5" thickBot="1">
      <c r="A50" s="25" t="s">
        <v>17</v>
      </c>
      <c r="B50" s="26" t="s">
        <v>18</v>
      </c>
      <c r="C50" s="47"/>
    </row>
    <row r="51" spans="1:3">
      <c r="A51" s="11" t="s">
        <v>143</v>
      </c>
      <c r="B51" s="9" t="s">
        <v>19</v>
      </c>
      <c r="C51" s="48" t="s">
        <v>246</v>
      </c>
    </row>
    <row r="52" spans="1:3" ht="40.5" customHeight="1">
      <c r="A52" s="11" t="s">
        <v>144</v>
      </c>
      <c r="B52" s="6" t="s">
        <v>20</v>
      </c>
      <c r="C52" s="49">
        <v>1</v>
      </c>
    </row>
    <row r="53" spans="1:3" ht="53.25" customHeight="1">
      <c r="A53" s="11" t="s">
        <v>145</v>
      </c>
      <c r="B53" s="6" t="s">
        <v>21</v>
      </c>
      <c r="C53" s="49">
        <v>22</v>
      </c>
    </row>
    <row r="54" spans="1:3" ht="27.75" customHeight="1" thickBot="1">
      <c r="A54" s="13" t="s">
        <v>146</v>
      </c>
      <c r="B54" s="7" t="s">
        <v>22</v>
      </c>
      <c r="C54" s="50" t="s">
        <v>225</v>
      </c>
    </row>
    <row r="55" spans="1:3" s="27" customFormat="1" ht="13.5" thickBot="1">
      <c r="A55" s="30" t="s">
        <v>23</v>
      </c>
      <c r="B55" s="41" t="s">
        <v>24</v>
      </c>
      <c r="C55" s="46"/>
    </row>
    <row r="56" spans="1:3">
      <c r="A56" s="14"/>
      <c r="B56" s="34" t="s">
        <v>25</v>
      </c>
      <c r="C56" s="67" t="s">
        <v>247</v>
      </c>
    </row>
    <row r="57" spans="1:3">
      <c r="A57" s="12"/>
      <c r="B57" s="2" t="s">
        <v>26</v>
      </c>
      <c r="C57" s="43" t="s">
        <v>237</v>
      </c>
    </row>
    <row r="58" spans="1:3">
      <c r="A58" s="10" t="s">
        <v>147</v>
      </c>
      <c r="B58" s="2" t="s">
        <v>27</v>
      </c>
      <c r="C58" s="68" t="s">
        <v>248</v>
      </c>
    </row>
    <row r="59" spans="1:3">
      <c r="A59" s="10" t="s">
        <v>148</v>
      </c>
      <c r="B59" s="2" t="s">
        <v>28</v>
      </c>
      <c r="C59" s="43" t="s">
        <v>225</v>
      </c>
    </row>
    <row r="60" spans="1:3">
      <c r="A60" s="10" t="s">
        <v>149</v>
      </c>
      <c r="B60" s="2" t="s">
        <v>29</v>
      </c>
      <c r="C60" s="43" t="s">
        <v>225</v>
      </c>
    </row>
    <row r="61" spans="1:3">
      <c r="A61" s="10"/>
      <c r="B61" s="2" t="s">
        <v>80</v>
      </c>
      <c r="C61" s="43"/>
    </row>
    <row r="62" spans="1:3">
      <c r="A62" s="10" t="s">
        <v>150</v>
      </c>
      <c r="B62" s="2" t="s">
        <v>126</v>
      </c>
      <c r="C62" s="43">
        <v>1</v>
      </c>
    </row>
    <row r="63" spans="1:3">
      <c r="A63" s="10" t="s">
        <v>151</v>
      </c>
      <c r="B63" s="2" t="s">
        <v>127</v>
      </c>
      <c r="C63" s="68" t="s">
        <v>249</v>
      </c>
    </row>
    <row r="64" spans="1:3">
      <c r="A64" s="10" t="s">
        <v>152</v>
      </c>
      <c r="B64" s="2" t="s">
        <v>81</v>
      </c>
      <c r="C64" s="43" t="s">
        <v>238</v>
      </c>
    </row>
    <row r="65" spans="1:3">
      <c r="A65" s="10" t="s">
        <v>153</v>
      </c>
      <c r="B65" s="2" t="s">
        <v>82</v>
      </c>
      <c r="C65" s="43" t="s">
        <v>227</v>
      </c>
    </row>
    <row r="66" spans="1:3">
      <c r="A66" s="10" t="s">
        <v>154</v>
      </c>
      <c r="B66" s="2" t="s">
        <v>30</v>
      </c>
      <c r="C66" s="43" t="s">
        <v>244</v>
      </c>
    </row>
    <row r="67" spans="1:3">
      <c r="A67" s="10" t="s">
        <v>155</v>
      </c>
      <c r="B67" s="2" t="s">
        <v>79</v>
      </c>
      <c r="C67" s="43" t="s">
        <v>245</v>
      </c>
    </row>
    <row r="68" spans="1:3">
      <c r="A68" s="10" t="s">
        <v>156</v>
      </c>
      <c r="B68" s="2" t="s">
        <v>61</v>
      </c>
      <c r="C68" s="43" t="s">
        <v>226</v>
      </c>
    </row>
    <row r="69" spans="1:3">
      <c r="A69" s="10" t="s">
        <v>157</v>
      </c>
      <c r="B69" s="2" t="s">
        <v>92</v>
      </c>
      <c r="C69" s="43" t="s">
        <v>227</v>
      </c>
    </row>
    <row r="70" spans="1:3">
      <c r="A70" s="10" t="s">
        <v>158</v>
      </c>
      <c r="B70" s="2" t="s">
        <v>93</v>
      </c>
      <c r="C70" s="43" t="s">
        <v>227</v>
      </c>
    </row>
    <row r="71" spans="1:3">
      <c r="A71" s="10" t="s">
        <v>159</v>
      </c>
      <c r="B71" s="2" t="s">
        <v>99</v>
      </c>
      <c r="C71" s="43" t="s">
        <v>227</v>
      </c>
    </row>
    <row r="72" spans="1:3">
      <c r="A72" s="10" t="s">
        <v>160</v>
      </c>
      <c r="B72" s="2" t="s">
        <v>100</v>
      </c>
      <c r="C72" s="43" t="s">
        <v>227</v>
      </c>
    </row>
    <row r="73" spans="1:3">
      <c r="A73" s="10" t="s">
        <v>161</v>
      </c>
      <c r="B73" s="2" t="s">
        <v>101</v>
      </c>
      <c r="C73" s="43" t="s">
        <v>227</v>
      </c>
    </row>
    <row r="74" spans="1:3">
      <c r="A74" s="10" t="s">
        <v>162</v>
      </c>
      <c r="B74" s="2" t="s">
        <v>102</v>
      </c>
      <c r="C74" s="43" t="s">
        <v>227</v>
      </c>
    </row>
    <row r="75" spans="1:3">
      <c r="A75" s="10" t="s">
        <v>163</v>
      </c>
      <c r="B75" s="2" t="s">
        <v>103</v>
      </c>
      <c r="C75" s="43" t="s">
        <v>227</v>
      </c>
    </row>
    <row r="76" spans="1:3">
      <c r="A76" s="10"/>
      <c r="B76" s="2" t="s">
        <v>83</v>
      </c>
      <c r="C76" s="43"/>
    </row>
    <row r="77" spans="1:3">
      <c r="A77" s="10" t="s">
        <v>164</v>
      </c>
      <c r="B77" s="2" t="s">
        <v>60</v>
      </c>
      <c r="C77" s="43" t="s">
        <v>225</v>
      </c>
    </row>
    <row r="78" spans="1:3">
      <c r="A78" s="10" t="s">
        <v>165</v>
      </c>
      <c r="B78" s="2" t="s">
        <v>36</v>
      </c>
      <c r="C78" s="43" t="str">
        <f>C58</f>
        <v xml:space="preserve">14,400 M2 (4 Tanques) </v>
      </c>
    </row>
    <row r="79" spans="1:3">
      <c r="A79" s="10" t="s">
        <v>166</v>
      </c>
      <c r="B79" s="2" t="s">
        <v>37</v>
      </c>
      <c r="C79" s="43" t="s">
        <v>225</v>
      </c>
    </row>
    <row r="80" spans="1:3">
      <c r="A80" s="10" t="s">
        <v>167</v>
      </c>
      <c r="B80" s="2" t="s">
        <v>87</v>
      </c>
      <c r="C80" s="43" t="s">
        <v>225</v>
      </c>
    </row>
    <row r="81" spans="1:3">
      <c r="A81" s="10" t="s">
        <v>168</v>
      </c>
      <c r="B81" s="2" t="s">
        <v>88</v>
      </c>
      <c r="C81" s="43" t="s">
        <v>225</v>
      </c>
    </row>
    <row r="82" spans="1:3">
      <c r="A82" s="10" t="s">
        <v>169</v>
      </c>
      <c r="B82" s="2" t="s">
        <v>89</v>
      </c>
      <c r="C82" s="43" t="s">
        <v>225</v>
      </c>
    </row>
    <row r="83" spans="1:3">
      <c r="A83" s="10"/>
      <c r="B83" s="2" t="s">
        <v>84</v>
      </c>
      <c r="C83" s="43"/>
    </row>
    <row r="84" spans="1:3">
      <c r="A84" s="10" t="s">
        <v>170</v>
      </c>
      <c r="B84" s="2" t="s">
        <v>32</v>
      </c>
      <c r="C84" s="68" t="s">
        <v>250</v>
      </c>
    </row>
    <row r="85" spans="1:3">
      <c r="A85" s="10" t="s">
        <v>171</v>
      </c>
      <c r="B85" s="2" t="s">
        <v>90</v>
      </c>
      <c r="C85" s="68" t="s">
        <v>251</v>
      </c>
    </row>
    <row r="86" spans="1:3">
      <c r="A86" s="10"/>
      <c r="B86" s="2" t="s">
        <v>85</v>
      </c>
      <c r="C86" s="43"/>
    </row>
    <row r="87" spans="1:3">
      <c r="A87" s="10" t="s">
        <v>172</v>
      </c>
      <c r="B87" s="2" t="s">
        <v>33</v>
      </c>
      <c r="C87" s="43" t="s">
        <v>227</v>
      </c>
    </row>
    <row r="88" spans="1:3">
      <c r="A88" s="10" t="s">
        <v>173</v>
      </c>
      <c r="B88" s="2" t="s">
        <v>31</v>
      </c>
      <c r="C88" s="43" t="s">
        <v>239</v>
      </c>
    </row>
    <row r="89" spans="1:3">
      <c r="A89" s="10"/>
      <c r="B89" s="2" t="s">
        <v>104</v>
      </c>
      <c r="C89" s="43"/>
    </row>
    <row r="90" spans="1:3">
      <c r="A90" s="10" t="s">
        <v>174</v>
      </c>
      <c r="B90" s="2" t="s">
        <v>105</v>
      </c>
      <c r="C90" s="68" t="s">
        <v>252</v>
      </c>
    </row>
    <row r="91" spans="1:3">
      <c r="A91" s="10" t="s">
        <v>175</v>
      </c>
      <c r="B91" s="2" t="s">
        <v>106</v>
      </c>
      <c r="C91" s="43">
        <v>6</v>
      </c>
    </row>
    <row r="92" spans="1:3">
      <c r="A92" s="10" t="s">
        <v>176</v>
      </c>
      <c r="B92" s="2" t="s">
        <v>107</v>
      </c>
      <c r="C92" s="43" t="s">
        <v>227</v>
      </c>
    </row>
    <row r="93" spans="1:3">
      <c r="A93" s="10" t="s">
        <v>177</v>
      </c>
      <c r="B93" s="2" t="s">
        <v>108</v>
      </c>
      <c r="C93" s="68" t="s">
        <v>253</v>
      </c>
    </row>
    <row r="94" spans="1:3">
      <c r="A94" s="10" t="s">
        <v>178</v>
      </c>
      <c r="B94" s="2" t="s">
        <v>109</v>
      </c>
      <c r="C94" s="43" t="s">
        <v>227</v>
      </c>
    </row>
    <row r="95" spans="1:3" ht="25.5">
      <c r="A95" s="10" t="s">
        <v>179</v>
      </c>
      <c r="B95" s="35" t="s">
        <v>209</v>
      </c>
      <c r="C95" s="68" t="s">
        <v>254</v>
      </c>
    </row>
    <row r="96" spans="1:3">
      <c r="A96" s="10" t="s">
        <v>180</v>
      </c>
      <c r="B96" s="2" t="s">
        <v>110</v>
      </c>
      <c r="C96" s="68" t="s">
        <v>255</v>
      </c>
    </row>
    <row r="97" spans="1:3">
      <c r="A97" s="10" t="s">
        <v>181</v>
      </c>
      <c r="B97" s="2" t="s">
        <v>111</v>
      </c>
      <c r="C97" s="68" t="s">
        <v>256</v>
      </c>
    </row>
    <row r="98" spans="1:3" ht="25.5">
      <c r="A98" s="10" t="s">
        <v>182</v>
      </c>
      <c r="B98" s="35" t="s">
        <v>112</v>
      </c>
      <c r="C98" s="68" t="s">
        <v>257</v>
      </c>
    </row>
    <row r="99" spans="1:3">
      <c r="A99" s="10" t="s">
        <v>183</v>
      </c>
      <c r="B99" s="35" t="s">
        <v>202</v>
      </c>
      <c r="C99" s="43">
        <v>12</v>
      </c>
    </row>
    <row r="100" spans="1:3">
      <c r="A100" s="10" t="s">
        <v>197</v>
      </c>
      <c r="B100" s="35" t="s">
        <v>203</v>
      </c>
      <c r="C100" s="43">
        <v>12</v>
      </c>
    </row>
    <row r="101" spans="1:3">
      <c r="A101" s="10" t="s">
        <v>198</v>
      </c>
      <c r="B101" s="35" t="s">
        <v>204</v>
      </c>
      <c r="C101" s="43">
        <v>1</v>
      </c>
    </row>
    <row r="102" spans="1:3">
      <c r="A102" s="10" t="s">
        <v>199</v>
      </c>
      <c r="B102" s="35" t="s">
        <v>205</v>
      </c>
      <c r="C102" s="43">
        <v>12</v>
      </c>
    </row>
    <row r="103" spans="1:3">
      <c r="A103" s="10"/>
      <c r="B103" s="2" t="s">
        <v>113</v>
      </c>
      <c r="C103" s="43"/>
    </row>
    <row r="104" spans="1:3">
      <c r="A104" s="10" t="s">
        <v>200</v>
      </c>
      <c r="B104" s="2" t="s">
        <v>114</v>
      </c>
      <c r="C104" s="68" t="s">
        <v>258</v>
      </c>
    </row>
    <row r="105" spans="1:3">
      <c r="A105" s="10" t="s">
        <v>201</v>
      </c>
      <c r="B105" s="2" t="s">
        <v>115</v>
      </c>
      <c r="C105" s="68" t="s">
        <v>260</v>
      </c>
    </row>
    <row r="106" spans="1:3">
      <c r="A106" s="10"/>
      <c r="B106" s="33" t="s">
        <v>208</v>
      </c>
      <c r="C106" s="44"/>
    </row>
    <row r="107" spans="1:3" ht="26.25" thickBot="1">
      <c r="A107" s="40" t="s">
        <v>207</v>
      </c>
      <c r="B107" s="42" t="s">
        <v>206</v>
      </c>
      <c r="C107" s="52" t="s">
        <v>228</v>
      </c>
    </row>
    <row r="108" spans="1:3" ht="13.5" thickBot="1">
      <c r="A108" s="12"/>
      <c r="B108" s="8"/>
      <c r="C108" s="53"/>
    </row>
    <row r="109" spans="1:3" s="27" customFormat="1" ht="13.5" thickBot="1">
      <c r="A109" s="25" t="s">
        <v>39</v>
      </c>
      <c r="B109" s="29" t="s">
        <v>38</v>
      </c>
      <c r="C109" s="47"/>
    </row>
    <row r="110" spans="1:3">
      <c r="A110" s="14" t="s">
        <v>40</v>
      </c>
      <c r="B110" s="17" t="s">
        <v>62</v>
      </c>
      <c r="C110" s="51"/>
    </row>
    <row r="111" spans="1:3">
      <c r="A111" s="12" t="s">
        <v>41</v>
      </c>
      <c r="B111" s="18" t="s">
        <v>63</v>
      </c>
      <c r="C111" s="59" t="s">
        <v>259</v>
      </c>
    </row>
    <row r="112" spans="1:3">
      <c r="A112" s="12" t="s">
        <v>42</v>
      </c>
      <c r="B112" s="18" t="s">
        <v>64</v>
      </c>
      <c r="C112" s="43" t="s">
        <v>229</v>
      </c>
    </row>
    <row r="113" spans="1:3">
      <c r="A113" s="12" t="s">
        <v>43</v>
      </c>
      <c r="B113" s="18" t="s">
        <v>65</v>
      </c>
      <c r="C113" s="43" t="s">
        <v>229</v>
      </c>
    </row>
    <row r="114" spans="1:3">
      <c r="A114" s="12" t="s">
        <v>44</v>
      </c>
      <c r="B114" s="18" t="s">
        <v>66</v>
      </c>
      <c r="C114" s="43" t="s">
        <v>229</v>
      </c>
    </row>
    <row r="115" spans="1:3">
      <c r="A115" s="12" t="s">
        <v>45</v>
      </c>
      <c r="B115" s="18" t="s">
        <v>120</v>
      </c>
      <c r="C115" s="43" t="s">
        <v>229</v>
      </c>
    </row>
    <row r="116" spans="1:3">
      <c r="A116" s="12" t="s">
        <v>46</v>
      </c>
      <c r="B116" s="18" t="s">
        <v>121</v>
      </c>
      <c r="C116" s="43" t="s">
        <v>229</v>
      </c>
    </row>
    <row r="117" spans="1:3" ht="25.5">
      <c r="A117" s="12" t="s">
        <v>47</v>
      </c>
      <c r="B117" s="22" t="s">
        <v>67</v>
      </c>
      <c r="C117" s="43" t="s">
        <v>229</v>
      </c>
    </row>
    <row r="118" spans="1:3" ht="25.5">
      <c r="A118" s="12" t="s">
        <v>48</v>
      </c>
      <c r="B118" s="22" t="s">
        <v>68</v>
      </c>
      <c r="C118" s="43" t="s">
        <v>229</v>
      </c>
    </row>
    <row r="119" spans="1:3">
      <c r="A119" s="12" t="s">
        <v>49</v>
      </c>
      <c r="B119" s="18" t="s">
        <v>69</v>
      </c>
      <c r="C119" s="43" t="s">
        <v>229</v>
      </c>
    </row>
    <row r="120" spans="1:3">
      <c r="A120" s="12" t="s">
        <v>50</v>
      </c>
      <c r="B120" s="18" t="s">
        <v>70</v>
      </c>
      <c r="C120" s="43" t="s">
        <v>229</v>
      </c>
    </row>
    <row r="121" spans="1:3">
      <c r="A121" s="12" t="s">
        <v>122</v>
      </c>
      <c r="B121" s="1" t="s">
        <v>116</v>
      </c>
      <c r="C121" s="43" t="s">
        <v>229</v>
      </c>
    </row>
    <row r="122" spans="1:3">
      <c r="A122" s="12" t="s">
        <v>123</v>
      </c>
      <c r="B122" s="1" t="s">
        <v>117</v>
      </c>
      <c r="C122" s="43" t="str">
        <f>C111</f>
        <v>150,000 mensual</v>
      </c>
    </row>
    <row r="123" spans="1:3">
      <c r="A123" s="12" t="s">
        <v>124</v>
      </c>
      <c r="B123" s="1" t="s">
        <v>118</v>
      </c>
      <c r="C123" s="43" t="s">
        <v>229</v>
      </c>
    </row>
    <row r="124" spans="1:3" ht="13.5" thickBot="1">
      <c r="A124" s="15" t="s">
        <v>125</v>
      </c>
      <c r="B124" s="3" t="s">
        <v>119</v>
      </c>
      <c r="C124" s="52" t="s">
        <v>229</v>
      </c>
    </row>
    <row r="125" spans="1:3" ht="13.5" thickBot="1">
      <c r="A125" s="12"/>
      <c r="B125" s="8"/>
      <c r="C125" s="53"/>
    </row>
    <row r="126" spans="1:3" s="27" customFormat="1" ht="13.5" thickBot="1">
      <c r="A126" s="25" t="s">
        <v>51</v>
      </c>
      <c r="B126" s="29" t="s">
        <v>191</v>
      </c>
      <c r="C126" s="47"/>
    </row>
    <row r="127" spans="1:3" ht="13.5" thickBot="1">
      <c r="A127" s="16" t="s">
        <v>52</v>
      </c>
      <c r="B127" s="20" t="s">
        <v>128</v>
      </c>
      <c r="C127" s="60" t="s">
        <v>240</v>
      </c>
    </row>
    <row r="128" spans="1:3" ht="13.5" thickBot="1">
      <c r="A128" s="12"/>
      <c r="B128" s="8"/>
      <c r="C128" s="53"/>
    </row>
    <row r="129" spans="1:3" s="27" customFormat="1" ht="13.5" thickBot="1">
      <c r="A129" s="30" t="s">
        <v>53</v>
      </c>
      <c r="B129" s="31" t="s">
        <v>71</v>
      </c>
      <c r="C129" s="46"/>
    </row>
    <row r="130" spans="1:3">
      <c r="A130" s="14" t="s">
        <v>54</v>
      </c>
      <c r="B130" s="17" t="s">
        <v>72</v>
      </c>
      <c r="C130" s="51" t="s">
        <v>225</v>
      </c>
    </row>
    <row r="131" spans="1:3" ht="13.5" thickBot="1">
      <c r="A131" s="15" t="s">
        <v>55</v>
      </c>
      <c r="B131" s="19" t="s">
        <v>73</v>
      </c>
      <c r="C131" s="52" t="s">
        <v>225</v>
      </c>
    </row>
    <row r="132" spans="1:3" ht="13.5" thickBot="1">
      <c r="A132" s="12"/>
      <c r="B132" s="8"/>
      <c r="C132" s="53"/>
    </row>
    <row r="133" spans="1:3" s="27" customFormat="1" ht="13.5" thickBot="1">
      <c r="A133" s="30" t="s">
        <v>56</v>
      </c>
      <c r="B133" s="31" t="s">
        <v>74</v>
      </c>
      <c r="C133" s="46"/>
    </row>
    <row r="134" spans="1:3" ht="25.5">
      <c r="A134" s="14" t="s">
        <v>57</v>
      </c>
      <c r="B134" s="23" t="s">
        <v>75</v>
      </c>
      <c r="C134" s="61" t="s">
        <v>230</v>
      </c>
    </row>
    <row r="135" spans="1:3" ht="26.25" thickBot="1">
      <c r="A135" s="15" t="s">
        <v>58</v>
      </c>
      <c r="B135" s="24" t="s">
        <v>76</v>
      </c>
      <c r="C135" s="50" t="s">
        <v>227</v>
      </c>
    </row>
    <row r="136" spans="1:3" ht="13.5" thickBot="1"/>
    <row r="137" spans="1:3" s="27" customFormat="1" ht="13.5" thickBot="1">
      <c r="A137" s="25" t="s">
        <v>94</v>
      </c>
      <c r="B137" s="26" t="s">
        <v>184</v>
      </c>
      <c r="C137" s="47"/>
    </row>
    <row r="138" spans="1:3" ht="12.75" customHeight="1">
      <c r="A138" s="21" t="s">
        <v>95</v>
      </c>
      <c r="B138" s="36" t="s">
        <v>187</v>
      </c>
      <c r="C138" s="61" t="s">
        <v>241</v>
      </c>
    </row>
    <row r="139" spans="1:3" ht="25.5">
      <c r="A139" s="11" t="s">
        <v>96</v>
      </c>
      <c r="B139" s="37" t="s">
        <v>188</v>
      </c>
      <c r="C139" s="49" t="s">
        <v>231</v>
      </c>
    </row>
    <row r="140" spans="1:3" ht="25.5">
      <c r="A140" s="11" t="s">
        <v>97</v>
      </c>
      <c r="B140" s="37" t="s">
        <v>189</v>
      </c>
      <c r="C140" s="49" t="s">
        <v>232</v>
      </c>
    </row>
    <row r="141" spans="1:3">
      <c r="A141" s="11" t="s">
        <v>98</v>
      </c>
      <c r="B141" s="37" t="s">
        <v>190</v>
      </c>
      <c r="C141" s="62" t="s">
        <v>242</v>
      </c>
    </row>
    <row r="142" spans="1:3" ht="13.5" thickBot="1">
      <c r="A142" s="13" t="s">
        <v>185</v>
      </c>
      <c r="B142" s="38" t="s">
        <v>186</v>
      </c>
      <c r="C142" s="63" t="s">
        <v>243</v>
      </c>
    </row>
  </sheetData>
  <sheetProtection password="E2A1" sheet="1" objects="1" scenarios="1"/>
  <customSheetViews>
    <customSheetView guid="{3E90B2E1-F1F4-4974-B519-9169F75ECD48}" topLeftCell="A25">
      <selection activeCell="D65" sqref="D65"/>
      <pageMargins left="0.39370078740157483" right="0.39370078740157483" top="0.39370078740157483" bottom="0.39370078740157483" header="0" footer="0"/>
      <pageSetup orientation="portrait" r:id="rId1"/>
      <headerFooter alignWithMargins="0"/>
    </customSheetView>
  </customSheetViews>
  <mergeCells count="8">
    <mergeCell ref="C14:C24"/>
    <mergeCell ref="A29:C29"/>
    <mergeCell ref="A31:B31"/>
    <mergeCell ref="A26:B26"/>
    <mergeCell ref="A27:B27"/>
    <mergeCell ref="A28:B28"/>
    <mergeCell ref="A2:B24"/>
    <mergeCell ref="C2:C13"/>
  </mergeCells>
  <phoneticPr fontId="0" type="noConversion"/>
  <pageMargins left="0.39370078740157483" right="0.39370078740157483" top="0.39370078740157483" bottom="0.39370078740157483" header="0" footer="0"/>
  <pageSetup orientation="portrait" r:id="rId2"/>
  <headerFooter alignWithMargins="0"/>
  <drawing r:id="rId3"/>
</worksheet>
</file>

<file path=xl/worksheets/sheet3.xml><?xml version="1.0" encoding="utf-8"?>
<worksheet xmlns="http://schemas.openxmlformats.org/spreadsheetml/2006/main" xmlns:r="http://schemas.openxmlformats.org/officeDocument/2006/relationships">
  <sheetPr codeName="Hoja3"/>
  <dimension ref="A1:C143"/>
  <sheetViews>
    <sheetView workbookViewId="0">
      <selection activeCell="F23" sqref="F23"/>
    </sheetView>
  </sheetViews>
  <sheetFormatPr baseColWidth="10" defaultColWidth="9.140625" defaultRowHeight="12.75"/>
  <cols>
    <col min="1" max="1" width="5.28515625" style="4" bestFit="1" customWidth="1"/>
    <col min="2" max="2" width="34.5703125" style="4" customWidth="1"/>
    <col min="3" max="3" width="60.28515625" style="45" customWidth="1"/>
    <col min="4" max="16384" width="9.140625" style="4"/>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row r="26" spans="1:3">
      <c r="A26" s="1050" t="s">
        <v>0</v>
      </c>
      <c r="B26" s="1051"/>
      <c r="C26" s="54" t="s">
        <v>261</v>
      </c>
    </row>
    <row r="27" spans="1:3">
      <c r="A27" s="1052" t="s">
        <v>77</v>
      </c>
      <c r="B27" s="1053"/>
      <c r="C27" s="49" t="s">
        <v>262</v>
      </c>
    </row>
    <row r="28" spans="1:3" ht="12.75" customHeight="1">
      <c r="A28" s="1052" t="s">
        <v>1</v>
      </c>
      <c r="B28" s="1054"/>
      <c r="C28" s="55" t="s">
        <v>261</v>
      </c>
    </row>
    <row r="29" spans="1:3" ht="13.5" thickBot="1"/>
    <row r="30" spans="1:3" ht="25.5" customHeight="1" thickBot="1">
      <c r="A30" s="1061" t="s">
        <v>78</v>
      </c>
      <c r="B30" s="1046"/>
      <c r="C30" s="1047"/>
    </row>
    <row r="31" spans="1:3" ht="13.5" thickBot="1"/>
    <row r="32" spans="1:3" s="27" customFormat="1" ht="13.5" thickBot="1">
      <c r="A32" s="1048" t="s">
        <v>3</v>
      </c>
      <c r="B32" s="1049"/>
      <c r="C32" s="46" t="s">
        <v>4</v>
      </c>
    </row>
    <row r="33" spans="1:3" s="27" customFormat="1" ht="13.5" thickBot="1">
      <c r="A33" s="28"/>
      <c r="B33" s="32"/>
      <c r="C33" s="46"/>
    </row>
    <row r="34" spans="1:3" s="27" customFormat="1" ht="13.5" thickBot="1">
      <c r="A34" s="25" t="s">
        <v>5</v>
      </c>
      <c r="B34" s="26" t="s">
        <v>7</v>
      </c>
      <c r="C34" s="47"/>
    </row>
    <row r="35" spans="1:3" s="27" customFormat="1" ht="13.5" thickBot="1">
      <c r="A35" s="25" t="s">
        <v>6</v>
      </c>
      <c r="B35" s="26" t="s">
        <v>8</v>
      </c>
      <c r="C35" s="47"/>
    </row>
    <row r="36" spans="1:3">
      <c r="A36" s="69" t="s">
        <v>129</v>
      </c>
      <c r="B36" s="70" t="s">
        <v>10</v>
      </c>
      <c r="C36" s="48" t="s">
        <v>261</v>
      </c>
    </row>
    <row r="37" spans="1:3">
      <c r="A37" s="71" t="s">
        <v>130</v>
      </c>
      <c r="B37" s="72" t="s">
        <v>9</v>
      </c>
      <c r="C37" s="49" t="s">
        <v>263</v>
      </c>
    </row>
    <row r="38" spans="1:3">
      <c r="A38" s="71" t="s">
        <v>131</v>
      </c>
      <c r="B38" s="72" t="s">
        <v>11</v>
      </c>
      <c r="C38" s="49" t="s">
        <v>264</v>
      </c>
    </row>
    <row r="39" spans="1:3">
      <c r="A39" s="71" t="s">
        <v>132</v>
      </c>
      <c r="B39" s="72" t="s">
        <v>12</v>
      </c>
      <c r="C39" s="49" t="s">
        <v>265</v>
      </c>
    </row>
    <row r="40" spans="1:3">
      <c r="A40" s="71" t="s">
        <v>133</v>
      </c>
      <c r="B40" s="72" t="s">
        <v>34</v>
      </c>
      <c r="C40" s="49" t="s">
        <v>261</v>
      </c>
    </row>
    <row r="41" spans="1:3" ht="51">
      <c r="A41" s="71"/>
      <c r="B41" s="73" t="s">
        <v>192</v>
      </c>
      <c r="C41" s="49"/>
    </row>
    <row r="42" spans="1:3">
      <c r="A42" s="71" t="s">
        <v>134</v>
      </c>
      <c r="B42" s="72" t="s">
        <v>193</v>
      </c>
      <c r="C42" s="49" t="s">
        <v>266</v>
      </c>
    </row>
    <row r="43" spans="1:3">
      <c r="A43" s="71" t="s">
        <v>135</v>
      </c>
      <c r="B43" s="72" t="s">
        <v>196</v>
      </c>
      <c r="C43" s="49" t="s">
        <v>267</v>
      </c>
    </row>
    <row r="44" spans="1:3">
      <c r="A44" s="71" t="s">
        <v>136</v>
      </c>
      <c r="B44" s="72" t="s">
        <v>195</v>
      </c>
      <c r="C44" s="49" t="s">
        <v>268</v>
      </c>
    </row>
    <row r="45" spans="1:3">
      <c r="A45" s="71" t="s">
        <v>137</v>
      </c>
      <c r="B45" s="72" t="s">
        <v>86</v>
      </c>
      <c r="C45" s="49" t="s">
        <v>269</v>
      </c>
    </row>
    <row r="46" spans="1:3" ht="38.25">
      <c r="A46" s="71" t="s">
        <v>138</v>
      </c>
      <c r="B46" s="72" t="s">
        <v>13</v>
      </c>
      <c r="C46" s="74" t="s">
        <v>270</v>
      </c>
    </row>
    <row r="47" spans="1:3">
      <c r="A47" s="71" t="s">
        <v>140</v>
      </c>
      <c r="B47" s="72" t="s">
        <v>15</v>
      </c>
      <c r="C47" s="49" t="s">
        <v>271</v>
      </c>
    </row>
    <row r="48" spans="1:3">
      <c r="A48" s="71" t="s">
        <v>141</v>
      </c>
      <c r="B48" s="75" t="s">
        <v>91</v>
      </c>
      <c r="C48" s="49" t="s">
        <v>272</v>
      </c>
    </row>
    <row r="49" spans="1:3">
      <c r="A49" s="71" t="s">
        <v>142</v>
      </c>
      <c r="B49" s="72" t="s">
        <v>16</v>
      </c>
      <c r="C49" s="49" t="s">
        <v>273</v>
      </c>
    </row>
    <row r="50" spans="1:3" ht="26.25" thickBot="1">
      <c r="A50" s="76" t="s">
        <v>194</v>
      </c>
      <c r="B50" s="77" t="s">
        <v>59</v>
      </c>
      <c r="C50" s="50">
        <v>0</v>
      </c>
    </row>
    <row r="51" spans="1:3" s="27" customFormat="1" ht="13.5" thickBot="1">
      <c r="A51" s="25" t="s">
        <v>17</v>
      </c>
      <c r="B51" s="26" t="s">
        <v>18</v>
      </c>
      <c r="C51" s="47"/>
    </row>
    <row r="52" spans="1:3">
      <c r="A52" s="71" t="s">
        <v>143</v>
      </c>
      <c r="B52" s="70" t="s">
        <v>19</v>
      </c>
      <c r="C52" s="48">
        <v>40</v>
      </c>
    </row>
    <row r="53" spans="1:3" ht="40.5" customHeight="1">
      <c r="A53" s="71" t="s">
        <v>144</v>
      </c>
      <c r="B53" s="75" t="s">
        <v>20</v>
      </c>
      <c r="C53" s="49">
        <v>14</v>
      </c>
    </row>
    <row r="54" spans="1:3" ht="53.25" customHeight="1">
      <c r="A54" s="71" t="s">
        <v>145</v>
      </c>
      <c r="B54" s="75" t="s">
        <v>21</v>
      </c>
      <c r="C54" s="49">
        <v>40</v>
      </c>
    </row>
    <row r="55" spans="1:3" ht="27.75" customHeight="1" thickBot="1">
      <c r="A55" s="76" t="s">
        <v>146</v>
      </c>
      <c r="B55" s="77" t="s">
        <v>22</v>
      </c>
      <c r="C55" s="50">
        <v>1</v>
      </c>
    </row>
    <row r="56" spans="1:3" s="27" customFormat="1" ht="13.5" thickBot="1">
      <c r="A56" s="30" t="s">
        <v>23</v>
      </c>
      <c r="B56" s="41" t="s">
        <v>24</v>
      </c>
      <c r="C56" s="46"/>
    </row>
    <row r="57" spans="1:3">
      <c r="A57" s="14"/>
      <c r="B57" s="78" t="s">
        <v>25</v>
      </c>
      <c r="C57" s="51">
        <v>35000</v>
      </c>
    </row>
    <row r="58" spans="1:3">
      <c r="A58" s="12"/>
      <c r="B58" s="79" t="s">
        <v>26</v>
      </c>
      <c r="C58" s="43">
        <v>0</v>
      </c>
    </row>
    <row r="59" spans="1:3">
      <c r="A59" s="80" t="s">
        <v>147</v>
      </c>
      <c r="B59" s="79" t="s">
        <v>27</v>
      </c>
      <c r="C59" s="43">
        <v>7000</v>
      </c>
    </row>
    <row r="60" spans="1:3">
      <c r="A60" s="80" t="s">
        <v>148</v>
      </c>
      <c r="B60" s="79" t="s">
        <v>28</v>
      </c>
      <c r="C60" s="43">
        <v>0</v>
      </c>
    </row>
    <row r="61" spans="1:3">
      <c r="A61" s="80" t="s">
        <v>149</v>
      </c>
      <c r="B61" s="79" t="s">
        <v>29</v>
      </c>
      <c r="C61" s="43">
        <v>0</v>
      </c>
    </row>
    <row r="62" spans="1:3">
      <c r="A62" s="80"/>
      <c r="B62" s="79" t="s">
        <v>80</v>
      </c>
      <c r="C62" s="43"/>
    </row>
    <row r="63" spans="1:3">
      <c r="A63" s="80" t="s">
        <v>150</v>
      </c>
      <c r="B63" s="79" t="s">
        <v>126</v>
      </c>
      <c r="C63" s="43">
        <v>1</v>
      </c>
    </row>
    <row r="64" spans="1:3">
      <c r="A64" s="80" t="s">
        <v>151</v>
      </c>
      <c r="B64" s="79" t="s">
        <v>127</v>
      </c>
      <c r="C64" s="43">
        <v>1</v>
      </c>
    </row>
    <row r="65" spans="1:3">
      <c r="A65" s="80" t="s">
        <v>152</v>
      </c>
      <c r="B65" s="79" t="s">
        <v>81</v>
      </c>
      <c r="C65" s="43" t="s">
        <v>274</v>
      </c>
    </row>
    <row r="66" spans="1:3">
      <c r="A66" s="80" t="s">
        <v>153</v>
      </c>
      <c r="B66" s="79" t="s">
        <v>82</v>
      </c>
      <c r="C66" s="43" t="s">
        <v>275</v>
      </c>
    </row>
    <row r="67" spans="1:3">
      <c r="A67" s="80" t="s">
        <v>154</v>
      </c>
      <c r="B67" s="79" t="s">
        <v>30</v>
      </c>
      <c r="C67" s="43">
        <v>28</v>
      </c>
    </row>
    <row r="68" spans="1:3">
      <c r="A68" s="80" t="s">
        <v>155</v>
      </c>
      <c r="B68" s="79" t="s">
        <v>79</v>
      </c>
      <c r="C68" s="43">
        <v>14</v>
      </c>
    </row>
    <row r="69" spans="1:3">
      <c r="A69" s="80" t="s">
        <v>156</v>
      </c>
      <c r="B69" s="79" t="s">
        <v>61</v>
      </c>
      <c r="C69" s="43" t="s">
        <v>276</v>
      </c>
    </row>
    <row r="70" spans="1:3">
      <c r="A70" s="80" t="s">
        <v>157</v>
      </c>
      <c r="B70" s="79" t="s">
        <v>92</v>
      </c>
      <c r="C70" s="43" t="s">
        <v>277</v>
      </c>
    </row>
    <row r="71" spans="1:3">
      <c r="A71" s="80" t="s">
        <v>158</v>
      </c>
      <c r="B71" s="79" t="s">
        <v>93</v>
      </c>
      <c r="C71" s="43">
        <v>2</v>
      </c>
    </row>
    <row r="72" spans="1:3">
      <c r="A72" s="80" t="s">
        <v>159</v>
      </c>
      <c r="B72" s="79" t="s">
        <v>99</v>
      </c>
      <c r="C72" s="43" t="s">
        <v>278</v>
      </c>
    </row>
    <row r="73" spans="1:3">
      <c r="A73" s="80" t="s">
        <v>160</v>
      </c>
      <c r="B73" s="79" t="s">
        <v>100</v>
      </c>
      <c r="C73" s="43" t="s">
        <v>279</v>
      </c>
    </row>
    <row r="74" spans="1:3">
      <c r="A74" s="80" t="s">
        <v>161</v>
      </c>
      <c r="B74" s="79" t="s">
        <v>101</v>
      </c>
      <c r="C74" s="43">
        <v>0</v>
      </c>
    </row>
    <row r="75" spans="1:3">
      <c r="A75" s="80" t="s">
        <v>162</v>
      </c>
      <c r="B75" s="79" t="s">
        <v>102</v>
      </c>
      <c r="C75" s="43">
        <v>30</v>
      </c>
    </row>
    <row r="76" spans="1:3">
      <c r="A76" s="80" t="s">
        <v>163</v>
      </c>
      <c r="B76" s="79" t="s">
        <v>103</v>
      </c>
      <c r="C76" s="43" t="s">
        <v>280</v>
      </c>
    </row>
    <row r="77" spans="1:3">
      <c r="A77" s="80"/>
      <c r="B77" s="79" t="s">
        <v>83</v>
      </c>
      <c r="C77" s="43"/>
    </row>
    <row r="78" spans="1:3">
      <c r="A78" s="80" t="s">
        <v>164</v>
      </c>
      <c r="B78" s="79" t="s">
        <v>60</v>
      </c>
      <c r="C78" s="43">
        <v>0</v>
      </c>
    </row>
    <row r="79" spans="1:3">
      <c r="A79" s="80" t="s">
        <v>165</v>
      </c>
      <c r="B79" s="79" t="s">
        <v>36</v>
      </c>
      <c r="C79" s="43">
        <v>200</v>
      </c>
    </row>
    <row r="80" spans="1:3">
      <c r="A80" s="80" t="s">
        <v>166</v>
      </c>
      <c r="B80" s="79" t="s">
        <v>37</v>
      </c>
      <c r="C80" s="43">
        <v>7000</v>
      </c>
    </row>
    <row r="81" spans="1:3">
      <c r="A81" s="80" t="s">
        <v>167</v>
      </c>
      <c r="B81" s="79" t="s">
        <v>87</v>
      </c>
      <c r="C81" s="43">
        <v>0</v>
      </c>
    </row>
    <row r="82" spans="1:3">
      <c r="A82" s="80" t="s">
        <v>168</v>
      </c>
      <c r="B82" s="79" t="s">
        <v>88</v>
      </c>
      <c r="C82" s="43">
        <v>0</v>
      </c>
    </row>
    <row r="83" spans="1:3">
      <c r="A83" s="80" t="s">
        <v>169</v>
      </c>
      <c r="B83" s="79" t="s">
        <v>89</v>
      </c>
      <c r="C83" s="43">
        <v>1</v>
      </c>
    </row>
    <row r="84" spans="1:3">
      <c r="A84" s="80"/>
      <c r="B84" s="79" t="s">
        <v>84</v>
      </c>
      <c r="C84" s="43"/>
    </row>
    <row r="85" spans="1:3">
      <c r="A85" s="80" t="s">
        <v>170</v>
      </c>
      <c r="B85" s="79" t="s">
        <v>32</v>
      </c>
      <c r="C85" s="43" t="s">
        <v>281</v>
      </c>
    </row>
    <row r="86" spans="1:3">
      <c r="A86" s="80" t="s">
        <v>171</v>
      </c>
      <c r="B86" s="79" t="s">
        <v>90</v>
      </c>
      <c r="C86" s="43" t="s">
        <v>282</v>
      </c>
    </row>
    <row r="87" spans="1:3">
      <c r="A87" s="80"/>
      <c r="B87" s="79" t="s">
        <v>85</v>
      </c>
      <c r="C87" s="43"/>
    </row>
    <row r="88" spans="1:3">
      <c r="A88" s="80" t="s">
        <v>172</v>
      </c>
      <c r="B88" s="79" t="s">
        <v>33</v>
      </c>
      <c r="C88" s="43" t="s">
        <v>280</v>
      </c>
    </row>
    <row r="89" spans="1:3">
      <c r="A89" s="80" t="s">
        <v>173</v>
      </c>
      <c r="B89" s="79" t="s">
        <v>31</v>
      </c>
      <c r="C89" s="43">
        <v>8000</v>
      </c>
    </row>
    <row r="90" spans="1:3">
      <c r="A90" s="80"/>
      <c r="B90" s="79" t="s">
        <v>104</v>
      </c>
      <c r="C90" s="43"/>
    </row>
    <row r="91" spans="1:3">
      <c r="A91" s="80" t="s">
        <v>174</v>
      </c>
      <c r="B91" s="79" t="s">
        <v>105</v>
      </c>
      <c r="C91" s="43" t="s">
        <v>280</v>
      </c>
    </row>
    <row r="92" spans="1:3">
      <c r="A92" s="80" t="s">
        <v>175</v>
      </c>
      <c r="B92" s="79" t="s">
        <v>106</v>
      </c>
      <c r="C92" s="43" t="s">
        <v>280</v>
      </c>
    </row>
    <row r="93" spans="1:3">
      <c r="A93" s="80" t="s">
        <v>176</v>
      </c>
      <c r="B93" s="79" t="s">
        <v>107</v>
      </c>
      <c r="C93" s="43" t="s">
        <v>283</v>
      </c>
    </row>
    <row r="94" spans="1:3">
      <c r="A94" s="80" t="s">
        <v>177</v>
      </c>
      <c r="B94" s="79" t="s">
        <v>108</v>
      </c>
      <c r="C94" s="43" t="s">
        <v>284</v>
      </c>
    </row>
    <row r="95" spans="1:3">
      <c r="A95" s="80" t="s">
        <v>178</v>
      </c>
      <c r="B95" s="79" t="s">
        <v>109</v>
      </c>
      <c r="C95" s="43" t="s">
        <v>285</v>
      </c>
    </row>
    <row r="96" spans="1:3" ht="25.5">
      <c r="A96" s="80" t="s">
        <v>179</v>
      </c>
      <c r="B96" s="81" t="s">
        <v>209</v>
      </c>
      <c r="C96" s="43">
        <v>2</v>
      </c>
    </row>
    <row r="97" spans="1:3">
      <c r="A97" s="80" t="s">
        <v>180</v>
      </c>
      <c r="B97" s="79" t="s">
        <v>110</v>
      </c>
      <c r="C97" s="43" t="s">
        <v>286</v>
      </c>
    </row>
    <row r="98" spans="1:3">
      <c r="A98" s="80" t="s">
        <v>181</v>
      </c>
      <c r="B98" s="79" t="s">
        <v>111</v>
      </c>
      <c r="C98" s="43" t="s">
        <v>287</v>
      </c>
    </row>
    <row r="99" spans="1:3" ht="25.5">
      <c r="A99" s="80" t="s">
        <v>182</v>
      </c>
      <c r="B99" s="81" t="s">
        <v>112</v>
      </c>
      <c r="C99" s="43" t="s">
        <v>285</v>
      </c>
    </row>
    <row r="100" spans="1:3">
      <c r="A100" s="80" t="s">
        <v>183</v>
      </c>
      <c r="B100" s="81" t="s">
        <v>202</v>
      </c>
      <c r="C100" s="43">
        <v>2</v>
      </c>
    </row>
    <row r="101" spans="1:3">
      <c r="A101" s="80" t="s">
        <v>197</v>
      </c>
      <c r="B101" s="81" t="s">
        <v>203</v>
      </c>
      <c r="C101" s="43">
        <v>1</v>
      </c>
    </row>
    <row r="102" spans="1:3">
      <c r="A102" s="80" t="s">
        <v>198</v>
      </c>
      <c r="B102" s="81" t="s">
        <v>204</v>
      </c>
      <c r="C102" s="43">
        <v>1</v>
      </c>
    </row>
    <row r="103" spans="1:3">
      <c r="A103" s="80" t="s">
        <v>199</v>
      </c>
      <c r="B103" s="81" t="s">
        <v>205</v>
      </c>
      <c r="C103" s="43">
        <v>2</v>
      </c>
    </row>
    <row r="104" spans="1:3">
      <c r="A104" s="80"/>
      <c r="B104" s="79" t="s">
        <v>113</v>
      </c>
      <c r="C104" s="43"/>
    </row>
    <row r="105" spans="1:3">
      <c r="A105" s="80" t="s">
        <v>200</v>
      </c>
      <c r="B105" s="79" t="s">
        <v>114</v>
      </c>
      <c r="C105" s="43" t="s">
        <v>288</v>
      </c>
    </row>
    <row r="106" spans="1:3">
      <c r="A106" s="80" t="s">
        <v>201</v>
      </c>
      <c r="B106" s="79" t="s">
        <v>115</v>
      </c>
      <c r="C106" s="43">
        <v>266</v>
      </c>
    </row>
    <row r="107" spans="1:3">
      <c r="A107" s="80"/>
      <c r="B107" s="82" t="s">
        <v>208</v>
      </c>
      <c r="C107" s="44"/>
    </row>
    <row r="108" spans="1:3" ht="26.25" thickBot="1">
      <c r="A108" s="83" t="s">
        <v>207</v>
      </c>
      <c r="B108" s="84" t="s">
        <v>206</v>
      </c>
      <c r="C108" s="52" t="s">
        <v>289</v>
      </c>
    </row>
    <row r="109" spans="1:3" ht="13.5" thickBot="1">
      <c r="A109" s="12"/>
      <c r="B109" s="8"/>
      <c r="C109" s="53"/>
    </row>
    <row r="110" spans="1:3" s="27" customFormat="1" ht="13.5" thickBot="1">
      <c r="A110" s="25" t="s">
        <v>39</v>
      </c>
      <c r="B110" s="29" t="s">
        <v>38</v>
      </c>
      <c r="C110" s="47"/>
    </row>
    <row r="111" spans="1:3">
      <c r="A111" s="14" t="s">
        <v>40</v>
      </c>
      <c r="B111" s="17" t="s">
        <v>62</v>
      </c>
      <c r="C111" s="51"/>
    </row>
    <row r="112" spans="1:3">
      <c r="A112" s="12" t="s">
        <v>41</v>
      </c>
      <c r="B112" s="18" t="s">
        <v>63</v>
      </c>
      <c r="C112" s="43">
        <v>44070</v>
      </c>
    </row>
    <row r="113" spans="1:3">
      <c r="A113" s="12" t="s">
        <v>42</v>
      </c>
      <c r="B113" s="18" t="s">
        <v>64</v>
      </c>
      <c r="C113" s="43">
        <v>25055</v>
      </c>
    </row>
    <row r="114" spans="1:3">
      <c r="A114" s="12" t="s">
        <v>43</v>
      </c>
      <c r="B114" s="18" t="s">
        <v>65</v>
      </c>
      <c r="C114" s="43">
        <v>16661</v>
      </c>
    </row>
    <row r="115" spans="1:3">
      <c r="A115" s="12" t="s">
        <v>44</v>
      </c>
      <c r="B115" s="18" t="s">
        <v>66</v>
      </c>
      <c r="C115" s="43">
        <v>10885</v>
      </c>
    </row>
    <row r="116" spans="1:3">
      <c r="A116" s="12" t="s">
        <v>45</v>
      </c>
      <c r="B116" s="18" t="s">
        <v>120</v>
      </c>
      <c r="C116" s="43">
        <v>0</v>
      </c>
    </row>
    <row r="117" spans="1:3">
      <c r="A117" s="12" t="s">
        <v>46</v>
      </c>
      <c r="B117" s="18" t="s">
        <v>121</v>
      </c>
      <c r="C117" s="43">
        <v>0</v>
      </c>
    </row>
    <row r="118" spans="1:3" ht="25.5">
      <c r="A118" s="12" t="s">
        <v>47</v>
      </c>
      <c r="B118" s="22" t="s">
        <v>67</v>
      </c>
      <c r="C118" s="43">
        <v>0</v>
      </c>
    </row>
    <row r="119" spans="1:3" ht="25.5">
      <c r="A119" s="12" t="s">
        <v>48</v>
      </c>
      <c r="B119" s="22" t="s">
        <v>68</v>
      </c>
      <c r="C119" s="43">
        <v>0</v>
      </c>
    </row>
    <row r="120" spans="1:3">
      <c r="A120" s="12" t="s">
        <v>49</v>
      </c>
      <c r="B120" s="18" t="s">
        <v>69</v>
      </c>
      <c r="C120" s="43">
        <v>0</v>
      </c>
    </row>
    <row r="121" spans="1:3">
      <c r="A121" s="12" t="s">
        <v>50</v>
      </c>
      <c r="B121" s="18" t="s">
        <v>70</v>
      </c>
      <c r="C121" s="43">
        <v>0</v>
      </c>
    </row>
    <row r="122" spans="1:3">
      <c r="A122" s="12" t="s">
        <v>122</v>
      </c>
      <c r="B122" s="1" t="s">
        <v>116</v>
      </c>
      <c r="C122" s="43">
        <v>35940</v>
      </c>
    </row>
    <row r="123" spans="1:3">
      <c r="A123" s="12" t="s">
        <v>123</v>
      </c>
      <c r="B123" s="1" t="s">
        <v>117</v>
      </c>
      <c r="C123" s="43">
        <v>44070</v>
      </c>
    </row>
    <row r="124" spans="1:3">
      <c r="A124" s="12" t="s">
        <v>124</v>
      </c>
      <c r="B124" s="1" t="s">
        <v>118</v>
      </c>
      <c r="C124" s="43">
        <v>16661</v>
      </c>
    </row>
    <row r="125" spans="1:3" ht="13.5" thickBot="1">
      <c r="A125" s="15" t="s">
        <v>125</v>
      </c>
      <c r="B125" s="3" t="s">
        <v>119</v>
      </c>
      <c r="C125" s="52">
        <v>0</v>
      </c>
    </row>
    <row r="126" spans="1:3" ht="13.5" thickBot="1">
      <c r="A126" s="12"/>
      <c r="B126" s="8"/>
      <c r="C126" s="53"/>
    </row>
    <row r="127" spans="1:3" s="27" customFormat="1" ht="13.5" thickBot="1">
      <c r="A127" s="25" t="s">
        <v>51</v>
      </c>
      <c r="B127" s="29" t="s">
        <v>191</v>
      </c>
      <c r="C127" s="47"/>
    </row>
    <row r="128" spans="1:3" ht="13.5" thickBot="1">
      <c r="A128" s="16" t="s">
        <v>52</v>
      </c>
      <c r="B128" s="20" t="s">
        <v>128</v>
      </c>
      <c r="C128" s="85">
        <v>42</v>
      </c>
    </row>
    <row r="129" spans="1:3" ht="13.5" thickBot="1">
      <c r="A129" s="12"/>
      <c r="B129" s="8"/>
      <c r="C129" s="53"/>
    </row>
    <row r="130" spans="1:3" s="27" customFormat="1" ht="13.5" thickBot="1">
      <c r="A130" s="30" t="s">
        <v>53</v>
      </c>
      <c r="B130" s="31" t="s">
        <v>71</v>
      </c>
      <c r="C130" s="46"/>
    </row>
    <row r="131" spans="1:3">
      <c r="A131" s="14" t="s">
        <v>54</v>
      </c>
      <c r="B131" s="17" t="s">
        <v>72</v>
      </c>
      <c r="C131" s="51">
        <v>0</v>
      </c>
    </row>
    <row r="132" spans="1:3" ht="13.5" thickBot="1">
      <c r="A132" s="15" t="s">
        <v>55</v>
      </c>
      <c r="B132" s="19" t="s">
        <v>73</v>
      </c>
      <c r="C132" s="52">
        <v>0</v>
      </c>
    </row>
    <row r="133" spans="1:3" ht="13.5" thickBot="1">
      <c r="A133" s="12"/>
      <c r="B133" s="8"/>
      <c r="C133" s="53"/>
    </row>
    <row r="134" spans="1:3" s="27" customFormat="1" ht="13.5" thickBot="1">
      <c r="A134" s="30" t="s">
        <v>56</v>
      </c>
      <c r="B134" s="31" t="s">
        <v>74</v>
      </c>
      <c r="C134" s="46"/>
    </row>
    <row r="135" spans="1:3" ht="25.5">
      <c r="A135" s="14" t="s">
        <v>57</v>
      </c>
      <c r="B135" s="23" t="s">
        <v>75</v>
      </c>
      <c r="C135" s="86" t="s">
        <v>290</v>
      </c>
    </row>
    <row r="136" spans="1:3" ht="26.25" thickBot="1">
      <c r="A136" s="15" t="s">
        <v>58</v>
      </c>
      <c r="B136" s="24" t="s">
        <v>76</v>
      </c>
      <c r="C136" s="50" t="s">
        <v>280</v>
      </c>
    </row>
    <row r="137" spans="1:3" ht="13.5" thickBot="1"/>
    <row r="138" spans="1:3" s="27" customFormat="1" ht="13.5" thickBot="1">
      <c r="A138" s="25" t="s">
        <v>94</v>
      </c>
      <c r="B138" s="26" t="s">
        <v>184</v>
      </c>
      <c r="C138" s="47"/>
    </row>
    <row r="139" spans="1:3" ht="25.5">
      <c r="A139" s="69" t="s">
        <v>95</v>
      </c>
      <c r="B139" s="87" t="s">
        <v>187</v>
      </c>
      <c r="C139" s="88" t="s">
        <v>291</v>
      </c>
    </row>
    <row r="140" spans="1:3" ht="25.5">
      <c r="A140" s="71" t="s">
        <v>96</v>
      </c>
      <c r="B140" s="89" t="s">
        <v>188</v>
      </c>
      <c r="C140" s="74" t="s">
        <v>292</v>
      </c>
    </row>
    <row r="141" spans="1:3" ht="25.5">
      <c r="A141" s="71" t="s">
        <v>97</v>
      </c>
      <c r="B141" s="89" t="s">
        <v>189</v>
      </c>
      <c r="C141" s="49" t="s">
        <v>280</v>
      </c>
    </row>
    <row r="142" spans="1:3">
      <c r="A142" s="71" t="s">
        <v>98</v>
      </c>
      <c r="B142" s="89" t="s">
        <v>190</v>
      </c>
      <c r="C142" s="49" t="s">
        <v>293</v>
      </c>
    </row>
    <row r="143" spans="1:3" ht="13.5" thickBot="1">
      <c r="A143" s="76" t="s">
        <v>185</v>
      </c>
      <c r="B143" s="90" t="s">
        <v>186</v>
      </c>
      <c r="C143" s="50" t="s">
        <v>280</v>
      </c>
    </row>
  </sheetData>
  <sheetProtection password="E2A1" sheet="1" objects="1" scenarios="1"/>
  <customSheetViews>
    <customSheetView guid="{3E90B2E1-F1F4-4974-B519-9169F75ECD48}">
      <selection activeCell="D65" sqref="D65"/>
      <pageMargins left="0.7" right="0.7" top="0.75" bottom="0.75" header="0.3" footer="0.3"/>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sheetPr codeName="Hoja4"/>
  <dimension ref="A1:C144"/>
  <sheetViews>
    <sheetView workbookViewId="0">
      <selection activeCell="F23" sqref="F23"/>
    </sheetView>
  </sheetViews>
  <sheetFormatPr baseColWidth="10" defaultColWidth="9.140625" defaultRowHeight="12.75"/>
  <cols>
    <col min="1" max="1" width="5.28515625" style="4" bestFit="1" customWidth="1"/>
    <col min="2" max="2" width="34.5703125" style="4" customWidth="1"/>
    <col min="3" max="3" width="60.28515625" style="45" customWidth="1"/>
    <col min="4" max="16384" width="9.140625" style="4"/>
  </cols>
  <sheetData>
    <row r="1" spans="1:3" ht="13.5" thickBot="1">
      <c r="A1" s="92" t="s">
        <v>210</v>
      </c>
      <c r="B1" s="57"/>
      <c r="C1" s="58"/>
    </row>
    <row r="2" spans="1:3">
      <c r="A2" s="1063"/>
      <c r="B2" s="1064"/>
      <c r="C2" s="1042"/>
    </row>
    <row r="3" spans="1:3">
      <c r="A3" s="1065"/>
      <c r="B3" s="1066"/>
      <c r="C3" s="1043"/>
    </row>
    <row r="4" spans="1:3">
      <c r="A4" s="1065"/>
      <c r="B4" s="1066"/>
      <c r="C4" s="1043"/>
    </row>
    <row r="5" spans="1:3">
      <c r="A5" s="1065"/>
      <c r="B5" s="1066"/>
      <c r="C5" s="1043"/>
    </row>
    <row r="6" spans="1:3">
      <c r="A6" s="1065"/>
      <c r="B6" s="1066"/>
      <c r="C6" s="1043"/>
    </row>
    <row r="7" spans="1:3">
      <c r="A7" s="1065"/>
      <c r="B7" s="1066"/>
      <c r="C7" s="1043"/>
    </row>
    <row r="8" spans="1:3">
      <c r="A8" s="1065"/>
      <c r="B8" s="1066"/>
      <c r="C8" s="1043"/>
    </row>
    <row r="9" spans="1:3">
      <c r="A9" s="1065"/>
      <c r="B9" s="1066"/>
      <c r="C9" s="1043"/>
    </row>
    <row r="10" spans="1:3">
      <c r="A10" s="1065"/>
      <c r="B10" s="1066"/>
      <c r="C10" s="1043"/>
    </row>
    <row r="11" spans="1:3">
      <c r="A11" s="1065"/>
      <c r="B11" s="1066"/>
      <c r="C11" s="1043"/>
    </row>
    <row r="12" spans="1:3">
      <c r="A12" s="1065"/>
      <c r="B12" s="1066"/>
      <c r="C12" s="1043"/>
    </row>
    <row r="13" spans="1:3" ht="13.5" thickBot="1">
      <c r="A13" s="1065"/>
      <c r="B13" s="1066"/>
      <c r="C13" s="1044"/>
    </row>
    <row r="14" spans="1:3">
      <c r="A14" s="1065"/>
      <c r="B14" s="1066"/>
      <c r="C14" s="1042"/>
    </row>
    <row r="15" spans="1:3">
      <c r="A15" s="1065"/>
      <c r="B15" s="1066"/>
      <c r="C15" s="1043"/>
    </row>
    <row r="16" spans="1:3">
      <c r="A16" s="1065"/>
      <c r="B16" s="1066"/>
      <c r="C16" s="1043"/>
    </row>
    <row r="17" spans="1:3">
      <c r="A17" s="1065"/>
      <c r="B17" s="1066"/>
      <c r="C17" s="1043"/>
    </row>
    <row r="18" spans="1:3">
      <c r="A18" s="1065"/>
      <c r="B18" s="1066"/>
      <c r="C18" s="1043"/>
    </row>
    <row r="19" spans="1:3">
      <c r="A19" s="1065"/>
      <c r="B19" s="1066"/>
      <c r="C19" s="1043"/>
    </row>
    <row r="20" spans="1:3">
      <c r="A20" s="1065"/>
      <c r="B20" s="1066"/>
      <c r="C20" s="1043"/>
    </row>
    <row r="21" spans="1:3">
      <c r="A21" s="1065"/>
      <c r="B21" s="1066"/>
      <c r="C21" s="1043"/>
    </row>
    <row r="22" spans="1:3">
      <c r="A22" s="1065"/>
      <c r="B22" s="1066"/>
      <c r="C22" s="1043"/>
    </row>
    <row r="23" spans="1:3">
      <c r="A23" s="1065"/>
      <c r="B23" s="1066"/>
      <c r="C23" s="1043"/>
    </row>
    <row r="24" spans="1:3" ht="13.5" thickBot="1">
      <c r="A24" s="1067"/>
      <c r="B24" s="1068"/>
      <c r="C24" s="1044"/>
    </row>
    <row r="25" spans="1:3" ht="13.5" thickBot="1"/>
    <row r="26" spans="1:3">
      <c r="A26" s="1050" t="s">
        <v>0</v>
      </c>
      <c r="B26" s="1051"/>
      <c r="C26" s="54" t="s">
        <v>294</v>
      </c>
    </row>
    <row r="27" spans="1:3">
      <c r="A27" s="1052" t="s">
        <v>77</v>
      </c>
      <c r="B27" s="1053"/>
      <c r="C27" s="49" t="s">
        <v>262</v>
      </c>
    </row>
    <row r="28" spans="1:3" ht="12.75" customHeight="1">
      <c r="A28" s="1052" t="s">
        <v>1</v>
      </c>
      <c r="B28" s="1054"/>
      <c r="C28" s="55" t="s">
        <v>294</v>
      </c>
    </row>
    <row r="29" spans="1:3">
      <c r="A29" s="1062" t="s">
        <v>35</v>
      </c>
      <c r="B29" s="1054"/>
      <c r="C29" s="49" t="s">
        <v>295</v>
      </c>
    </row>
    <row r="30" spans="1:3" ht="13.5" thickBot="1"/>
    <row r="31" spans="1:3" ht="25.5" customHeight="1" thickBot="1">
      <c r="A31" s="1061" t="s">
        <v>78</v>
      </c>
      <c r="B31" s="1046"/>
      <c r="C31" s="1047"/>
    </row>
    <row r="32" spans="1:3" ht="13.5" thickBot="1"/>
    <row r="33" spans="1:3" s="27" customFormat="1" ht="13.5" thickBot="1">
      <c r="A33" s="1048" t="s">
        <v>3</v>
      </c>
      <c r="B33" s="1049"/>
      <c r="C33" s="46" t="s">
        <v>4</v>
      </c>
    </row>
    <row r="34" spans="1:3" s="27" customFormat="1" ht="13.5" thickBot="1">
      <c r="A34" s="28"/>
      <c r="B34" s="32"/>
      <c r="C34" s="46"/>
    </row>
    <row r="35" spans="1:3" s="27" customFormat="1" ht="13.5" thickBot="1">
      <c r="A35" s="25" t="s">
        <v>5</v>
      </c>
      <c r="B35" s="26" t="s">
        <v>7</v>
      </c>
      <c r="C35" s="47"/>
    </row>
    <row r="36" spans="1:3" s="27" customFormat="1" ht="13.5" thickBot="1">
      <c r="A36" s="25" t="s">
        <v>6</v>
      </c>
      <c r="B36" s="26" t="s">
        <v>8</v>
      </c>
      <c r="C36" s="47"/>
    </row>
    <row r="37" spans="1:3">
      <c r="A37" s="69" t="s">
        <v>129</v>
      </c>
      <c r="B37" s="70" t="s">
        <v>10</v>
      </c>
      <c r="C37" s="48" t="s">
        <v>296</v>
      </c>
    </row>
    <row r="38" spans="1:3">
      <c r="A38" s="71" t="s">
        <v>130</v>
      </c>
      <c r="B38" s="72" t="s">
        <v>9</v>
      </c>
      <c r="C38" s="49" t="s">
        <v>263</v>
      </c>
    </row>
    <row r="39" spans="1:3">
      <c r="A39" s="71" t="s">
        <v>131</v>
      </c>
      <c r="B39" s="72" t="s">
        <v>11</v>
      </c>
      <c r="C39" s="49" t="s">
        <v>297</v>
      </c>
    </row>
    <row r="40" spans="1:3">
      <c r="A40" s="71" t="s">
        <v>132</v>
      </c>
      <c r="B40" s="72" t="s">
        <v>12</v>
      </c>
      <c r="C40" s="49" t="s">
        <v>298</v>
      </c>
    </row>
    <row r="41" spans="1:3">
      <c r="A41" s="71" t="s">
        <v>133</v>
      </c>
      <c r="B41" s="72" t="s">
        <v>34</v>
      </c>
      <c r="C41" s="49" t="s">
        <v>299</v>
      </c>
    </row>
    <row r="42" spans="1:3" ht="51">
      <c r="A42" s="71"/>
      <c r="B42" s="73" t="s">
        <v>192</v>
      </c>
      <c r="C42" s="49"/>
    </row>
    <row r="43" spans="1:3">
      <c r="A43" s="71" t="s">
        <v>134</v>
      </c>
      <c r="B43" s="72" t="s">
        <v>193</v>
      </c>
      <c r="C43" s="49" t="s">
        <v>300</v>
      </c>
    </row>
    <row r="44" spans="1:3">
      <c r="A44" s="71" t="s">
        <v>135</v>
      </c>
      <c r="B44" s="72" t="s">
        <v>196</v>
      </c>
      <c r="C44" s="49" t="s">
        <v>301</v>
      </c>
    </row>
    <row r="45" spans="1:3">
      <c r="A45" s="71" t="s">
        <v>136</v>
      </c>
      <c r="B45" s="72" t="s">
        <v>195</v>
      </c>
      <c r="C45" s="49" t="s">
        <v>302</v>
      </c>
    </row>
    <row r="46" spans="1:3">
      <c r="A46" s="71" t="s">
        <v>137</v>
      </c>
      <c r="B46" s="72" t="s">
        <v>86</v>
      </c>
      <c r="C46" s="49" t="s">
        <v>303</v>
      </c>
    </row>
    <row r="47" spans="1:3">
      <c r="A47" s="71" t="s">
        <v>138</v>
      </c>
      <c r="B47" s="72" t="s">
        <v>13</v>
      </c>
      <c r="C47" s="49" t="s">
        <v>304</v>
      </c>
    </row>
    <row r="48" spans="1:3">
      <c r="A48" s="71" t="s">
        <v>140</v>
      </c>
      <c r="B48" s="72" t="s">
        <v>15</v>
      </c>
      <c r="C48" s="49" t="s">
        <v>305</v>
      </c>
    </row>
    <row r="49" spans="1:3">
      <c r="A49" s="71" t="s">
        <v>141</v>
      </c>
      <c r="B49" s="75" t="s">
        <v>91</v>
      </c>
      <c r="C49" s="49" t="s">
        <v>272</v>
      </c>
    </row>
    <row r="50" spans="1:3">
      <c r="A50" s="71" t="s">
        <v>142</v>
      </c>
      <c r="B50" s="72" t="s">
        <v>16</v>
      </c>
      <c r="C50" s="49" t="s">
        <v>306</v>
      </c>
    </row>
    <row r="51" spans="1:3" ht="26.25" thickBot="1">
      <c r="A51" s="76" t="s">
        <v>194</v>
      </c>
      <c r="B51" s="77" t="s">
        <v>59</v>
      </c>
      <c r="C51" s="50" t="s">
        <v>280</v>
      </c>
    </row>
    <row r="52" spans="1:3" s="27" customFormat="1" ht="13.5" thickBot="1">
      <c r="A52" s="25" t="s">
        <v>17</v>
      </c>
      <c r="B52" s="26" t="s">
        <v>18</v>
      </c>
      <c r="C52" s="47"/>
    </row>
    <row r="53" spans="1:3">
      <c r="A53" s="71" t="s">
        <v>143</v>
      </c>
      <c r="B53" s="70" t="s">
        <v>19</v>
      </c>
      <c r="C53" s="48">
        <v>70</v>
      </c>
    </row>
    <row r="54" spans="1:3" ht="40.5" customHeight="1">
      <c r="A54" s="71" t="s">
        <v>144</v>
      </c>
      <c r="B54" s="75" t="s">
        <v>20</v>
      </c>
      <c r="C54" s="49" t="s">
        <v>285</v>
      </c>
    </row>
    <row r="55" spans="1:3" ht="53.25" customHeight="1">
      <c r="A55" s="71" t="s">
        <v>145</v>
      </c>
      <c r="B55" s="75" t="s">
        <v>21</v>
      </c>
      <c r="C55" s="49" t="s">
        <v>285</v>
      </c>
    </row>
    <row r="56" spans="1:3" ht="27.75" customHeight="1" thickBot="1">
      <c r="A56" s="76" t="s">
        <v>146</v>
      </c>
      <c r="B56" s="77" t="s">
        <v>22</v>
      </c>
      <c r="C56" s="50" t="s">
        <v>307</v>
      </c>
    </row>
    <row r="57" spans="1:3" s="27" customFormat="1" ht="13.5" thickBot="1">
      <c r="A57" s="30" t="s">
        <v>23</v>
      </c>
      <c r="B57" s="41" t="s">
        <v>24</v>
      </c>
      <c r="C57" s="93"/>
    </row>
    <row r="58" spans="1:3">
      <c r="A58" s="14"/>
      <c r="B58" s="78" t="s">
        <v>25</v>
      </c>
      <c r="C58" s="94" t="s">
        <v>308</v>
      </c>
    </row>
    <row r="59" spans="1:3">
      <c r="A59" s="12"/>
      <c r="B59" s="95" t="s">
        <v>26</v>
      </c>
      <c r="C59" s="43"/>
    </row>
    <row r="60" spans="1:3">
      <c r="A60" s="80" t="s">
        <v>147</v>
      </c>
      <c r="B60" s="79" t="s">
        <v>27</v>
      </c>
      <c r="C60" s="43">
        <v>8080</v>
      </c>
    </row>
    <row r="61" spans="1:3">
      <c r="A61" s="80" t="s">
        <v>148</v>
      </c>
      <c r="B61" s="79" t="s">
        <v>28</v>
      </c>
      <c r="C61" s="43" t="s">
        <v>280</v>
      </c>
    </row>
    <row r="62" spans="1:3">
      <c r="A62" s="80" t="s">
        <v>149</v>
      </c>
      <c r="B62" s="79" t="s">
        <v>29</v>
      </c>
      <c r="C62" s="43" t="s">
        <v>280</v>
      </c>
    </row>
    <row r="63" spans="1:3">
      <c r="A63" s="80"/>
      <c r="B63" s="95" t="s">
        <v>80</v>
      </c>
      <c r="C63" s="43"/>
    </row>
    <row r="64" spans="1:3">
      <c r="A64" s="80" t="s">
        <v>150</v>
      </c>
      <c r="B64" s="79" t="s">
        <v>126</v>
      </c>
      <c r="C64" s="43" t="s">
        <v>309</v>
      </c>
    </row>
    <row r="65" spans="1:3">
      <c r="A65" s="80" t="s">
        <v>151</v>
      </c>
      <c r="B65" s="79" t="s">
        <v>127</v>
      </c>
      <c r="C65" s="43" t="s">
        <v>309</v>
      </c>
    </row>
    <row r="66" spans="1:3">
      <c r="A66" s="80" t="s">
        <v>152</v>
      </c>
      <c r="B66" s="79" t="s">
        <v>81</v>
      </c>
      <c r="C66" s="43" t="s">
        <v>274</v>
      </c>
    </row>
    <row r="67" spans="1:3">
      <c r="A67" s="80" t="s">
        <v>153</v>
      </c>
      <c r="B67" s="79" t="s">
        <v>82</v>
      </c>
      <c r="C67" s="43" t="s">
        <v>275</v>
      </c>
    </row>
    <row r="68" spans="1:3">
      <c r="A68" s="80" t="s">
        <v>154</v>
      </c>
      <c r="B68" s="79" t="s">
        <v>30</v>
      </c>
      <c r="C68" s="43" t="s">
        <v>310</v>
      </c>
    </row>
    <row r="69" spans="1:3">
      <c r="A69" s="80" t="s">
        <v>155</v>
      </c>
      <c r="B69" s="79" t="s">
        <v>79</v>
      </c>
      <c r="C69" s="43" t="s">
        <v>311</v>
      </c>
    </row>
    <row r="70" spans="1:3">
      <c r="A70" s="80" t="s">
        <v>156</v>
      </c>
      <c r="B70" s="79" t="s">
        <v>61</v>
      </c>
      <c r="C70" s="43" t="s">
        <v>312</v>
      </c>
    </row>
    <row r="71" spans="1:3">
      <c r="A71" s="80" t="s">
        <v>157</v>
      </c>
      <c r="B71" s="79" t="s">
        <v>92</v>
      </c>
      <c r="C71" s="43" t="s">
        <v>313</v>
      </c>
    </row>
    <row r="72" spans="1:3">
      <c r="A72" s="80" t="s">
        <v>158</v>
      </c>
      <c r="B72" s="79" t="s">
        <v>93</v>
      </c>
      <c r="C72" s="43">
        <v>13</v>
      </c>
    </row>
    <row r="73" spans="1:3">
      <c r="A73" s="80" t="s">
        <v>159</v>
      </c>
      <c r="B73" s="79" t="s">
        <v>99</v>
      </c>
      <c r="C73" s="43" t="s">
        <v>314</v>
      </c>
    </row>
    <row r="74" spans="1:3">
      <c r="A74" s="80" t="s">
        <v>160</v>
      </c>
      <c r="B74" s="79" t="s">
        <v>100</v>
      </c>
      <c r="C74" s="43" t="s">
        <v>315</v>
      </c>
    </row>
    <row r="75" spans="1:3">
      <c r="A75" s="80" t="s">
        <v>161</v>
      </c>
      <c r="B75" s="79" t="s">
        <v>101</v>
      </c>
      <c r="C75" s="43" t="s">
        <v>316</v>
      </c>
    </row>
    <row r="76" spans="1:3">
      <c r="A76" s="80" t="s">
        <v>162</v>
      </c>
      <c r="B76" s="79" t="s">
        <v>102</v>
      </c>
      <c r="C76" s="96">
        <v>1.2</v>
      </c>
    </row>
    <row r="77" spans="1:3">
      <c r="A77" s="80" t="s">
        <v>163</v>
      </c>
      <c r="B77" s="79" t="s">
        <v>103</v>
      </c>
      <c r="C77" s="43" t="s">
        <v>285</v>
      </c>
    </row>
    <row r="78" spans="1:3">
      <c r="A78" s="80"/>
      <c r="B78" s="95" t="s">
        <v>83</v>
      </c>
      <c r="C78" s="43"/>
    </row>
    <row r="79" spans="1:3">
      <c r="A79" s="80" t="s">
        <v>164</v>
      </c>
      <c r="B79" s="79" t="s">
        <v>60</v>
      </c>
      <c r="C79" s="43" t="s">
        <v>280</v>
      </c>
    </row>
    <row r="80" spans="1:3">
      <c r="A80" s="80" t="s">
        <v>165</v>
      </c>
      <c r="B80" s="79" t="s">
        <v>36</v>
      </c>
      <c r="C80" s="43" t="s">
        <v>317</v>
      </c>
    </row>
    <row r="81" spans="1:3">
      <c r="A81" s="80" t="s">
        <v>166</v>
      </c>
      <c r="B81" s="79" t="s">
        <v>37</v>
      </c>
      <c r="C81" s="43" t="s">
        <v>318</v>
      </c>
    </row>
    <row r="82" spans="1:3">
      <c r="A82" s="80" t="s">
        <v>167</v>
      </c>
      <c r="B82" s="79" t="s">
        <v>87</v>
      </c>
      <c r="C82" s="43">
        <v>1</v>
      </c>
    </row>
    <row r="83" spans="1:3">
      <c r="A83" s="80" t="s">
        <v>168</v>
      </c>
      <c r="B83" s="79" t="s">
        <v>88</v>
      </c>
      <c r="C83" s="43">
        <v>4</v>
      </c>
    </row>
    <row r="84" spans="1:3">
      <c r="A84" s="80" t="s">
        <v>169</v>
      </c>
      <c r="B84" s="79" t="s">
        <v>89</v>
      </c>
      <c r="C84" s="43">
        <v>1</v>
      </c>
    </row>
    <row r="85" spans="1:3">
      <c r="A85" s="80"/>
      <c r="B85" s="95" t="s">
        <v>84</v>
      </c>
      <c r="C85" s="43"/>
    </row>
    <row r="86" spans="1:3">
      <c r="A86" s="80" t="s">
        <v>170</v>
      </c>
      <c r="B86" s="79" t="s">
        <v>32</v>
      </c>
      <c r="C86" s="43">
        <v>0.7</v>
      </c>
    </row>
    <row r="87" spans="1:3">
      <c r="A87" s="80" t="s">
        <v>171</v>
      </c>
      <c r="B87" s="79" t="s">
        <v>90</v>
      </c>
      <c r="C87" s="43" t="s">
        <v>319</v>
      </c>
    </row>
    <row r="88" spans="1:3">
      <c r="A88" s="80"/>
      <c r="B88" s="95" t="s">
        <v>85</v>
      </c>
      <c r="C88" s="43"/>
    </row>
    <row r="89" spans="1:3">
      <c r="A89" s="80" t="s">
        <v>172</v>
      </c>
      <c r="B89" s="79" t="s">
        <v>33</v>
      </c>
      <c r="C89" s="43" t="s">
        <v>280</v>
      </c>
    </row>
    <row r="90" spans="1:3">
      <c r="A90" s="80" t="s">
        <v>173</v>
      </c>
      <c r="B90" s="79" t="s">
        <v>31</v>
      </c>
      <c r="C90" s="43" t="s">
        <v>320</v>
      </c>
    </row>
    <row r="91" spans="1:3">
      <c r="A91" s="80"/>
      <c r="B91" s="95" t="s">
        <v>104</v>
      </c>
      <c r="C91" s="43"/>
    </row>
    <row r="92" spans="1:3">
      <c r="A92" s="80" t="s">
        <v>174</v>
      </c>
      <c r="B92" s="79" t="s">
        <v>105</v>
      </c>
      <c r="C92" s="43">
        <v>0.7</v>
      </c>
    </row>
    <row r="93" spans="1:3">
      <c r="A93" s="80" t="s">
        <v>175</v>
      </c>
      <c r="B93" s="79" t="s">
        <v>106</v>
      </c>
      <c r="C93" s="43">
        <v>2</v>
      </c>
    </row>
    <row r="94" spans="1:3">
      <c r="A94" s="80" t="s">
        <v>176</v>
      </c>
      <c r="B94" s="79" t="s">
        <v>107</v>
      </c>
      <c r="C94" s="43" t="s">
        <v>285</v>
      </c>
    </row>
    <row r="95" spans="1:3">
      <c r="A95" s="80" t="s">
        <v>177</v>
      </c>
      <c r="B95" s="79" t="s">
        <v>108</v>
      </c>
      <c r="C95" s="43">
        <v>300</v>
      </c>
    </row>
    <row r="96" spans="1:3">
      <c r="A96" s="80" t="s">
        <v>178</v>
      </c>
      <c r="B96" s="79" t="s">
        <v>109</v>
      </c>
      <c r="C96" s="43" t="s">
        <v>285</v>
      </c>
    </row>
    <row r="97" spans="1:3" ht="25.5">
      <c r="A97" s="80" t="s">
        <v>179</v>
      </c>
      <c r="B97" s="81" t="s">
        <v>209</v>
      </c>
      <c r="C97" s="43">
        <v>10</v>
      </c>
    </row>
    <row r="98" spans="1:3">
      <c r="A98" s="80" t="s">
        <v>180</v>
      </c>
      <c r="B98" s="79" t="s">
        <v>110</v>
      </c>
      <c r="C98" s="43" t="s">
        <v>286</v>
      </c>
    </row>
    <row r="99" spans="1:3">
      <c r="A99" s="80" t="s">
        <v>181</v>
      </c>
      <c r="B99" s="79" t="s">
        <v>111</v>
      </c>
      <c r="C99" s="97" t="s">
        <v>321</v>
      </c>
    </row>
    <row r="100" spans="1:3" ht="25.5">
      <c r="A100" s="80" t="s">
        <v>182</v>
      </c>
      <c r="B100" s="81" t="s">
        <v>112</v>
      </c>
      <c r="C100" s="43" t="s">
        <v>322</v>
      </c>
    </row>
    <row r="101" spans="1:3">
      <c r="A101" s="80" t="s">
        <v>183</v>
      </c>
      <c r="B101" s="81" t="s">
        <v>202</v>
      </c>
      <c r="C101" s="43">
        <f>4+2+2+3</f>
        <v>11</v>
      </c>
    </row>
    <row r="102" spans="1:3">
      <c r="A102" s="80" t="s">
        <v>197</v>
      </c>
      <c r="B102" s="81" t="s">
        <v>203</v>
      </c>
      <c r="C102" s="43">
        <f>4+2+2+5</f>
        <v>13</v>
      </c>
    </row>
    <row r="103" spans="1:3">
      <c r="A103" s="80" t="s">
        <v>198</v>
      </c>
      <c r="B103" s="81" t="s">
        <v>204</v>
      </c>
      <c r="C103" s="43">
        <f>2</f>
        <v>2</v>
      </c>
    </row>
    <row r="104" spans="1:3">
      <c r="A104" s="80" t="s">
        <v>199</v>
      </c>
      <c r="B104" s="81" t="s">
        <v>205</v>
      </c>
      <c r="C104" s="43">
        <f>2</f>
        <v>2</v>
      </c>
    </row>
    <row r="105" spans="1:3">
      <c r="A105" s="80"/>
      <c r="B105" s="95" t="s">
        <v>113</v>
      </c>
      <c r="C105" s="43"/>
    </row>
    <row r="106" spans="1:3">
      <c r="A106" s="80" t="s">
        <v>200</v>
      </c>
      <c r="B106" s="79" t="s">
        <v>114</v>
      </c>
      <c r="C106" s="43" t="s">
        <v>323</v>
      </c>
    </row>
    <row r="107" spans="1:3">
      <c r="A107" s="80" t="s">
        <v>201</v>
      </c>
      <c r="B107" s="79" t="s">
        <v>115</v>
      </c>
      <c r="C107" s="43" t="s">
        <v>324</v>
      </c>
    </row>
    <row r="108" spans="1:3">
      <c r="A108" s="80"/>
      <c r="B108" s="98" t="s">
        <v>208</v>
      </c>
      <c r="C108" s="44"/>
    </row>
    <row r="109" spans="1:3" ht="26.25" thickBot="1">
      <c r="A109" s="83" t="s">
        <v>207</v>
      </c>
      <c r="B109" s="84" t="s">
        <v>206</v>
      </c>
      <c r="C109" s="52" t="s">
        <v>289</v>
      </c>
    </row>
    <row r="110" spans="1:3" ht="13.5" thickBot="1">
      <c r="A110" s="12"/>
      <c r="B110" s="8"/>
      <c r="C110" s="53"/>
    </row>
    <row r="111" spans="1:3" s="27" customFormat="1" ht="13.5" thickBot="1">
      <c r="A111" s="25" t="s">
        <v>39</v>
      </c>
      <c r="B111" s="29" t="s">
        <v>38</v>
      </c>
      <c r="C111" s="47"/>
    </row>
    <row r="112" spans="1:3">
      <c r="A112" s="14" t="s">
        <v>40</v>
      </c>
      <c r="B112" s="99" t="s">
        <v>62</v>
      </c>
      <c r="C112" s="51"/>
    </row>
    <row r="113" spans="1:3">
      <c r="A113" s="12" t="s">
        <v>41</v>
      </c>
      <c r="B113" s="18" t="s">
        <v>63</v>
      </c>
      <c r="C113" s="43" t="s">
        <v>280</v>
      </c>
    </row>
    <row r="114" spans="1:3">
      <c r="A114" s="12" t="s">
        <v>42</v>
      </c>
      <c r="B114" s="18" t="s">
        <v>64</v>
      </c>
      <c r="C114" s="43" t="s">
        <v>280</v>
      </c>
    </row>
    <row r="115" spans="1:3">
      <c r="A115" s="12" t="s">
        <v>43</v>
      </c>
      <c r="B115" s="18" t="s">
        <v>65</v>
      </c>
      <c r="C115" s="43" t="s">
        <v>280</v>
      </c>
    </row>
    <row r="116" spans="1:3">
      <c r="A116" s="12" t="s">
        <v>44</v>
      </c>
      <c r="B116" s="18" t="s">
        <v>66</v>
      </c>
      <c r="C116" s="43">
        <v>500000</v>
      </c>
    </row>
    <row r="117" spans="1:3">
      <c r="A117" s="12" t="s">
        <v>45</v>
      </c>
      <c r="B117" s="18" t="s">
        <v>120</v>
      </c>
      <c r="C117" s="43" t="s">
        <v>280</v>
      </c>
    </row>
    <row r="118" spans="1:3">
      <c r="A118" s="12" t="s">
        <v>46</v>
      </c>
      <c r="B118" s="18" t="s">
        <v>121</v>
      </c>
      <c r="C118" s="43" t="s">
        <v>280</v>
      </c>
    </row>
    <row r="119" spans="1:3" ht="25.5">
      <c r="A119" s="12" t="s">
        <v>47</v>
      </c>
      <c r="B119" s="22" t="s">
        <v>67</v>
      </c>
      <c r="C119" s="43" t="s">
        <v>280</v>
      </c>
    </row>
    <row r="120" spans="1:3" ht="25.5">
      <c r="A120" s="12" t="s">
        <v>48</v>
      </c>
      <c r="B120" s="22" t="s">
        <v>68</v>
      </c>
      <c r="C120" s="43" t="s">
        <v>280</v>
      </c>
    </row>
    <row r="121" spans="1:3">
      <c r="A121" s="12" t="s">
        <v>49</v>
      </c>
      <c r="B121" s="18" t="s">
        <v>69</v>
      </c>
      <c r="C121" s="43" t="s">
        <v>280</v>
      </c>
    </row>
    <row r="122" spans="1:3">
      <c r="A122" s="12" t="s">
        <v>50</v>
      </c>
      <c r="B122" s="18" t="s">
        <v>70</v>
      </c>
      <c r="C122" s="43" t="s">
        <v>280</v>
      </c>
    </row>
    <row r="123" spans="1:3">
      <c r="A123" s="12" t="s">
        <v>122</v>
      </c>
      <c r="B123" s="1" t="s">
        <v>116</v>
      </c>
      <c r="C123" s="43">
        <v>0</v>
      </c>
    </row>
    <row r="124" spans="1:3">
      <c r="A124" s="12" t="s">
        <v>123</v>
      </c>
      <c r="B124" s="1" t="s">
        <v>117</v>
      </c>
      <c r="C124" s="43" t="s">
        <v>280</v>
      </c>
    </row>
    <row r="125" spans="1:3">
      <c r="A125" s="12" t="s">
        <v>124</v>
      </c>
      <c r="B125" s="1" t="s">
        <v>118</v>
      </c>
      <c r="C125" s="43" t="s">
        <v>280</v>
      </c>
    </row>
    <row r="126" spans="1:3" ht="13.5" thickBot="1">
      <c r="A126" s="15" t="s">
        <v>125</v>
      </c>
      <c r="B126" s="3" t="s">
        <v>119</v>
      </c>
      <c r="C126" s="52" t="s">
        <v>280</v>
      </c>
    </row>
    <row r="127" spans="1:3" ht="13.5" thickBot="1">
      <c r="A127" s="12"/>
      <c r="B127" s="8"/>
      <c r="C127" s="53"/>
    </row>
    <row r="128" spans="1:3" s="27" customFormat="1" ht="13.5" thickBot="1">
      <c r="A128" s="25" t="s">
        <v>51</v>
      </c>
      <c r="B128" s="29" t="s">
        <v>191</v>
      </c>
      <c r="C128" s="47"/>
    </row>
    <row r="129" spans="1:3" ht="13.5" thickBot="1">
      <c r="A129" s="16" t="s">
        <v>52</v>
      </c>
      <c r="B129" s="20" t="s">
        <v>128</v>
      </c>
      <c r="C129" s="85" t="s">
        <v>325</v>
      </c>
    </row>
    <row r="130" spans="1:3" ht="13.5" thickBot="1">
      <c r="A130" s="12"/>
      <c r="B130" s="8"/>
      <c r="C130" s="53"/>
    </row>
    <row r="131" spans="1:3" s="27" customFormat="1" ht="13.5" thickBot="1">
      <c r="A131" s="30" t="s">
        <v>53</v>
      </c>
      <c r="B131" s="31" t="s">
        <v>71</v>
      </c>
      <c r="C131" s="46"/>
    </row>
    <row r="132" spans="1:3">
      <c r="A132" s="14" t="s">
        <v>54</v>
      </c>
      <c r="B132" s="17" t="s">
        <v>72</v>
      </c>
      <c r="C132" s="51" t="s">
        <v>326</v>
      </c>
    </row>
    <row r="133" spans="1:3" ht="13.5" thickBot="1">
      <c r="A133" s="15" t="s">
        <v>55</v>
      </c>
      <c r="B133" s="19" t="s">
        <v>73</v>
      </c>
      <c r="C133" s="52" t="s">
        <v>326</v>
      </c>
    </row>
    <row r="134" spans="1:3" ht="13.5" thickBot="1">
      <c r="A134" s="12"/>
      <c r="B134" s="8"/>
      <c r="C134" s="53"/>
    </row>
    <row r="135" spans="1:3" s="27" customFormat="1" ht="13.5" thickBot="1">
      <c r="A135" s="30" t="s">
        <v>56</v>
      </c>
      <c r="B135" s="31" t="s">
        <v>74</v>
      </c>
      <c r="C135" s="46"/>
    </row>
    <row r="136" spans="1:3" ht="25.5">
      <c r="A136" s="14" t="s">
        <v>57</v>
      </c>
      <c r="B136" s="23" t="s">
        <v>75</v>
      </c>
      <c r="C136" s="86" t="s">
        <v>305</v>
      </c>
    </row>
    <row r="137" spans="1:3" ht="26.25" thickBot="1">
      <c r="A137" s="15" t="s">
        <v>58</v>
      </c>
      <c r="B137" s="24" t="s">
        <v>76</v>
      </c>
      <c r="C137" s="50" t="s">
        <v>280</v>
      </c>
    </row>
    <row r="138" spans="1:3" ht="13.5" thickBot="1"/>
    <row r="139" spans="1:3" s="27" customFormat="1" ht="13.5" thickBot="1">
      <c r="A139" s="25" t="s">
        <v>94</v>
      </c>
      <c r="B139" s="26" t="s">
        <v>184</v>
      </c>
      <c r="C139" s="47"/>
    </row>
    <row r="140" spans="1:3" ht="12.75" customHeight="1">
      <c r="A140" s="69" t="s">
        <v>95</v>
      </c>
      <c r="B140" s="36" t="s">
        <v>187</v>
      </c>
      <c r="C140" s="86" t="s">
        <v>327</v>
      </c>
    </row>
    <row r="141" spans="1:3" ht="25.5">
      <c r="A141" s="71" t="s">
        <v>96</v>
      </c>
      <c r="B141" s="37" t="s">
        <v>188</v>
      </c>
      <c r="C141" s="49" t="s">
        <v>328</v>
      </c>
    </row>
    <row r="142" spans="1:3" ht="25.5">
      <c r="A142" s="71" t="s">
        <v>97</v>
      </c>
      <c r="B142" s="37" t="s">
        <v>189</v>
      </c>
      <c r="C142" s="49" t="s">
        <v>329</v>
      </c>
    </row>
    <row r="143" spans="1:3">
      <c r="A143" s="71" t="s">
        <v>98</v>
      </c>
      <c r="B143" s="37" t="s">
        <v>190</v>
      </c>
      <c r="C143" s="49" t="s">
        <v>330</v>
      </c>
    </row>
    <row r="144" spans="1:3" ht="13.5" thickBot="1">
      <c r="A144" s="76" t="s">
        <v>185</v>
      </c>
      <c r="B144" s="38" t="s">
        <v>186</v>
      </c>
      <c r="C144" s="50" t="s">
        <v>285</v>
      </c>
    </row>
  </sheetData>
  <sheetProtection password="E2A1" sheet="1" objects="1" scenarios="1"/>
  <customSheetViews>
    <customSheetView guid="{3E90B2E1-F1F4-4974-B519-9169F75ECD48}">
      <selection activeCell="D65" sqref="D65"/>
      <pageMargins left="0.7" right="0.7" top="0.75" bottom="0.75" header="0.3" footer="0.3"/>
    </customSheetView>
  </customSheetViews>
  <mergeCells count="9">
    <mergeCell ref="A29:B29"/>
    <mergeCell ref="A31:C31"/>
    <mergeCell ref="A33:B33"/>
    <mergeCell ref="A2:B24"/>
    <mergeCell ref="C2:C13"/>
    <mergeCell ref="C14:C24"/>
    <mergeCell ref="A26:B26"/>
    <mergeCell ref="A27:B27"/>
    <mergeCell ref="A28:B28"/>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sheetPr codeName="Hoja5">
    <tabColor theme="5" tint="0.39997558519241921"/>
  </sheetPr>
  <dimension ref="A1:C145"/>
  <sheetViews>
    <sheetView workbookViewId="0">
      <selection activeCell="F13" sqref="F13"/>
    </sheetView>
  </sheetViews>
  <sheetFormatPr baseColWidth="10" defaultRowHeight="12.75"/>
  <cols>
    <col min="1" max="1" width="5.28515625" customWidth="1"/>
    <col min="2" max="2" width="34.5703125" customWidth="1"/>
    <col min="3" max="3" width="60.28515625" customWidth="1"/>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c r="A25" s="4"/>
      <c r="B25" s="4"/>
      <c r="C25" s="45"/>
    </row>
    <row r="26" spans="1:3">
      <c r="A26" s="1050" t="s">
        <v>0</v>
      </c>
      <c r="B26" s="1051"/>
      <c r="C26" s="54" t="s">
        <v>331</v>
      </c>
    </row>
    <row r="27" spans="1:3">
      <c r="A27" s="1052" t="s">
        <v>77</v>
      </c>
      <c r="B27" s="1053"/>
      <c r="C27" s="49" t="s">
        <v>332</v>
      </c>
    </row>
    <row r="28" spans="1:3">
      <c r="A28" s="1052" t="s">
        <v>1</v>
      </c>
      <c r="B28" s="1054"/>
      <c r="C28" s="55" t="s">
        <v>333</v>
      </c>
    </row>
    <row r="29" spans="1:3" ht="13.5" thickBot="1">
      <c r="A29" s="4"/>
      <c r="B29" s="4"/>
      <c r="C29" s="45"/>
    </row>
    <row r="30" spans="1:3" ht="13.5" thickBot="1">
      <c r="A30" s="1061" t="s">
        <v>78</v>
      </c>
      <c r="B30" s="1046"/>
      <c r="C30" s="1047"/>
    </row>
    <row r="31" spans="1:3" ht="13.5" thickBot="1">
      <c r="A31" s="4"/>
      <c r="B31" s="4"/>
      <c r="C31" s="45"/>
    </row>
    <row r="32" spans="1:3" ht="13.5" thickBot="1">
      <c r="A32" s="1048" t="s">
        <v>3</v>
      </c>
      <c r="B32" s="1049"/>
      <c r="C32" s="46" t="s">
        <v>4</v>
      </c>
    </row>
    <row r="33" spans="1:3" ht="13.5" thickBot="1">
      <c r="A33" s="28"/>
      <c r="B33" s="32"/>
      <c r="C33" s="46"/>
    </row>
    <row r="34" spans="1:3" ht="13.5" thickBot="1">
      <c r="A34" s="25" t="s">
        <v>5</v>
      </c>
      <c r="B34" s="26" t="s">
        <v>7</v>
      </c>
      <c r="C34" s="47"/>
    </row>
    <row r="35" spans="1:3" ht="13.5" thickBot="1">
      <c r="A35" s="25" t="s">
        <v>6</v>
      </c>
      <c r="B35" s="26" t="s">
        <v>8</v>
      </c>
      <c r="C35" s="47"/>
    </row>
    <row r="36" spans="1:3">
      <c r="A36" s="69" t="s">
        <v>129</v>
      </c>
      <c r="B36" s="70" t="s">
        <v>10</v>
      </c>
      <c r="C36" s="577" t="s">
        <v>334</v>
      </c>
    </row>
    <row r="37" spans="1:3">
      <c r="A37" s="71" t="s">
        <v>130</v>
      </c>
      <c r="B37" s="72" t="s">
        <v>9</v>
      </c>
      <c r="C37" s="564" t="s">
        <v>216</v>
      </c>
    </row>
    <row r="38" spans="1:3">
      <c r="A38" s="71" t="s">
        <v>131</v>
      </c>
      <c r="B38" s="72" t="s">
        <v>11</v>
      </c>
      <c r="C38" s="564" t="s">
        <v>335</v>
      </c>
    </row>
    <row r="39" spans="1:3">
      <c r="A39" s="71" t="s">
        <v>132</v>
      </c>
      <c r="B39" s="72" t="s">
        <v>12</v>
      </c>
      <c r="C39" s="564" t="s">
        <v>336</v>
      </c>
    </row>
    <row r="40" spans="1:3">
      <c r="A40" s="71" t="s">
        <v>133</v>
      </c>
      <c r="B40" s="72" t="s">
        <v>34</v>
      </c>
      <c r="C40" s="564" t="s">
        <v>337</v>
      </c>
    </row>
    <row r="41" spans="1:3" ht="51">
      <c r="A41" s="100"/>
      <c r="B41" s="100" t="s">
        <v>192</v>
      </c>
      <c r="C41" s="564"/>
    </row>
    <row r="42" spans="1:3">
      <c r="A42" s="71" t="s">
        <v>134</v>
      </c>
      <c r="B42" s="72" t="s">
        <v>193</v>
      </c>
      <c r="C42" s="564" t="s">
        <v>338</v>
      </c>
    </row>
    <row r="43" spans="1:3">
      <c r="A43" s="71" t="s">
        <v>135</v>
      </c>
      <c r="B43" s="72" t="s">
        <v>196</v>
      </c>
      <c r="C43" s="564" t="s">
        <v>339</v>
      </c>
    </row>
    <row r="44" spans="1:3">
      <c r="A44" s="71" t="s">
        <v>136</v>
      </c>
      <c r="B44" s="72" t="s">
        <v>195</v>
      </c>
      <c r="C44" s="564" t="s">
        <v>333</v>
      </c>
    </row>
    <row r="45" spans="1:3">
      <c r="A45" s="71" t="s">
        <v>137</v>
      </c>
      <c r="B45" s="72" t="s">
        <v>86</v>
      </c>
      <c r="C45" s="846">
        <v>34335</v>
      </c>
    </row>
    <row r="46" spans="1:3">
      <c r="A46" s="71" t="s">
        <v>138</v>
      </c>
      <c r="B46" s="72" t="s">
        <v>13</v>
      </c>
      <c r="C46" s="564" t="s">
        <v>340</v>
      </c>
    </row>
    <row r="47" spans="1:3">
      <c r="A47" s="71" t="s">
        <v>140</v>
      </c>
      <c r="B47" s="72" t="s">
        <v>15</v>
      </c>
      <c r="C47" s="564" t="s">
        <v>341</v>
      </c>
    </row>
    <row r="48" spans="1:3">
      <c r="A48" s="71" t="s">
        <v>141</v>
      </c>
      <c r="B48" s="75" t="s">
        <v>91</v>
      </c>
      <c r="C48" s="564" t="s">
        <v>342</v>
      </c>
    </row>
    <row r="49" spans="1:3" ht="38.25">
      <c r="A49" s="71" t="s">
        <v>142</v>
      </c>
      <c r="B49" s="101" t="s">
        <v>16</v>
      </c>
      <c r="C49" s="74" t="s">
        <v>343</v>
      </c>
    </row>
    <row r="50" spans="1:3" ht="51.75" thickBot="1">
      <c r="A50" s="76" t="s">
        <v>194</v>
      </c>
      <c r="B50" s="101" t="s">
        <v>59</v>
      </c>
      <c r="C50" s="102" t="s">
        <v>344</v>
      </c>
    </row>
    <row r="51" spans="1:3" ht="13.5" thickBot="1">
      <c r="A51" s="30" t="s">
        <v>17</v>
      </c>
      <c r="B51" s="41" t="s">
        <v>18</v>
      </c>
      <c r="C51" s="46"/>
    </row>
    <row r="52" spans="1:3">
      <c r="A52" s="103" t="s">
        <v>143</v>
      </c>
      <c r="B52" s="104" t="s">
        <v>19</v>
      </c>
      <c r="C52" s="847" t="s">
        <v>345</v>
      </c>
    </row>
    <row r="53" spans="1:3" ht="38.25">
      <c r="A53" s="105" t="s">
        <v>144</v>
      </c>
      <c r="B53" s="106" t="s">
        <v>20</v>
      </c>
      <c r="C53" s="848" t="s">
        <v>346</v>
      </c>
    </row>
    <row r="54" spans="1:3" ht="51">
      <c r="A54" s="105" t="s">
        <v>145</v>
      </c>
      <c r="B54" s="106" t="s">
        <v>21</v>
      </c>
      <c r="C54" s="848" t="s">
        <v>347</v>
      </c>
    </row>
    <row r="55" spans="1:3" ht="26.25" thickBot="1">
      <c r="A55" s="107" t="s">
        <v>146</v>
      </c>
      <c r="B55" s="108" t="s">
        <v>22</v>
      </c>
      <c r="C55" s="849" t="s">
        <v>348</v>
      </c>
    </row>
    <row r="56" spans="1:3" ht="13.5" thickBot="1">
      <c r="A56" s="109" t="s">
        <v>23</v>
      </c>
      <c r="B56" s="110" t="s">
        <v>24</v>
      </c>
      <c r="C56" s="850"/>
    </row>
    <row r="57" spans="1:3">
      <c r="A57" s="111"/>
      <c r="B57" s="78" t="s">
        <v>25</v>
      </c>
      <c r="C57" s="851" t="s">
        <v>349</v>
      </c>
    </row>
    <row r="58" spans="1:3">
      <c r="A58" s="112"/>
      <c r="B58" s="79" t="s">
        <v>26</v>
      </c>
      <c r="C58" s="587" t="s">
        <v>350</v>
      </c>
    </row>
    <row r="59" spans="1:3">
      <c r="A59" s="113" t="s">
        <v>147</v>
      </c>
      <c r="B59" s="79" t="s">
        <v>27</v>
      </c>
      <c r="C59" s="587" t="s">
        <v>351</v>
      </c>
    </row>
    <row r="60" spans="1:3">
      <c r="A60" s="113" t="s">
        <v>148</v>
      </c>
      <c r="B60" s="79" t="s">
        <v>28</v>
      </c>
      <c r="C60" s="582">
        <v>0</v>
      </c>
    </row>
    <row r="61" spans="1:3">
      <c r="A61" s="113" t="s">
        <v>149</v>
      </c>
      <c r="B61" s="79" t="s">
        <v>29</v>
      </c>
      <c r="C61" s="582">
        <v>0</v>
      </c>
    </row>
    <row r="62" spans="1:3">
      <c r="A62" s="113"/>
      <c r="B62" s="95" t="s">
        <v>80</v>
      </c>
      <c r="C62" s="582"/>
    </row>
    <row r="63" spans="1:3">
      <c r="A63" s="113" t="s">
        <v>150</v>
      </c>
      <c r="B63" s="79" t="s">
        <v>126</v>
      </c>
      <c r="C63" s="587" t="s">
        <v>352</v>
      </c>
    </row>
    <row r="64" spans="1:3">
      <c r="A64" s="113" t="s">
        <v>151</v>
      </c>
      <c r="B64" s="79" t="s">
        <v>127</v>
      </c>
      <c r="C64" s="582">
        <v>12</v>
      </c>
    </row>
    <row r="65" spans="1:3">
      <c r="A65" s="113" t="s">
        <v>152</v>
      </c>
      <c r="B65" s="79" t="s">
        <v>81</v>
      </c>
      <c r="C65" s="587" t="s">
        <v>353</v>
      </c>
    </row>
    <row r="66" spans="1:3">
      <c r="A66" s="1069" t="s">
        <v>153</v>
      </c>
      <c r="B66" s="1070" t="s">
        <v>82</v>
      </c>
      <c r="C66" s="587" t="s">
        <v>354</v>
      </c>
    </row>
    <row r="67" spans="1:3">
      <c r="A67" s="1069"/>
      <c r="B67" s="1070"/>
      <c r="C67" s="587" t="s">
        <v>355</v>
      </c>
    </row>
    <row r="68" spans="1:3">
      <c r="A68" s="113" t="s">
        <v>154</v>
      </c>
      <c r="B68" s="79" t="s">
        <v>30</v>
      </c>
      <c r="C68" s="587" t="s">
        <v>356</v>
      </c>
    </row>
    <row r="69" spans="1:3">
      <c r="A69" s="113" t="s">
        <v>155</v>
      </c>
      <c r="B69" s="79" t="s">
        <v>79</v>
      </c>
      <c r="C69" s="587" t="s">
        <v>357</v>
      </c>
    </row>
    <row r="70" spans="1:3">
      <c r="A70" s="113" t="s">
        <v>156</v>
      </c>
      <c r="B70" s="79" t="s">
        <v>61</v>
      </c>
      <c r="C70" s="587" t="s">
        <v>358</v>
      </c>
    </row>
    <row r="71" spans="1:3">
      <c r="A71" s="1069" t="s">
        <v>157</v>
      </c>
      <c r="B71" s="1070" t="s">
        <v>92</v>
      </c>
      <c r="C71" s="587" t="s">
        <v>359</v>
      </c>
    </row>
    <row r="72" spans="1:3">
      <c r="A72" s="1069"/>
      <c r="B72" s="1070"/>
      <c r="C72" s="587" t="s">
        <v>360</v>
      </c>
    </row>
    <row r="73" spans="1:3">
      <c r="A73" s="113" t="s">
        <v>158</v>
      </c>
      <c r="B73" s="79" t="s">
        <v>93</v>
      </c>
      <c r="C73" s="582">
        <v>352</v>
      </c>
    </row>
    <row r="74" spans="1:3">
      <c r="A74" s="113" t="s">
        <v>159</v>
      </c>
      <c r="B74" s="79" t="s">
        <v>99</v>
      </c>
      <c r="C74" s="587" t="s">
        <v>361</v>
      </c>
    </row>
    <row r="75" spans="1:3">
      <c r="A75" s="113" t="s">
        <v>160</v>
      </c>
      <c r="B75" s="79" t="s">
        <v>100</v>
      </c>
      <c r="C75" s="587" t="s">
        <v>362</v>
      </c>
    </row>
    <row r="76" spans="1:3">
      <c r="A76" s="113" t="s">
        <v>161</v>
      </c>
      <c r="B76" s="79" t="s">
        <v>101</v>
      </c>
      <c r="C76" s="587" t="s">
        <v>363</v>
      </c>
    </row>
    <row r="77" spans="1:3">
      <c r="A77" s="113" t="s">
        <v>162</v>
      </c>
      <c r="B77" s="79" t="s">
        <v>102</v>
      </c>
      <c r="C77" s="587" t="s">
        <v>364</v>
      </c>
    </row>
    <row r="78" spans="1:3">
      <c r="A78" s="113" t="s">
        <v>163</v>
      </c>
      <c r="B78" s="79" t="s">
        <v>103</v>
      </c>
      <c r="C78" s="587" t="s">
        <v>365</v>
      </c>
    </row>
    <row r="79" spans="1:3">
      <c r="A79" s="113"/>
      <c r="B79" s="95" t="s">
        <v>83</v>
      </c>
      <c r="C79" s="582"/>
    </row>
    <row r="80" spans="1:3">
      <c r="A80" s="113" t="s">
        <v>164</v>
      </c>
      <c r="B80" s="79" t="s">
        <v>60</v>
      </c>
      <c r="C80" s="582" t="s">
        <v>366</v>
      </c>
    </row>
    <row r="81" spans="1:3" ht="25.5">
      <c r="A81" s="113" t="s">
        <v>165</v>
      </c>
      <c r="B81" s="79" t="s">
        <v>36</v>
      </c>
      <c r="C81" s="852" t="s">
        <v>367</v>
      </c>
    </row>
    <row r="82" spans="1:3" ht="25.5">
      <c r="A82" s="113" t="s">
        <v>166</v>
      </c>
      <c r="B82" s="79" t="s">
        <v>37</v>
      </c>
      <c r="C82" s="852" t="s">
        <v>368</v>
      </c>
    </row>
    <row r="83" spans="1:3" ht="51">
      <c r="A83" s="113" t="s">
        <v>167</v>
      </c>
      <c r="B83" s="79" t="s">
        <v>87</v>
      </c>
      <c r="C83" s="852" t="s">
        <v>369</v>
      </c>
    </row>
    <row r="84" spans="1:3">
      <c r="A84" s="113" t="s">
        <v>168</v>
      </c>
      <c r="B84" s="79" t="s">
        <v>88</v>
      </c>
      <c r="C84" s="587" t="s">
        <v>370</v>
      </c>
    </row>
    <row r="85" spans="1:3" ht="51">
      <c r="A85" s="113" t="s">
        <v>169</v>
      </c>
      <c r="B85" s="114" t="s">
        <v>89</v>
      </c>
      <c r="C85" s="852" t="s">
        <v>371</v>
      </c>
    </row>
    <row r="86" spans="1:3">
      <c r="A86" s="113"/>
      <c r="B86" s="95" t="s">
        <v>84</v>
      </c>
      <c r="C86" s="582"/>
    </row>
    <row r="87" spans="1:3">
      <c r="A87" s="113" t="s">
        <v>170</v>
      </c>
      <c r="B87" s="79" t="s">
        <v>372</v>
      </c>
      <c r="C87" s="587" t="s">
        <v>373</v>
      </c>
    </row>
    <row r="88" spans="1:3" ht="38.25">
      <c r="A88" s="113" t="s">
        <v>171</v>
      </c>
      <c r="B88" s="79" t="s">
        <v>90</v>
      </c>
      <c r="C88" s="852" t="s">
        <v>374</v>
      </c>
    </row>
    <row r="89" spans="1:3">
      <c r="A89" s="113"/>
      <c r="B89" s="95" t="s">
        <v>85</v>
      </c>
      <c r="C89" s="582"/>
    </row>
    <row r="90" spans="1:3">
      <c r="A90" s="113" t="s">
        <v>172</v>
      </c>
      <c r="B90" s="79" t="s">
        <v>33</v>
      </c>
      <c r="C90" s="587" t="s">
        <v>375</v>
      </c>
    </row>
    <row r="91" spans="1:3">
      <c r="A91" s="113" t="s">
        <v>173</v>
      </c>
      <c r="B91" s="79" t="s">
        <v>31</v>
      </c>
      <c r="C91" s="587" t="s">
        <v>376</v>
      </c>
    </row>
    <row r="92" spans="1:3">
      <c r="A92" s="113"/>
      <c r="B92" s="95" t="s">
        <v>104</v>
      </c>
      <c r="C92" s="582"/>
    </row>
    <row r="93" spans="1:3">
      <c r="A93" s="113" t="s">
        <v>174</v>
      </c>
      <c r="B93" s="79" t="s">
        <v>105</v>
      </c>
      <c r="C93" s="587" t="s">
        <v>377</v>
      </c>
    </row>
    <row r="94" spans="1:3">
      <c r="A94" s="113" t="s">
        <v>175</v>
      </c>
      <c r="B94" s="79" t="s">
        <v>106</v>
      </c>
      <c r="C94" s="587" t="s">
        <v>378</v>
      </c>
    </row>
    <row r="95" spans="1:3">
      <c r="A95" s="113" t="s">
        <v>176</v>
      </c>
      <c r="B95" s="79" t="s">
        <v>107</v>
      </c>
      <c r="C95" s="587" t="s">
        <v>229</v>
      </c>
    </row>
    <row r="96" spans="1:3">
      <c r="A96" s="113" t="s">
        <v>177</v>
      </c>
      <c r="B96" s="79" t="s">
        <v>108</v>
      </c>
      <c r="C96" s="587" t="s">
        <v>379</v>
      </c>
    </row>
    <row r="97" spans="1:3">
      <c r="A97" s="113" t="s">
        <v>178</v>
      </c>
      <c r="B97" s="79" t="s">
        <v>109</v>
      </c>
      <c r="C97" s="587" t="s">
        <v>229</v>
      </c>
    </row>
    <row r="98" spans="1:3" ht="25.5">
      <c r="A98" s="113" t="s">
        <v>179</v>
      </c>
      <c r="B98" s="81" t="s">
        <v>209</v>
      </c>
      <c r="C98" s="587" t="s">
        <v>380</v>
      </c>
    </row>
    <row r="99" spans="1:3">
      <c r="A99" s="113" t="s">
        <v>180</v>
      </c>
      <c r="B99" s="79" t="s">
        <v>110</v>
      </c>
      <c r="C99" s="587" t="s">
        <v>381</v>
      </c>
    </row>
    <row r="100" spans="1:3">
      <c r="A100" s="113" t="s">
        <v>181</v>
      </c>
      <c r="B100" s="79" t="s">
        <v>111</v>
      </c>
      <c r="C100" s="587" t="s">
        <v>382</v>
      </c>
    </row>
    <row r="101" spans="1:3" ht="25.5">
      <c r="A101" s="113" t="s">
        <v>182</v>
      </c>
      <c r="B101" s="81" t="s">
        <v>112</v>
      </c>
      <c r="C101" s="587" t="s">
        <v>383</v>
      </c>
    </row>
    <row r="102" spans="1:3">
      <c r="A102" s="113" t="s">
        <v>183</v>
      </c>
      <c r="B102" s="81" t="s">
        <v>202</v>
      </c>
      <c r="C102" s="582">
        <v>222</v>
      </c>
    </row>
    <row r="103" spans="1:3">
      <c r="A103" s="113" t="s">
        <v>197</v>
      </c>
      <c r="B103" s="81" t="s">
        <v>203</v>
      </c>
      <c r="C103" s="582">
        <v>152</v>
      </c>
    </row>
    <row r="104" spans="1:3">
      <c r="A104" s="113" t="s">
        <v>198</v>
      </c>
      <c r="B104" s="81" t="s">
        <v>204</v>
      </c>
      <c r="C104" s="582">
        <v>66</v>
      </c>
    </row>
    <row r="105" spans="1:3">
      <c r="A105" s="113" t="s">
        <v>199</v>
      </c>
      <c r="B105" s="81" t="s">
        <v>205</v>
      </c>
      <c r="C105" s="582">
        <v>63</v>
      </c>
    </row>
    <row r="106" spans="1:3">
      <c r="A106" s="113"/>
      <c r="B106" s="115" t="s">
        <v>113</v>
      </c>
      <c r="C106" s="582"/>
    </row>
    <row r="107" spans="1:3">
      <c r="A107" s="113" t="s">
        <v>200</v>
      </c>
      <c r="B107" s="79" t="s">
        <v>114</v>
      </c>
      <c r="C107" s="587" t="s">
        <v>384</v>
      </c>
    </row>
    <row r="108" spans="1:3">
      <c r="A108" s="113" t="s">
        <v>201</v>
      </c>
      <c r="B108" s="79" t="s">
        <v>115</v>
      </c>
      <c r="C108" s="587" t="s">
        <v>385</v>
      </c>
    </row>
    <row r="109" spans="1:3">
      <c r="A109" s="113"/>
      <c r="B109" s="115" t="s">
        <v>208</v>
      </c>
      <c r="C109" s="582"/>
    </row>
    <row r="110" spans="1:3" ht="26.25" thickBot="1">
      <c r="A110" s="116" t="s">
        <v>207</v>
      </c>
      <c r="B110" s="84" t="s">
        <v>206</v>
      </c>
      <c r="C110" s="593" t="s">
        <v>228</v>
      </c>
    </row>
    <row r="111" spans="1:3" ht="13.5" thickBot="1">
      <c r="A111" s="12"/>
      <c r="B111" s="8"/>
      <c r="C111" s="595"/>
    </row>
    <row r="112" spans="1:3">
      <c r="A112" s="117" t="s">
        <v>39</v>
      </c>
      <c r="B112" s="99" t="s">
        <v>38</v>
      </c>
      <c r="C112" s="853"/>
    </row>
    <row r="113" spans="1:3" ht="13.5" thickBot="1">
      <c r="A113" s="118" t="s">
        <v>40</v>
      </c>
      <c r="B113" s="119" t="s">
        <v>62</v>
      </c>
      <c r="C113" s="854"/>
    </row>
    <row r="114" spans="1:3">
      <c r="A114" s="120" t="s">
        <v>41</v>
      </c>
      <c r="B114" s="121" t="s">
        <v>63</v>
      </c>
      <c r="C114" s="855" t="s">
        <v>386</v>
      </c>
    </row>
    <row r="115" spans="1:3">
      <c r="A115" s="112" t="s">
        <v>42</v>
      </c>
      <c r="B115" s="18" t="s">
        <v>64</v>
      </c>
      <c r="C115" s="587" t="s">
        <v>387</v>
      </c>
    </row>
    <row r="116" spans="1:3">
      <c r="A116" s="112" t="s">
        <v>43</v>
      </c>
      <c r="B116" s="18" t="s">
        <v>65</v>
      </c>
      <c r="C116" s="587" t="s">
        <v>388</v>
      </c>
    </row>
    <row r="117" spans="1:3">
      <c r="A117" s="112" t="s">
        <v>44</v>
      </c>
      <c r="B117" s="18" t="s">
        <v>66</v>
      </c>
      <c r="C117" s="587" t="s">
        <v>389</v>
      </c>
    </row>
    <row r="118" spans="1:3">
      <c r="A118" s="112" t="s">
        <v>45</v>
      </c>
      <c r="B118" s="18" t="s">
        <v>120</v>
      </c>
      <c r="C118" s="587" t="s">
        <v>390</v>
      </c>
    </row>
    <row r="119" spans="1:3">
      <c r="A119" s="112" t="s">
        <v>46</v>
      </c>
      <c r="B119" s="18" t="s">
        <v>121</v>
      </c>
      <c r="C119" s="587" t="s">
        <v>391</v>
      </c>
    </row>
    <row r="120" spans="1:3" ht="25.5">
      <c r="A120" s="112" t="s">
        <v>47</v>
      </c>
      <c r="B120" s="22" t="s">
        <v>67</v>
      </c>
      <c r="C120" s="587" t="s">
        <v>392</v>
      </c>
    </row>
    <row r="121" spans="1:3" ht="25.5">
      <c r="A121" s="112" t="s">
        <v>48</v>
      </c>
      <c r="B121" s="22" t="s">
        <v>68</v>
      </c>
      <c r="C121" s="587" t="s">
        <v>393</v>
      </c>
    </row>
    <row r="122" spans="1:3">
      <c r="A122" s="112" t="s">
        <v>49</v>
      </c>
      <c r="B122" s="18" t="s">
        <v>69</v>
      </c>
      <c r="C122" s="587" t="s">
        <v>394</v>
      </c>
    </row>
    <row r="123" spans="1:3">
      <c r="A123" s="112" t="s">
        <v>50</v>
      </c>
      <c r="B123" s="18" t="s">
        <v>70</v>
      </c>
      <c r="C123" s="587" t="s">
        <v>395</v>
      </c>
    </row>
    <row r="124" spans="1:3">
      <c r="A124" s="112" t="s">
        <v>122</v>
      </c>
      <c r="B124" s="1" t="s">
        <v>116</v>
      </c>
      <c r="C124" s="587" t="s">
        <v>396</v>
      </c>
    </row>
    <row r="125" spans="1:3">
      <c r="A125" s="112" t="s">
        <v>123</v>
      </c>
      <c r="B125" s="1" t="s">
        <v>117</v>
      </c>
      <c r="C125" s="587" t="s">
        <v>397</v>
      </c>
    </row>
    <row r="126" spans="1:3">
      <c r="A126" s="112" t="s">
        <v>124</v>
      </c>
      <c r="B126" s="1" t="s">
        <v>118</v>
      </c>
      <c r="C126" s="587">
        <v>0</v>
      </c>
    </row>
    <row r="127" spans="1:3" ht="13.5" thickBot="1">
      <c r="A127" s="118" t="s">
        <v>125</v>
      </c>
      <c r="B127" s="3" t="s">
        <v>119</v>
      </c>
      <c r="C127" s="593" t="s">
        <v>398</v>
      </c>
    </row>
    <row r="128" spans="1:3" ht="13.5" thickBot="1">
      <c r="A128" s="12"/>
      <c r="B128" s="8"/>
      <c r="C128" s="595"/>
    </row>
    <row r="129" spans="1:3" ht="13.5" thickBot="1">
      <c r="A129" s="25" t="s">
        <v>51</v>
      </c>
      <c r="B129" s="122" t="s">
        <v>191</v>
      </c>
      <c r="C129" s="856"/>
    </row>
    <row r="130" spans="1:3" ht="13.5" thickBot="1">
      <c r="A130" s="15" t="s">
        <v>52</v>
      </c>
      <c r="B130" s="123" t="s">
        <v>128</v>
      </c>
      <c r="C130" s="857" t="s">
        <v>399</v>
      </c>
    </row>
    <row r="131" spans="1:3" ht="13.5" thickBot="1">
      <c r="A131" s="12"/>
      <c r="B131" s="8"/>
      <c r="C131" s="595"/>
    </row>
    <row r="132" spans="1:3" ht="13.5" thickBot="1">
      <c r="A132" s="25" t="s">
        <v>53</v>
      </c>
      <c r="B132" s="122" t="s">
        <v>71</v>
      </c>
      <c r="C132" s="856"/>
    </row>
    <row r="133" spans="1:3">
      <c r="A133" s="120" t="s">
        <v>54</v>
      </c>
      <c r="B133" s="121" t="s">
        <v>72</v>
      </c>
      <c r="C133" s="858">
        <v>31.652000000000001</v>
      </c>
    </row>
    <row r="134" spans="1:3" ht="13.5" thickBot="1">
      <c r="A134" s="118" t="s">
        <v>55</v>
      </c>
      <c r="B134" s="19" t="s">
        <v>73</v>
      </c>
      <c r="C134" s="859">
        <v>31.652000000000001</v>
      </c>
    </row>
    <row r="135" spans="1:3" ht="13.5" thickBot="1">
      <c r="A135" s="12"/>
      <c r="B135" s="8"/>
      <c r="C135" s="595"/>
    </row>
    <row r="136" spans="1:3" ht="13.5" thickBot="1">
      <c r="A136" s="25" t="s">
        <v>56</v>
      </c>
      <c r="B136" s="122" t="s">
        <v>74</v>
      </c>
      <c r="C136" s="856"/>
    </row>
    <row r="137" spans="1:3" ht="25.5">
      <c r="A137" s="120" t="s">
        <v>57</v>
      </c>
      <c r="B137" s="124" t="s">
        <v>75</v>
      </c>
      <c r="C137" s="855" t="s">
        <v>400</v>
      </c>
    </row>
    <row r="138" spans="1:3" ht="26.25" thickBot="1">
      <c r="A138" s="118" t="s">
        <v>58</v>
      </c>
      <c r="B138" s="24" t="s">
        <v>76</v>
      </c>
      <c r="C138" s="593" t="s">
        <v>401</v>
      </c>
    </row>
    <row r="139" spans="1:3" ht="13.5" thickBot="1">
      <c r="A139" s="4"/>
      <c r="B139" s="4"/>
      <c r="C139" s="562"/>
    </row>
    <row r="140" spans="1:3" ht="13.5" thickBot="1">
      <c r="A140" s="117" t="s">
        <v>94</v>
      </c>
      <c r="B140" s="125" t="s">
        <v>184</v>
      </c>
      <c r="C140" s="856"/>
    </row>
    <row r="141" spans="1:3">
      <c r="A141" s="113" t="s">
        <v>95</v>
      </c>
      <c r="B141" s="126" t="s">
        <v>187</v>
      </c>
      <c r="C141" s="860" t="s">
        <v>402</v>
      </c>
    </row>
    <row r="142" spans="1:3" ht="25.5">
      <c r="A142" s="113" t="s">
        <v>96</v>
      </c>
      <c r="B142" s="37" t="s">
        <v>188</v>
      </c>
      <c r="C142" s="582" t="s">
        <v>403</v>
      </c>
    </row>
    <row r="143" spans="1:3" ht="25.5">
      <c r="A143" s="113" t="s">
        <v>97</v>
      </c>
      <c r="B143" s="37" t="s">
        <v>189</v>
      </c>
      <c r="C143" s="582" t="s">
        <v>404</v>
      </c>
    </row>
    <row r="144" spans="1:3">
      <c r="A144" s="113" t="s">
        <v>98</v>
      </c>
      <c r="B144" s="37" t="s">
        <v>190</v>
      </c>
      <c r="C144" s="582" t="s">
        <v>405</v>
      </c>
    </row>
    <row r="145" spans="1:3" ht="13.5" thickBot="1">
      <c r="A145" s="116" t="s">
        <v>185</v>
      </c>
      <c r="B145" s="38" t="s">
        <v>186</v>
      </c>
      <c r="C145" s="854" t="s">
        <v>406</v>
      </c>
    </row>
  </sheetData>
  <sheetProtection password="C4EC" sheet="1" objects="1" scenarios="1"/>
  <customSheetViews>
    <customSheetView guid="{3E90B2E1-F1F4-4974-B519-9169F75ECD48}">
      <selection activeCell="D65" sqref="D65"/>
      <pageMargins left="0.7" right="0.7" top="0.75" bottom="0.75" header="0.3" footer="0.3"/>
    </customSheetView>
  </customSheetViews>
  <mergeCells count="12">
    <mergeCell ref="A71:A72"/>
    <mergeCell ref="B71:B72"/>
    <mergeCell ref="A30:C30"/>
    <mergeCell ref="A32:B32"/>
    <mergeCell ref="A66:A67"/>
    <mergeCell ref="B66:B67"/>
    <mergeCell ref="A28:B28"/>
    <mergeCell ref="A2:B24"/>
    <mergeCell ref="C2:C13"/>
    <mergeCell ref="C14:C24"/>
    <mergeCell ref="A26:B26"/>
    <mergeCell ref="A27:B27"/>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sheetPr codeName="Hoja6">
    <tabColor theme="5" tint="0.39997558519241921"/>
  </sheetPr>
  <dimension ref="A4:E17"/>
  <sheetViews>
    <sheetView workbookViewId="0">
      <selection activeCell="J10" sqref="J10"/>
    </sheetView>
  </sheetViews>
  <sheetFormatPr baseColWidth="10" defaultRowHeight="12.75"/>
  <cols>
    <col min="1" max="1" width="17.85546875" bestFit="1" customWidth="1"/>
  </cols>
  <sheetData>
    <row r="4" spans="1:5">
      <c r="A4" s="1071" t="s">
        <v>407</v>
      </c>
      <c r="B4" s="1071"/>
      <c r="C4" s="1071"/>
      <c r="D4" s="1071"/>
      <c r="E4" s="1071"/>
    </row>
    <row r="5" spans="1:5" ht="15">
      <c r="A5" s="1072" t="s">
        <v>408</v>
      </c>
      <c r="B5" s="1072"/>
      <c r="C5" s="1072"/>
      <c r="D5" s="1072"/>
      <c r="E5" s="1072"/>
    </row>
    <row r="6" spans="1:5" ht="13.5" thickBot="1"/>
    <row r="7" spans="1:5" ht="15.75" thickBot="1">
      <c r="A7" s="127" t="s">
        <v>409</v>
      </c>
      <c r="B7" s="128" t="s">
        <v>410</v>
      </c>
      <c r="C7" s="129" t="s">
        <v>411</v>
      </c>
      <c r="D7" s="129" t="s">
        <v>412</v>
      </c>
      <c r="E7" s="130" t="s">
        <v>413</v>
      </c>
    </row>
    <row r="8" spans="1:5" ht="15">
      <c r="A8" s="131" t="s">
        <v>414</v>
      </c>
      <c r="B8" s="132">
        <v>1253</v>
      </c>
      <c r="C8" s="133">
        <v>890</v>
      </c>
      <c r="D8" s="133">
        <v>595</v>
      </c>
      <c r="E8" s="134">
        <f t="shared" ref="E8:E14" si="0">SUM(B8:D8)</f>
        <v>2738</v>
      </c>
    </row>
    <row r="9" spans="1:5" ht="15">
      <c r="A9" s="135" t="s">
        <v>415</v>
      </c>
      <c r="B9" s="136">
        <v>3404</v>
      </c>
      <c r="C9" s="137">
        <v>2571</v>
      </c>
      <c r="D9" s="137">
        <v>884</v>
      </c>
      <c r="E9" s="138">
        <f t="shared" si="0"/>
        <v>6859</v>
      </c>
    </row>
    <row r="10" spans="1:5" ht="15">
      <c r="A10" s="135" t="s">
        <v>416</v>
      </c>
      <c r="B10" s="136">
        <v>3739</v>
      </c>
      <c r="C10" s="137">
        <v>2815</v>
      </c>
      <c r="D10" s="137">
        <v>831</v>
      </c>
      <c r="E10" s="138">
        <f t="shared" si="0"/>
        <v>7385</v>
      </c>
    </row>
    <row r="11" spans="1:5" ht="15">
      <c r="A11" s="135" t="s">
        <v>417</v>
      </c>
      <c r="B11" s="136">
        <v>3790</v>
      </c>
      <c r="C11" s="137">
        <v>2788</v>
      </c>
      <c r="D11" s="137">
        <v>848</v>
      </c>
      <c r="E11" s="138">
        <f t="shared" si="0"/>
        <v>7426</v>
      </c>
    </row>
    <row r="12" spans="1:5" ht="15">
      <c r="A12" s="135" t="s">
        <v>418</v>
      </c>
      <c r="B12" s="136">
        <v>3714</v>
      </c>
      <c r="C12" s="137">
        <v>2134</v>
      </c>
      <c r="D12" s="137">
        <v>1038</v>
      </c>
      <c r="E12" s="138">
        <f t="shared" si="0"/>
        <v>6886</v>
      </c>
    </row>
    <row r="13" spans="1:5" ht="15">
      <c r="A13" s="135" t="s">
        <v>419</v>
      </c>
      <c r="B13" s="136">
        <v>3823</v>
      </c>
      <c r="C13" s="137">
        <v>2782</v>
      </c>
      <c r="D13" s="137">
        <v>844</v>
      </c>
      <c r="E13" s="138">
        <f t="shared" si="0"/>
        <v>7449</v>
      </c>
    </row>
    <row r="14" spans="1:5" ht="15">
      <c r="A14" s="135" t="s">
        <v>420</v>
      </c>
      <c r="B14" s="136">
        <v>3464</v>
      </c>
      <c r="C14" s="137">
        <v>2042</v>
      </c>
      <c r="D14" s="137">
        <v>733</v>
      </c>
      <c r="E14" s="138">
        <f t="shared" si="0"/>
        <v>6239</v>
      </c>
    </row>
    <row r="15" spans="1:5" ht="15.75" thickBot="1">
      <c r="A15" s="139" t="s">
        <v>421</v>
      </c>
      <c r="B15" s="140">
        <f>AVERAGE(B8:B14)</f>
        <v>3312.4285714285716</v>
      </c>
      <c r="C15" s="141">
        <f>AVERAGE(C8:C14)</f>
        <v>2288.8571428571427</v>
      </c>
      <c r="D15" s="141">
        <f>AVERAGE(D8:D14)</f>
        <v>824.71428571428567</v>
      </c>
      <c r="E15" s="142"/>
    </row>
    <row r="16" spans="1:5" ht="15.75" thickBot="1">
      <c r="A16" s="143"/>
      <c r="B16" s="144"/>
      <c r="C16" s="145" t="s">
        <v>422</v>
      </c>
      <c r="D16" s="144"/>
      <c r="E16" s="146">
        <f>AVERAGE(E8:E14)</f>
        <v>6426</v>
      </c>
    </row>
    <row r="17" spans="1:1">
      <c r="A17" s="147" t="s">
        <v>423</v>
      </c>
    </row>
  </sheetData>
  <sheetProtection password="E2A1" sheet="1" objects="1" scenarios="1"/>
  <customSheetViews>
    <customSheetView guid="{3E90B2E1-F1F4-4974-B519-9169F75ECD48}">
      <selection activeCell="D65" sqref="D65"/>
      <pageMargins left="0.7" right="0.7" top="0.75" bottom="0.75" header="0.3" footer="0.3"/>
    </customSheetView>
  </customSheetViews>
  <mergeCells count="2">
    <mergeCell ref="A4:E4"/>
    <mergeCell ref="A5:E5"/>
  </mergeCells>
  <pageMargins left="0.7" right="0.7" top="0.75" bottom="0.75" header="0.3" footer="0.3"/>
</worksheet>
</file>

<file path=xl/worksheets/sheet7.xml><?xml version="1.0" encoding="utf-8"?>
<worksheet xmlns="http://schemas.openxmlformats.org/spreadsheetml/2006/main" xmlns:r="http://schemas.openxmlformats.org/officeDocument/2006/relationships">
  <sheetPr codeName="Hoja7">
    <tabColor theme="5" tint="0.39997558519241921"/>
  </sheetPr>
  <dimension ref="B2:D26"/>
  <sheetViews>
    <sheetView workbookViewId="0">
      <selection activeCell="D65" sqref="D65"/>
    </sheetView>
  </sheetViews>
  <sheetFormatPr baseColWidth="10" defaultRowHeight="12.75"/>
  <sheetData>
    <row r="2" spans="2:4">
      <c r="B2" s="1073" t="s">
        <v>21</v>
      </c>
      <c r="C2" s="1073"/>
      <c r="D2" s="1073"/>
    </row>
    <row r="3" spans="2:4" ht="15">
      <c r="B3" s="148"/>
    </row>
    <row r="4" spans="2:4" ht="15">
      <c r="B4" s="1074" t="s">
        <v>424</v>
      </c>
      <c r="C4" s="1074"/>
      <c r="D4" s="1074"/>
    </row>
    <row r="5" spans="2:4" ht="15">
      <c r="B5" s="149" t="s">
        <v>425</v>
      </c>
      <c r="C5" s="150"/>
      <c r="D5" s="150"/>
    </row>
    <row r="6" spans="2:4" ht="15">
      <c r="B6" s="151" t="s">
        <v>426</v>
      </c>
      <c r="C6" s="150"/>
      <c r="D6" s="150">
        <v>16</v>
      </c>
    </row>
    <row r="7" spans="2:4" ht="15">
      <c r="B7" s="151" t="s">
        <v>427</v>
      </c>
      <c r="C7" s="150"/>
      <c r="D7" s="150">
        <v>30</v>
      </c>
    </row>
    <row r="8" spans="2:4" ht="15">
      <c r="B8" s="151"/>
      <c r="C8" s="150"/>
      <c r="D8" s="150"/>
    </row>
    <row r="9" spans="2:4" ht="15">
      <c r="B9" s="149" t="s">
        <v>428</v>
      </c>
      <c r="C9" s="150"/>
      <c r="D9" s="150"/>
    </row>
    <row r="10" spans="2:4" ht="15">
      <c r="B10" s="151" t="s">
        <v>429</v>
      </c>
      <c r="C10" s="150"/>
      <c r="D10" s="150">
        <v>6</v>
      </c>
    </row>
    <row r="11" spans="2:4" ht="15">
      <c r="B11" s="151" t="s">
        <v>427</v>
      </c>
      <c r="C11" s="150"/>
      <c r="D11" s="150">
        <v>20</v>
      </c>
    </row>
    <row r="12" spans="2:4" ht="15">
      <c r="B12" s="152"/>
      <c r="C12" s="153"/>
      <c r="D12" s="153"/>
    </row>
    <row r="13" spans="2:4" ht="15">
      <c r="B13" s="1075" t="s">
        <v>430</v>
      </c>
      <c r="C13" s="1076"/>
      <c r="D13" s="1077"/>
    </row>
    <row r="14" spans="2:4" ht="15">
      <c r="B14" s="149" t="s">
        <v>431</v>
      </c>
      <c r="C14" s="150"/>
      <c r="D14" s="150"/>
    </row>
    <row r="15" spans="2:4" ht="15">
      <c r="B15" s="151" t="s">
        <v>432</v>
      </c>
      <c r="C15" s="150"/>
      <c r="D15" s="150">
        <v>4</v>
      </c>
    </row>
    <row r="16" spans="2:4" ht="15">
      <c r="B16" s="151" t="s">
        <v>433</v>
      </c>
      <c r="C16" s="150"/>
      <c r="D16" s="150">
        <v>5</v>
      </c>
    </row>
    <row r="17" spans="2:4" ht="15">
      <c r="B17" s="151" t="s">
        <v>434</v>
      </c>
      <c r="C17" s="150"/>
      <c r="D17" s="150">
        <v>1</v>
      </c>
    </row>
    <row r="18" spans="2:4" ht="15">
      <c r="B18" s="151" t="s">
        <v>435</v>
      </c>
      <c r="C18" s="150"/>
      <c r="D18" s="150">
        <v>9</v>
      </c>
    </row>
    <row r="19" spans="2:4" ht="15">
      <c r="B19" s="151" t="s">
        <v>436</v>
      </c>
      <c r="C19" s="150"/>
      <c r="D19" s="150">
        <v>4</v>
      </c>
    </row>
    <row r="20" spans="2:4" ht="15">
      <c r="B20" s="151"/>
      <c r="C20" s="150"/>
      <c r="D20" s="150"/>
    </row>
    <row r="21" spans="2:4" ht="15">
      <c r="B21" s="149" t="s">
        <v>437</v>
      </c>
      <c r="C21" s="150"/>
      <c r="D21" s="150"/>
    </row>
    <row r="22" spans="2:4" ht="15">
      <c r="B22" s="151" t="s">
        <v>432</v>
      </c>
      <c r="C22" s="150"/>
      <c r="D22" s="150">
        <v>2</v>
      </c>
    </row>
    <row r="23" spans="2:4" ht="15">
      <c r="B23" s="151" t="s">
        <v>433</v>
      </c>
      <c r="C23" s="150"/>
      <c r="D23" s="150">
        <v>2</v>
      </c>
    </row>
    <row r="24" spans="2:4" ht="15">
      <c r="B24" s="151" t="s">
        <v>435</v>
      </c>
      <c r="C24" s="150"/>
      <c r="D24" s="150">
        <v>3</v>
      </c>
    </row>
    <row r="25" spans="2:4" ht="15.75" thickBot="1">
      <c r="B25" s="151" t="s">
        <v>438</v>
      </c>
      <c r="C25" s="154"/>
      <c r="D25" s="154">
        <v>1</v>
      </c>
    </row>
    <row r="26" spans="2:4" ht="13.5" thickBot="1">
      <c r="B26" s="153"/>
      <c r="C26" s="155" t="s">
        <v>439</v>
      </c>
      <c r="D26" s="156">
        <f>SUM(D6:D25)</f>
        <v>103</v>
      </c>
    </row>
  </sheetData>
  <sheetProtection password="E2A1" sheet="1" objects="1" scenarios="1"/>
  <customSheetViews>
    <customSheetView guid="{3E90B2E1-F1F4-4974-B519-9169F75ECD48}">
      <selection activeCell="D65" sqref="D65"/>
      <pageMargins left="0.7" right="0.7" top="0.75" bottom="0.75" header="0.3" footer="0.3"/>
    </customSheetView>
  </customSheetViews>
  <mergeCells count="3">
    <mergeCell ref="B2:D2"/>
    <mergeCell ref="B4:D4"/>
    <mergeCell ref="B13:D13"/>
  </mergeCells>
  <pageMargins left="0.7" right="0.7" top="0.75" bottom="0.75" header="0.3" footer="0.3"/>
</worksheet>
</file>

<file path=xl/worksheets/sheet8.xml><?xml version="1.0" encoding="utf-8"?>
<worksheet xmlns="http://schemas.openxmlformats.org/spreadsheetml/2006/main" xmlns:r="http://schemas.openxmlformats.org/officeDocument/2006/relationships">
  <sheetPr codeName="Hoja8">
    <tabColor theme="5" tint="0.39997558519241921"/>
  </sheetPr>
  <dimension ref="A1:G151"/>
  <sheetViews>
    <sheetView workbookViewId="0">
      <selection activeCell="I7" sqref="I7"/>
    </sheetView>
  </sheetViews>
  <sheetFormatPr baseColWidth="10" defaultRowHeight="11.25"/>
  <cols>
    <col min="1" max="1" width="11.42578125" style="157"/>
    <col min="2" max="2" width="11.42578125" style="158"/>
    <col min="3" max="3" width="11.42578125" style="159"/>
    <col min="4" max="4" width="11.42578125" style="158"/>
    <col min="5" max="5" width="11.42578125" style="157"/>
    <col min="6" max="16384" width="11.42578125" style="158"/>
  </cols>
  <sheetData>
    <row r="1" spans="1:7" ht="12" thickBot="1"/>
    <row r="2" spans="1:7" s="160" customFormat="1" ht="12.75">
      <c r="A2" s="1078" t="s">
        <v>407</v>
      </c>
      <c r="B2" s="1079"/>
      <c r="C2" s="1079"/>
      <c r="D2" s="1079"/>
      <c r="E2" s="1079"/>
      <c r="F2" s="1079"/>
      <c r="G2" s="1080"/>
    </row>
    <row r="3" spans="1:7" s="160" customFormat="1" ht="12.75">
      <c r="A3" s="1081" t="s">
        <v>440</v>
      </c>
      <c r="B3" s="1082"/>
      <c r="C3" s="1082"/>
      <c r="D3" s="1082"/>
      <c r="E3" s="1082"/>
      <c r="F3" s="1082"/>
      <c r="G3" s="1083"/>
    </row>
    <row r="4" spans="1:7" s="160" customFormat="1" ht="13.5" thickBot="1">
      <c r="A4" s="1084" t="s">
        <v>441</v>
      </c>
      <c r="B4" s="1085"/>
      <c r="C4" s="1085"/>
      <c r="D4" s="1085"/>
      <c r="E4" s="1085"/>
      <c r="F4" s="1085"/>
      <c r="G4" s="1086"/>
    </row>
    <row r="5" spans="1:7" s="164" customFormat="1" ht="12" thickBot="1">
      <c r="A5" s="161"/>
      <c r="B5" s="161"/>
      <c r="C5" s="162"/>
      <c r="D5" s="161"/>
      <c r="E5" s="163"/>
      <c r="F5" s="161"/>
      <c r="G5" s="161"/>
    </row>
    <row r="6" spans="1:7" s="168" customFormat="1" ht="24.75" thickBot="1">
      <c r="A6" s="165" t="s">
        <v>442</v>
      </c>
      <c r="B6" s="166" t="s">
        <v>443</v>
      </c>
      <c r="C6" s="166" t="s">
        <v>444</v>
      </c>
      <c r="D6" s="166" t="s">
        <v>445</v>
      </c>
      <c r="E6" s="166" t="s">
        <v>446</v>
      </c>
      <c r="F6" s="166" t="s">
        <v>447</v>
      </c>
      <c r="G6" s="167" t="s">
        <v>448</v>
      </c>
    </row>
    <row r="7" spans="1:7" ht="33.75">
      <c r="A7" s="169" t="s">
        <v>449</v>
      </c>
      <c r="B7" s="170" t="s">
        <v>450</v>
      </c>
      <c r="C7" s="171">
        <v>8002100081</v>
      </c>
      <c r="D7" s="170" t="s">
        <v>451</v>
      </c>
      <c r="E7" s="172" t="s">
        <v>298</v>
      </c>
      <c r="F7" s="170" t="s">
        <v>452</v>
      </c>
      <c r="G7" s="173" t="s">
        <v>453</v>
      </c>
    </row>
    <row r="8" spans="1:7" ht="33.75">
      <c r="A8" s="174" t="s">
        <v>449</v>
      </c>
      <c r="B8" s="175" t="s">
        <v>454</v>
      </c>
      <c r="C8" s="176">
        <v>8001232648</v>
      </c>
      <c r="D8" s="175" t="s">
        <v>455</v>
      </c>
      <c r="E8" s="177" t="s">
        <v>298</v>
      </c>
      <c r="F8" s="175" t="s">
        <v>456</v>
      </c>
      <c r="G8" s="178" t="s">
        <v>457</v>
      </c>
    </row>
    <row r="9" spans="1:7" ht="45">
      <c r="A9" s="174" t="s">
        <v>449</v>
      </c>
      <c r="B9" s="175" t="s">
        <v>458</v>
      </c>
      <c r="C9" s="176">
        <v>8001341353</v>
      </c>
      <c r="D9" s="175" t="s">
        <v>459</v>
      </c>
      <c r="E9" s="177" t="s">
        <v>298</v>
      </c>
      <c r="F9" s="175" t="s">
        <v>460</v>
      </c>
      <c r="G9" s="178" t="s">
        <v>461</v>
      </c>
    </row>
    <row r="10" spans="1:7" ht="33.75">
      <c r="A10" s="174" t="s">
        <v>449</v>
      </c>
      <c r="B10" s="175" t="s">
        <v>462</v>
      </c>
      <c r="C10" s="176">
        <v>8001842290</v>
      </c>
      <c r="D10" s="175" t="s">
        <v>463</v>
      </c>
      <c r="E10" s="177" t="s">
        <v>298</v>
      </c>
      <c r="F10" s="175" t="s">
        <v>464</v>
      </c>
      <c r="G10" s="178" t="s">
        <v>465</v>
      </c>
    </row>
    <row r="11" spans="1:7" ht="45">
      <c r="A11" s="174" t="s">
        <v>449</v>
      </c>
      <c r="B11" s="175" t="s">
        <v>466</v>
      </c>
      <c r="C11" s="176">
        <v>8903131452</v>
      </c>
      <c r="D11" s="175" t="s">
        <v>467</v>
      </c>
      <c r="E11" s="177" t="s">
        <v>298</v>
      </c>
      <c r="F11" s="175">
        <v>2423433</v>
      </c>
      <c r="G11" s="178" t="s">
        <v>468</v>
      </c>
    </row>
    <row r="12" spans="1:7" ht="45">
      <c r="A12" s="174" t="s">
        <v>449</v>
      </c>
      <c r="B12" s="175" t="s">
        <v>469</v>
      </c>
      <c r="C12" s="176">
        <v>8000695548</v>
      </c>
      <c r="D12" s="175" t="s">
        <v>470</v>
      </c>
      <c r="E12" s="177" t="s">
        <v>298</v>
      </c>
      <c r="F12" s="175" t="s">
        <v>471</v>
      </c>
      <c r="G12" s="178" t="s">
        <v>472</v>
      </c>
    </row>
    <row r="13" spans="1:7" ht="33.75">
      <c r="A13" s="174" t="s">
        <v>449</v>
      </c>
      <c r="B13" s="175" t="s">
        <v>473</v>
      </c>
      <c r="C13" s="176">
        <v>8600413831</v>
      </c>
      <c r="D13" s="175" t="s">
        <v>474</v>
      </c>
      <c r="E13" s="177" t="s">
        <v>298</v>
      </c>
      <c r="F13" s="175" t="s">
        <v>475</v>
      </c>
      <c r="G13" s="178" t="s">
        <v>476</v>
      </c>
    </row>
    <row r="14" spans="1:7" ht="33.75">
      <c r="A14" s="174" t="s">
        <v>449</v>
      </c>
      <c r="B14" s="175" t="s">
        <v>477</v>
      </c>
      <c r="C14" s="176">
        <v>8600604318</v>
      </c>
      <c r="D14" s="175" t="s">
        <v>478</v>
      </c>
      <c r="E14" s="177" t="s">
        <v>298</v>
      </c>
      <c r="F14" s="175" t="s">
        <v>479</v>
      </c>
      <c r="G14" s="178" t="s">
        <v>480</v>
      </c>
    </row>
    <row r="15" spans="1:7" ht="45">
      <c r="A15" s="174" t="s">
        <v>449</v>
      </c>
      <c r="B15" s="175" t="s">
        <v>481</v>
      </c>
      <c r="C15" s="176">
        <v>8903999020</v>
      </c>
      <c r="D15" s="175" t="s">
        <v>482</v>
      </c>
      <c r="E15" s="177" t="s">
        <v>298</v>
      </c>
      <c r="F15" s="175">
        <v>2423023</v>
      </c>
      <c r="G15" s="178" t="s">
        <v>483</v>
      </c>
    </row>
    <row r="16" spans="1:7" ht="56.25">
      <c r="A16" s="174" t="s">
        <v>449</v>
      </c>
      <c r="B16" s="175" t="s">
        <v>484</v>
      </c>
      <c r="C16" s="176">
        <v>8002065696</v>
      </c>
      <c r="D16" s="175" t="s">
        <v>485</v>
      </c>
      <c r="E16" s="177" t="s">
        <v>298</v>
      </c>
      <c r="F16" s="175">
        <v>2434572</v>
      </c>
      <c r="G16" s="178" t="s">
        <v>486</v>
      </c>
    </row>
    <row r="17" spans="1:7" ht="45">
      <c r="A17" s="174" t="s">
        <v>449</v>
      </c>
      <c r="B17" s="175" t="s">
        <v>487</v>
      </c>
      <c r="C17" s="176">
        <v>8002478521</v>
      </c>
      <c r="D17" s="175" t="s">
        <v>488</v>
      </c>
      <c r="E17" s="177" t="s">
        <v>298</v>
      </c>
      <c r="F17" s="175" t="s">
        <v>489</v>
      </c>
      <c r="G17" s="178" t="s">
        <v>490</v>
      </c>
    </row>
    <row r="18" spans="1:7" ht="33.75">
      <c r="A18" s="174" t="s">
        <v>449</v>
      </c>
      <c r="B18" s="175" t="s">
        <v>491</v>
      </c>
      <c r="C18" s="176">
        <v>8001563845</v>
      </c>
      <c r="D18" s="175" t="s">
        <v>492</v>
      </c>
      <c r="E18" s="177" t="s">
        <v>298</v>
      </c>
      <c r="F18" s="175">
        <v>2422726</v>
      </c>
      <c r="G18" s="178" t="s">
        <v>493</v>
      </c>
    </row>
    <row r="19" spans="1:7" ht="33.75">
      <c r="A19" s="174" t="s">
        <v>449</v>
      </c>
      <c r="B19" s="175" t="s">
        <v>494</v>
      </c>
      <c r="C19" s="176">
        <v>899990491</v>
      </c>
      <c r="D19" s="175" t="s">
        <v>495</v>
      </c>
      <c r="E19" s="177" t="s">
        <v>298</v>
      </c>
      <c r="F19" s="175" t="s">
        <v>496</v>
      </c>
      <c r="G19" s="178" t="s">
        <v>497</v>
      </c>
    </row>
    <row r="20" spans="1:7" ht="45">
      <c r="A20" s="174" t="s">
        <v>449</v>
      </c>
      <c r="B20" s="175" t="s">
        <v>498</v>
      </c>
      <c r="C20" s="176">
        <v>8600021538</v>
      </c>
      <c r="D20" s="175" t="s">
        <v>499</v>
      </c>
      <c r="E20" s="177" t="s">
        <v>298</v>
      </c>
      <c r="F20" s="175" t="s">
        <v>500</v>
      </c>
      <c r="G20" s="178" t="s">
        <v>501</v>
      </c>
    </row>
    <row r="21" spans="1:7" ht="56.25">
      <c r="A21" s="174" t="s">
        <v>449</v>
      </c>
      <c r="B21" s="175" t="s">
        <v>502</v>
      </c>
      <c r="C21" s="176">
        <v>8600316152</v>
      </c>
      <c r="D21" s="175" t="s">
        <v>503</v>
      </c>
      <c r="E21" s="177" t="s">
        <v>298</v>
      </c>
      <c r="F21" s="175" t="s">
        <v>504</v>
      </c>
      <c r="G21" s="178" t="s">
        <v>505</v>
      </c>
    </row>
    <row r="22" spans="1:7" ht="45">
      <c r="A22" s="174" t="s">
        <v>449</v>
      </c>
      <c r="B22" s="175" t="s">
        <v>506</v>
      </c>
      <c r="C22" s="176">
        <v>8999990681</v>
      </c>
      <c r="D22" s="175" t="s">
        <v>507</v>
      </c>
      <c r="E22" s="177" t="s">
        <v>508</v>
      </c>
      <c r="F22" s="175" t="s">
        <v>509</v>
      </c>
      <c r="G22" s="178" t="s">
        <v>510</v>
      </c>
    </row>
    <row r="23" spans="1:7" ht="56.25">
      <c r="A23" s="174" t="s">
        <v>449</v>
      </c>
      <c r="B23" s="175" t="s">
        <v>511</v>
      </c>
      <c r="C23" s="176">
        <v>8903220072</v>
      </c>
      <c r="D23" s="175" t="s">
        <v>512</v>
      </c>
      <c r="E23" s="177" t="s">
        <v>513</v>
      </c>
      <c r="F23" s="175" t="s">
        <v>514</v>
      </c>
      <c r="G23" s="178" t="s">
        <v>515</v>
      </c>
    </row>
    <row r="24" spans="1:7" ht="33.75">
      <c r="A24" s="174" t="s">
        <v>449</v>
      </c>
      <c r="B24" s="175" t="s">
        <v>516</v>
      </c>
      <c r="C24" s="176">
        <v>8002427735</v>
      </c>
      <c r="D24" s="175" t="s">
        <v>517</v>
      </c>
      <c r="E24" s="177" t="s">
        <v>298</v>
      </c>
      <c r="F24" s="175" t="s">
        <v>518</v>
      </c>
      <c r="G24" s="178" t="s">
        <v>519</v>
      </c>
    </row>
    <row r="25" spans="1:7" ht="33.75">
      <c r="A25" s="174" t="s">
        <v>449</v>
      </c>
      <c r="B25" s="175" t="s">
        <v>520</v>
      </c>
      <c r="C25" s="176">
        <v>8600539760</v>
      </c>
      <c r="D25" s="175" t="s">
        <v>521</v>
      </c>
      <c r="E25" s="177" t="s">
        <v>298</v>
      </c>
      <c r="F25" s="175" t="s">
        <v>522</v>
      </c>
      <c r="G25" s="178" t="s">
        <v>523</v>
      </c>
    </row>
    <row r="26" spans="1:7" ht="45">
      <c r="A26" s="174" t="s">
        <v>449</v>
      </c>
      <c r="B26" s="175" t="s">
        <v>524</v>
      </c>
      <c r="C26" s="176">
        <v>8903005545</v>
      </c>
      <c r="D26" s="175" t="s">
        <v>488</v>
      </c>
      <c r="E26" s="177" t="s">
        <v>298</v>
      </c>
      <c r="F26" s="175" t="s">
        <v>525</v>
      </c>
      <c r="G26" s="178" t="s">
        <v>526</v>
      </c>
    </row>
    <row r="27" spans="1:7" ht="45">
      <c r="A27" s="174" t="s">
        <v>449</v>
      </c>
      <c r="B27" s="175" t="s">
        <v>527</v>
      </c>
      <c r="C27" s="176">
        <v>8600619037</v>
      </c>
      <c r="D27" s="175" t="s">
        <v>528</v>
      </c>
      <c r="E27" s="177" t="s">
        <v>298</v>
      </c>
      <c r="F27" s="175" t="s">
        <v>529</v>
      </c>
      <c r="G27" s="178" t="s">
        <v>530</v>
      </c>
    </row>
    <row r="28" spans="1:7" ht="45">
      <c r="A28" s="174" t="s">
        <v>449</v>
      </c>
      <c r="B28" s="175" t="s">
        <v>531</v>
      </c>
      <c r="C28" s="176">
        <v>8901042597</v>
      </c>
      <c r="D28" s="175" t="s">
        <v>532</v>
      </c>
      <c r="E28" s="177" t="s">
        <v>298</v>
      </c>
      <c r="F28" s="175" t="s">
        <v>533</v>
      </c>
      <c r="G28" s="178" t="s">
        <v>534</v>
      </c>
    </row>
    <row r="29" spans="1:7" ht="33.75">
      <c r="A29" s="174" t="s">
        <v>449</v>
      </c>
      <c r="B29" s="175" t="s">
        <v>535</v>
      </c>
      <c r="C29" s="176">
        <v>8002036422</v>
      </c>
      <c r="D29" s="175" t="s">
        <v>536</v>
      </c>
      <c r="E29" s="177" t="s">
        <v>298</v>
      </c>
      <c r="F29" s="175" t="s">
        <v>537</v>
      </c>
      <c r="G29" s="178" t="s">
        <v>538</v>
      </c>
    </row>
    <row r="30" spans="1:7" ht="45">
      <c r="A30" s="174" t="s">
        <v>449</v>
      </c>
      <c r="B30" s="175" t="s">
        <v>539</v>
      </c>
      <c r="C30" s="176">
        <v>8001706475</v>
      </c>
      <c r="D30" s="175" t="s">
        <v>540</v>
      </c>
      <c r="E30" s="177" t="s">
        <v>298</v>
      </c>
      <c r="F30" s="175">
        <v>2402346</v>
      </c>
      <c r="G30" s="178" t="s">
        <v>541</v>
      </c>
    </row>
    <row r="31" spans="1:7" ht="45">
      <c r="A31" s="174" t="s">
        <v>449</v>
      </c>
      <c r="B31" s="175" t="s">
        <v>542</v>
      </c>
      <c r="C31" s="176">
        <v>75029691</v>
      </c>
      <c r="D31" s="175" t="s">
        <v>543</v>
      </c>
      <c r="E31" s="177" t="s">
        <v>298</v>
      </c>
      <c r="F31" s="175" t="s">
        <v>544</v>
      </c>
      <c r="G31" s="178" t="s">
        <v>545</v>
      </c>
    </row>
    <row r="32" spans="1:7" ht="45">
      <c r="A32" s="174" t="s">
        <v>449</v>
      </c>
      <c r="B32" s="175" t="s">
        <v>546</v>
      </c>
      <c r="C32" s="176">
        <v>8002156306</v>
      </c>
      <c r="D32" s="175" t="s">
        <v>547</v>
      </c>
      <c r="E32" s="177" t="s">
        <v>298</v>
      </c>
      <c r="F32" s="175">
        <v>2434732</v>
      </c>
      <c r="G32" s="178" t="s">
        <v>548</v>
      </c>
    </row>
    <row r="33" spans="1:7" ht="56.25">
      <c r="A33" s="174" t="s">
        <v>449</v>
      </c>
      <c r="B33" s="175" t="s">
        <v>549</v>
      </c>
      <c r="C33" s="176">
        <v>8001630651</v>
      </c>
      <c r="D33" s="175" t="s">
        <v>550</v>
      </c>
      <c r="E33" s="177" t="s">
        <v>298</v>
      </c>
      <c r="F33" s="175">
        <v>2418852</v>
      </c>
      <c r="G33" s="178" t="s">
        <v>551</v>
      </c>
    </row>
    <row r="34" spans="1:7" ht="33.75">
      <c r="A34" s="174" t="s">
        <v>449</v>
      </c>
      <c r="B34" s="175" t="s">
        <v>552</v>
      </c>
      <c r="C34" s="176">
        <v>8002281057</v>
      </c>
      <c r="D34" s="175" t="s">
        <v>553</v>
      </c>
      <c r="E34" s="177" t="s">
        <v>298</v>
      </c>
      <c r="F34" s="175">
        <v>2424537</v>
      </c>
      <c r="G34" s="178" t="s">
        <v>554</v>
      </c>
    </row>
    <row r="35" spans="1:7" ht="33.75">
      <c r="A35" s="174" t="s">
        <v>449</v>
      </c>
      <c r="B35" s="175" t="s">
        <v>555</v>
      </c>
      <c r="C35" s="176">
        <v>8901172776</v>
      </c>
      <c r="D35" s="175" t="s">
        <v>556</v>
      </c>
      <c r="E35" s="177" t="s">
        <v>298</v>
      </c>
      <c r="F35" s="175" t="s">
        <v>557</v>
      </c>
      <c r="G35" s="178" t="s">
        <v>558</v>
      </c>
    </row>
    <row r="36" spans="1:7" ht="56.25">
      <c r="A36" s="174" t="s">
        <v>449</v>
      </c>
      <c r="B36" s="175" t="s">
        <v>559</v>
      </c>
      <c r="C36" s="176">
        <v>8903133434</v>
      </c>
      <c r="D36" s="175" t="s">
        <v>560</v>
      </c>
      <c r="E36" s="177" t="s">
        <v>298</v>
      </c>
      <c r="F36" s="175">
        <v>2424738</v>
      </c>
      <c r="G36" s="178" t="s">
        <v>561</v>
      </c>
    </row>
    <row r="37" spans="1:7" ht="45">
      <c r="A37" s="174" t="s">
        <v>449</v>
      </c>
      <c r="B37" s="175" t="s">
        <v>562</v>
      </c>
      <c r="C37" s="176">
        <v>8001233741</v>
      </c>
      <c r="D37" s="175" t="s">
        <v>563</v>
      </c>
      <c r="E37" s="177" t="s">
        <v>298</v>
      </c>
      <c r="F37" s="175" t="s">
        <v>564</v>
      </c>
      <c r="G37" s="178" t="s">
        <v>565</v>
      </c>
    </row>
    <row r="38" spans="1:7" ht="33.75">
      <c r="A38" s="174" t="s">
        <v>449</v>
      </c>
      <c r="B38" s="175" t="s">
        <v>566</v>
      </c>
      <c r="C38" s="176">
        <v>8350011351</v>
      </c>
      <c r="D38" s="175" t="s">
        <v>567</v>
      </c>
      <c r="E38" s="177" t="s">
        <v>298</v>
      </c>
      <c r="F38" s="175">
        <v>2416516</v>
      </c>
      <c r="G38" s="178" t="s">
        <v>568</v>
      </c>
    </row>
    <row r="39" spans="1:7" ht="45">
      <c r="A39" s="174" t="s">
        <v>449</v>
      </c>
      <c r="B39" s="175" t="s">
        <v>569</v>
      </c>
      <c r="C39" s="176">
        <v>8000899363</v>
      </c>
      <c r="D39" s="175" t="s">
        <v>570</v>
      </c>
      <c r="E39" s="177" t="s">
        <v>298</v>
      </c>
      <c r="F39" s="175" t="s">
        <v>571</v>
      </c>
      <c r="G39" s="178" t="s">
        <v>572</v>
      </c>
    </row>
    <row r="40" spans="1:7" ht="33.75">
      <c r="A40" s="174" t="s">
        <v>449</v>
      </c>
      <c r="B40" s="175" t="s">
        <v>573</v>
      </c>
      <c r="C40" s="176">
        <v>8002449454</v>
      </c>
      <c r="D40" s="175" t="s">
        <v>574</v>
      </c>
      <c r="E40" s="177" t="s">
        <v>298</v>
      </c>
      <c r="F40" s="175">
        <v>2412845</v>
      </c>
      <c r="G40" s="178" t="s">
        <v>575</v>
      </c>
    </row>
    <row r="41" spans="1:7" ht="33.75">
      <c r="A41" s="174" t="s">
        <v>449</v>
      </c>
      <c r="B41" s="175" t="s">
        <v>576</v>
      </c>
      <c r="C41" s="176">
        <v>8050003083</v>
      </c>
      <c r="D41" s="175" t="s">
        <v>577</v>
      </c>
      <c r="E41" s="177" t="s">
        <v>298</v>
      </c>
      <c r="F41" s="175" t="s">
        <v>578</v>
      </c>
      <c r="G41" s="178" t="s">
        <v>579</v>
      </c>
    </row>
    <row r="42" spans="1:7" ht="45">
      <c r="A42" s="174" t="s">
        <v>449</v>
      </c>
      <c r="B42" s="175" t="s">
        <v>580</v>
      </c>
      <c r="C42" s="176">
        <v>8300202637</v>
      </c>
      <c r="D42" s="175" t="s">
        <v>581</v>
      </c>
      <c r="E42" s="177" t="s">
        <v>298</v>
      </c>
      <c r="F42" s="175" t="s">
        <v>582</v>
      </c>
      <c r="G42" s="178" t="s">
        <v>583</v>
      </c>
    </row>
    <row r="43" spans="1:7" ht="45">
      <c r="A43" s="174" t="s">
        <v>449</v>
      </c>
      <c r="B43" s="175" t="s">
        <v>584</v>
      </c>
      <c r="C43" s="176">
        <v>8350001355</v>
      </c>
      <c r="D43" s="175" t="s">
        <v>585</v>
      </c>
      <c r="E43" s="177" t="s">
        <v>298</v>
      </c>
      <c r="F43" s="175">
        <v>2418604</v>
      </c>
      <c r="G43" s="178" t="s">
        <v>586</v>
      </c>
    </row>
    <row r="44" spans="1:7" ht="45">
      <c r="A44" s="174" t="s">
        <v>449</v>
      </c>
      <c r="B44" s="175" t="s">
        <v>587</v>
      </c>
      <c r="C44" s="176">
        <v>8600499210</v>
      </c>
      <c r="D44" s="175" t="s">
        <v>588</v>
      </c>
      <c r="E44" s="177" t="s">
        <v>298</v>
      </c>
      <c r="F44" s="175" t="s">
        <v>589</v>
      </c>
      <c r="G44" s="178" t="s">
        <v>590</v>
      </c>
    </row>
    <row r="45" spans="1:7" ht="33.75">
      <c r="A45" s="174" t="s">
        <v>449</v>
      </c>
      <c r="B45" s="175" t="s">
        <v>591</v>
      </c>
      <c r="C45" s="176">
        <v>8050019277</v>
      </c>
      <c r="D45" s="175" t="s">
        <v>592</v>
      </c>
      <c r="E45" s="177" t="s">
        <v>298</v>
      </c>
      <c r="F45" s="175">
        <v>2424836</v>
      </c>
      <c r="G45" s="178" t="s">
        <v>593</v>
      </c>
    </row>
    <row r="46" spans="1:7" ht="33.75">
      <c r="A46" s="174" t="s">
        <v>449</v>
      </c>
      <c r="B46" s="175" t="s">
        <v>594</v>
      </c>
      <c r="C46" s="176">
        <v>8002341685</v>
      </c>
      <c r="D46" s="175" t="s">
        <v>595</v>
      </c>
      <c r="E46" s="177" t="s">
        <v>298</v>
      </c>
      <c r="F46" s="175" t="s">
        <v>596</v>
      </c>
      <c r="G46" s="178" t="s">
        <v>597</v>
      </c>
    </row>
    <row r="47" spans="1:7" ht="56.25">
      <c r="A47" s="174" t="s">
        <v>449</v>
      </c>
      <c r="B47" s="175" t="s">
        <v>598</v>
      </c>
      <c r="C47" s="176">
        <v>8903084418</v>
      </c>
      <c r="D47" s="175" t="s">
        <v>599</v>
      </c>
      <c r="E47" s="177" t="s">
        <v>298</v>
      </c>
      <c r="F47" s="175">
        <v>2418117</v>
      </c>
      <c r="G47" s="178" t="s">
        <v>600</v>
      </c>
    </row>
    <row r="48" spans="1:7" ht="56.25">
      <c r="A48" s="174" t="s">
        <v>449</v>
      </c>
      <c r="B48" s="175" t="s">
        <v>601</v>
      </c>
      <c r="C48" s="176">
        <v>8350001742</v>
      </c>
      <c r="D48" s="175" t="s">
        <v>602</v>
      </c>
      <c r="E48" s="177" t="s">
        <v>298</v>
      </c>
      <c r="F48" s="175">
        <v>2411063</v>
      </c>
      <c r="G48" s="178" t="s">
        <v>603</v>
      </c>
    </row>
    <row r="49" spans="1:7" ht="56.25">
      <c r="A49" s="174" t="s">
        <v>449</v>
      </c>
      <c r="B49" s="175" t="s">
        <v>604</v>
      </c>
      <c r="C49" s="176">
        <v>90603978</v>
      </c>
      <c r="D49" s="175" t="s">
        <v>605</v>
      </c>
      <c r="E49" s="177" t="s">
        <v>298</v>
      </c>
      <c r="F49" s="175" t="s">
        <v>606</v>
      </c>
      <c r="G49" s="178" t="s">
        <v>607</v>
      </c>
    </row>
    <row r="50" spans="1:7" ht="56.25">
      <c r="A50" s="174" t="s">
        <v>449</v>
      </c>
      <c r="B50" s="175" t="s">
        <v>608</v>
      </c>
      <c r="C50" s="176">
        <v>164712875</v>
      </c>
      <c r="D50" s="175" t="s">
        <v>609</v>
      </c>
      <c r="E50" s="177" t="s">
        <v>298</v>
      </c>
      <c r="F50" s="175" t="s">
        <v>610</v>
      </c>
      <c r="G50" s="178" t="s">
        <v>611</v>
      </c>
    </row>
    <row r="51" spans="1:7" ht="45">
      <c r="A51" s="174" t="s">
        <v>449</v>
      </c>
      <c r="B51" s="175" t="s">
        <v>612</v>
      </c>
      <c r="C51" s="176">
        <v>8903262471</v>
      </c>
      <c r="D51" s="175" t="s">
        <v>613</v>
      </c>
      <c r="E51" s="177" t="s">
        <v>298</v>
      </c>
      <c r="F51" s="175" t="s">
        <v>614</v>
      </c>
      <c r="G51" s="178" t="s">
        <v>615</v>
      </c>
    </row>
    <row r="52" spans="1:7" ht="45">
      <c r="A52" s="174" t="s">
        <v>449</v>
      </c>
      <c r="B52" s="175" t="s">
        <v>616</v>
      </c>
      <c r="C52" s="176">
        <v>8901113903</v>
      </c>
      <c r="D52" s="175" t="s">
        <v>617</v>
      </c>
      <c r="E52" s="177" t="s">
        <v>298</v>
      </c>
      <c r="F52" s="175" t="s">
        <v>618</v>
      </c>
      <c r="G52" s="178" t="s">
        <v>619</v>
      </c>
    </row>
    <row r="53" spans="1:7" ht="45">
      <c r="A53" s="174" t="s">
        <v>449</v>
      </c>
      <c r="B53" s="175" t="s">
        <v>620</v>
      </c>
      <c r="C53" s="176">
        <v>8000193698</v>
      </c>
      <c r="D53" s="175" t="s">
        <v>621</v>
      </c>
      <c r="E53" s="177" t="s">
        <v>298</v>
      </c>
      <c r="F53" s="175" t="s">
        <v>622</v>
      </c>
      <c r="G53" s="178" t="s">
        <v>623</v>
      </c>
    </row>
    <row r="54" spans="1:7" ht="45">
      <c r="A54" s="174" t="s">
        <v>449</v>
      </c>
      <c r="B54" s="175" t="s">
        <v>624</v>
      </c>
      <c r="C54" s="176">
        <v>8001777973</v>
      </c>
      <c r="D54" s="175" t="s">
        <v>625</v>
      </c>
      <c r="E54" s="177" t="s">
        <v>298</v>
      </c>
      <c r="F54" s="175" t="s">
        <v>626</v>
      </c>
      <c r="G54" s="178" t="s">
        <v>627</v>
      </c>
    </row>
    <row r="55" spans="1:7" ht="45">
      <c r="A55" s="174" t="s">
        <v>449</v>
      </c>
      <c r="B55" s="175" t="s">
        <v>628</v>
      </c>
      <c r="C55" s="176">
        <v>8300045673</v>
      </c>
      <c r="D55" s="175" t="s">
        <v>629</v>
      </c>
      <c r="E55" s="177" t="s">
        <v>508</v>
      </c>
      <c r="F55" s="175" t="s">
        <v>630</v>
      </c>
      <c r="G55" s="178" t="s">
        <v>631</v>
      </c>
    </row>
    <row r="56" spans="1:7" ht="33.75">
      <c r="A56" s="174" t="s">
        <v>449</v>
      </c>
      <c r="B56" s="175" t="s">
        <v>494</v>
      </c>
      <c r="C56" s="176">
        <v>899990491</v>
      </c>
      <c r="D56" s="175" t="s">
        <v>495</v>
      </c>
      <c r="E56" s="177" t="s">
        <v>298</v>
      </c>
      <c r="F56" s="175" t="s">
        <v>496</v>
      </c>
      <c r="G56" s="178" t="s">
        <v>497</v>
      </c>
    </row>
    <row r="57" spans="1:7" ht="33.75">
      <c r="A57" s="174" t="s">
        <v>449</v>
      </c>
      <c r="B57" s="175" t="s">
        <v>632</v>
      </c>
      <c r="C57" s="176">
        <v>8350003312</v>
      </c>
      <c r="D57" s="175" t="s">
        <v>633</v>
      </c>
      <c r="E57" s="177" t="s">
        <v>298</v>
      </c>
      <c r="F57" s="175" t="s">
        <v>634</v>
      </c>
      <c r="G57" s="178" t="s">
        <v>635</v>
      </c>
    </row>
    <row r="58" spans="1:7" ht="33.75">
      <c r="A58" s="174" t="s">
        <v>449</v>
      </c>
      <c r="B58" s="175" t="s">
        <v>636</v>
      </c>
      <c r="C58" s="176">
        <v>8350005523</v>
      </c>
      <c r="D58" s="175" t="s">
        <v>637</v>
      </c>
      <c r="E58" s="177" t="s">
        <v>298</v>
      </c>
      <c r="F58" s="175">
        <v>2401895</v>
      </c>
      <c r="G58" s="178" t="s">
        <v>638</v>
      </c>
    </row>
    <row r="59" spans="1:7" ht="45">
      <c r="A59" s="174" t="s">
        <v>449</v>
      </c>
      <c r="B59" s="175" t="s">
        <v>639</v>
      </c>
      <c r="C59" s="176">
        <v>167022427</v>
      </c>
      <c r="D59" s="175" t="s">
        <v>640</v>
      </c>
      <c r="E59" s="177" t="s">
        <v>298</v>
      </c>
      <c r="F59" s="175" t="s">
        <v>641</v>
      </c>
      <c r="G59" s="178" t="s">
        <v>642</v>
      </c>
    </row>
    <row r="60" spans="1:7" ht="56.25">
      <c r="A60" s="174" t="s">
        <v>449</v>
      </c>
      <c r="B60" s="175" t="s">
        <v>643</v>
      </c>
      <c r="C60" s="176">
        <v>6152750</v>
      </c>
      <c r="D60" s="175" t="s">
        <v>644</v>
      </c>
      <c r="E60" s="177" t="s">
        <v>298</v>
      </c>
      <c r="F60" s="175" t="s">
        <v>645</v>
      </c>
      <c r="G60" s="178" t="s">
        <v>646</v>
      </c>
    </row>
    <row r="61" spans="1:7" ht="45">
      <c r="A61" s="174" t="s">
        <v>449</v>
      </c>
      <c r="B61" s="175" t="s">
        <v>647</v>
      </c>
      <c r="C61" s="176">
        <v>166498293</v>
      </c>
      <c r="D61" s="175" t="s">
        <v>648</v>
      </c>
      <c r="E61" s="177" t="s">
        <v>298</v>
      </c>
      <c r="F61" s="175">
        <v>2434805</v>
      </c>
      <c r="G61" s="178" t="s">
        <v>649</v>
      </c>
    </row>
    <row r="62" spans="1:7" ht="45">
      <c r="A62" s="174" t="s">
        <v>449</v>
      </c>
      <c r="B62" s="175" t="s">
        <v>650</v>
      </c>
      <c r="C62" s="176">
        <v>667328196</v>
      </c>
      <c r="D62" s="175" t="s">
        <v>651</v>
      </c>
      <c r="E62" s="177" t="s">
        <v>298</v>
      </c>
      <c r="F62" s="175">
        <v>2404077</v>
      </c>
      <c r="G62" s="178" t="s">
        <v>652</v>
      </c>
    </row>
    <row r="63" spans="1:7" ht="45">
      <c r="A63" s="174" t="s">
        <v>449</v>
      </c>
      <c r="B63" s="175" t="s">
        <v>653</v>
      </c>
      <c r="C63" s="176">
        <v>8002280478</v>
      </c>
      <c r="D63" s="175" t="s">
        <v>654</v>
      </c>
      <c r="E63" s="177" t="s">
        <v>298</v>
      </c>
      <c r="F63" s="175">
        <v>2419590</v>
      </c>
      <c r="G63" s="178" t="s">
        <v>655</v>
      </c>
    </row>
    <row r="64" spans="1:7" ht="45">
      <c r="A64" s="174" t="s">
        <v>449</v>
      </c>
      <c r="B64" s="175" t="s">
        <v>656</v>
      </c>
      <c r="C64" s="176">
        <v>8350007702</v>
      </c>
      <c r="D64" s="175" t="s">
        <v>657</v>
      </c>
      <c r="E64" s="177" t="s">
        <v>298</v>
      </c>
      <c r="F64" s="175">
        <v>2410100</v>
      </c>
      <c r="G64" s="178" t="s">
        <v>658</v>
      </c>
    </row>
    <row r="65" spans="1:7" ht="22.5">
      <c r="A65" s="174" t="s">
        <v>449</v>
      </c>
      <c r="B65" s="175" t="s">
        <v>659</v>
      </c>
      <c r="C65" s="176">
        <v>8350007014</v>
      </c>
      <c r="D65" s="175" t="s">
        <v>660</v>
      </c>
      <c r="E65" s="177" t="s">
        <v>298</v>
      </c>
      <c r="F65" s="175" t="s">
        <v>661</v>
      </c>
      <c r="G65" s="178" t="s">
        <v>662</v>
      </c>
    </row>
    <row r="66" spans="1:7" ht="33.75">
      <c r="A66" s="174" t="s">
        <v>449</v>
      </c>
      <c r="B66" s="175" t="s">
        <v>663</v>
      </c>
      <c r="C66" s="176">
        <v>8002318861</v>
      </c>
      <c r="D66" s="175" t="s">
        <v>664</v>
      </c>
      <c r="E66" s="177" t="s">
        <v>298</v>
      </c>
      <c r="F66" s="175" t="s">
        <v>665</v>
      </c>
      <c r="G66" s="178" t="s">
        <v>666</v>
      </c>
    </row>
    <row r="67" spans="1:7" ht="45">
      <c r="A67" s="174" t="s">
        <v>449</v>
      </c>
      <c r="B67" s="175" t="s">
        <v>667</v>
      </c>
      <c r="C67" s="176">
        <v>61566556</v>
      </c>
      <c r="D67" s="175" t="s">
        <v>668</v>
      </c>
      <c r="E67" s="177" t="s">
        <v>298</v>
      </c>
      <c r="F67" s="175" t="s">
        <v>669</v>
      </c>
      <c r="G67" s="178" t="s">
        <v>670</v>
      </c>
    </row>
    <row r="68" spans="1:7" ht="45">
      <c r="A68" s="174" t="s">
        <v>449</v>
      </c>
      <c r="B68" s="175" t="s">
        <v>671</v>
      </c>
      <c r="C68" s="176">
        <v>8300261098</v>
      </c>
      <c r="D68" s="175" t="s">
        <v>672</v>
      </c>
      <c r="E68" s="177" t="s">
        <v>298</v>
      </c>
      <c r="F68" s="175">
        <v>2411260</v>
      </c>
      <c r="G68" s="178" t="s">
        <v>673</v>
      </c>
    </row>
    <row r="69" spans="1:7" ht="33.75">
      <c r="A69" s="174" t="s">
        <v>449</v>
      </c>
      <c r="B69" s="175" t="s">
        <v>674</v>
      </c>
      <c r="C69" s="176">
        <v>8002142545</v>
      </c>
      <c r="D69" s="175" t="s">
        <v>675</v>
      </c>
      <c r="E69" s="177" t="s">
        <v>298</v>
      </c>
      <c r="F69" s="175">
        <v>2415237</v>
      </c>
      <c r="G69" s="178" t="s">
        <v>676</v>
      </c>
    </row>
    <row r="70" spans="1:7" ht="33.75">
      <c r="A70" s="174" t="s">
        <v>449</v>
      </c>
      <c r="B70" s="175" t="s">
        <v>677</v>
      </c>
      <c r="C70" s="176">
        <v>8350007275</v>
      </c>
      <c r="D70" s="175" t="s">
        <v>678</v>
      </c>
      <c r="E70" s="177" t="s">
        <v>298</v>
      </c>
      <c r="F70" s="175">
        <v>2415245</v>
      </c>
      <c r="G70" s="178" t="s">
        <v>679</v>
      </c>
    </row>
    <row r="71" spans="1:7" ht="45">
      <c r="A71" s="174" t="s">
        <v>449</v>
      </c>
      <c r="B71" s="175" t="s">
        <v>680</v>
      </c>
      <c r="C71" s="176">
        <v>8350009827</v>
      </c>
      <c r="D71" s="175" t="s">
        <v>681</v>
      </c>
      <c r="E71" s="177" t="s">
        <v>298</v>
      </c>
      <c r="F71" s="175" t="s">
        <v>682</v>
      </c>
      <c r="G71" s="178" t="s">
        <v>683</v>
      </c>
    </row>
    <row r="72" spans="1:7" ht="56.25">
      <c r="A72" s="174" t="s">
        <v>449</v>
      </c>
      <c r="B72" s="175" t="s">
        <v>684</v>
      </c>
      <c r="C72" s="176">
        <v>8350007877</v>
      </c>
      <c r="D72" s="175" t="s">
        <v>685</v>
      </c>
      <c r="E72" s="177" t="s">
        <v>298</v>
      </c>
      <c r="F72" s="175" t="s">
        <v>686</v>
      </c>
      <c r="G72" s="178" t="s">
        <v>687</v>
      </c>
    </row>
    <row r="73" spans="1:7" ht="45">
      <c r="A73" s="174" t="s">
        <v>449</v>
      </c>
      <c r="B73" s="175" t="s">
        <v>688</v>
      </c>
      <c r="C73" s="176">
        <v>8605240070</v>
      </c>
      <c r="D73" s="175" t="s">
        <v>689</v>
      </c>
      <c r="E73" s="177" t="s">
        <v>508</v>
      </c>
      <c r="F73" s="175" t="s">
        <v>690</v>
      </c>
      <c r="G73" s="178" t="s">
        <v>691</v>
      </c>
    </row>
    <row r="74" spans="1:7" ht="45">
      <c r="A74" s="174" t="s">
        <v>449</v>
      </c>
      <c r="B74" s="175" t="s">
        <v>692</v>
      </c>
      <c r="C74" s="176">
        <v>164876140</v>
      </c>
      <c r="D74" s="175" t="s">
        <v>693</v>
      </c>
      <c r="E74" s="177" t="s">
        <v>298</v>
      </c>
      <c r="F74" s="175">
        <v>2419436</v>
      </c>
      <c r="G74" s="178" t="s">
        <v>694</v>
      </c>
    </row>
    <row r="75" spans="1:7" ht="45">
      <c r="A75" s="174" t="s">
        <v>449</v>
      </c>
      <c r="B75" s="175" t="s">
        <v>695</v>
      </c>
      <c r="C75" s="176">
        <v>8050179507</v>
      </c>
      <c r="D75" s="175" t="s">
        <v>696</v>
      </c>
      <c r="E75" s="177" t="s">
        <v>298</v>
      </c>
      <c r="F75" s="175" t="s">
        <v>697</v>
      </c>
      <c r="G75" s="178" t="s">
        <v>698</v>
      </c>
    </row>
    <row r="76" spans="1:7" ht="56.25">
      <c r="A76" s="174" t="s">
        <v>449</v>
      </c>
      <c r="B76" s="175" t="s">
        <v>699</v>
      </c>
      <c r="C76" s="176">
        <v>8350011604</v>
      </c>
      <c r="D76" s="175" t="s">
        <v>700</v>
      </c>
      <c r="E76" s="177" t="s">
        <v>298</v>
      </c>
      <c r="F76" s="175">
        <v>2411234</v>
      </c>
      <c r="G76" s="178" t="s">
        <v>701</v>
      </c>
    </row>
    <row r="77" spans="1:7" ht="45">
      <c r="A77" s="174" t="s">
        <v>449</v>
      </c>
      <c r="B77" s="175" t="s">
        <v>702</v>
      </c>
      <c r="C77" s="176">
        <v>8605065312</v>
      </c>
      <c r="D77" s="175" t="s">
        <v>703</v>
      </c>
      <c r="E77" s="177" t="s">
        <v>298</v>
      </c>
      <c r="F77" s="175" t="s">
        <v>704</v>
      </c>
      <c r="G77" s="178" t="s">
        <v>705</v>
      </c>
    </row>
    <row r="78" spans="1:7" ht="45">
      <c r="A78" s="174" t="s">
        <v>449</v>
      </c>
      <c r="B78" s="175" t="s">
        <v>706</v>
      </c>
      <c r="C78" s="176">
        <v>8350010652</v>
      </c>
      <c r="D78" s="175" t="s">
        <v>707</v>
      </c>
      <c r="E78" s="177" t="s">
        <v>298</v>
      </c>
      <c r="F78" s="175">
        <v>2414533</v>
      </c>
      <c r="G78" s="178" t="s">
        <v>708</v>
      </c>
    </row>
    <row r="79" spans="1:7" ht="45">
      <c r="A79" s="174" t="s">
        <v>449</v>
      </c>
      <c r="B79" s="175" t="s">
        <v>709</v>
      </c>
      <c r="C79" s="176">
        <v>8300402743</v>
      </c>
      <c r="D79" s="175" t="s">
        <v>710</v>
      </c>
      <c r="E79" s="177" t="s">
        <v>508</v>
      </c>
      <c r="F79" s="175" t="s">
        <v>711</v>
      </c>
      <c r="G79" s="178" t="s">
        <v>712</v>
      </c>
    </row>
    <row r="80" spans="1:7" ht="45">
      <c r="A80" s="174" t="s">
        <v>449</v>
      </c>
      <c r="B80" s="175" t="s">
        <v>713</v>
      </c>
      <c r="C80" s="176">
        <v>8001762978</v>
      </c>
      <c r="D80" s="175" t="s">
        <v>714</v>
      </c>
      <c r="E80" s="177" t="s">
        <v>298</v>
      </c>
      <c r="F80" s="175">
        <v>2426699</v>
      </c>
      <c r="G80" s="178" t="s">
        <v>715</v>
      </c>
    </row>
    <row r="81" spans="1:7" ht="56.25">
      <c r="A81" s="174" t="s">
        <v>449</v>
      </c>
      <c r="B81" s="175" t="s">
        <v>716</v>
      </c>
      <c r="C81" s="176">
        <v>8350011611</v>
      </c>
      <c r="D81" s="175" t="s">
        <v>717</v>
      </c>
      <c r="E81" s="177" t="s">
        <v>298</v>
      </c>
      <c r="F81" s="175" t="s">
        <v>718</v>
      </c>
      <c r="G81" s="178" t="s">
        <v>719</v>
      </c>
    </row>
    <row r="82" spans="1:7" ht="56.25">
      <c r="A82" s="174" t="s">
        <v>449</v>
      </c>
      <c r="B82" s="175" t="s">
        <v>720</v>
      </c>
      <c r="C82" s="176">
        <v>8350015836</v>
      </c>
      <c r="D82" s="175" t="s">
        <v>721</v>
      </c>
      <c r="E82" s="177" t="s">
        <v>298</v>
      </c>
      <c r="F82" s="175" t="s">
        <v>722</v>
      </c>
      <c r="G82" s="178" t="s">
        <v>723</v>
      </c>
    </row>
    <row r="83" spans="1:7" ht="45">
      <c r="A83" s="174" t="s">
        <v>449</v>
      </c>
      <c r="B83" s="175" t="s">
        <v>724</v>
      </c>
      <c r="C83" s="176">
        <v>8050243553</v>
      </c>
      <c r="D83" s="175" t="s">
        <v>725</v>
      </c>
      <c r="E83" s="177" t="s">
        <v>298</v>
      </c>
      <c r="F83" s="175" t="s">
        <v>726</v>
      </c>
      <c r="G83" s="178" t="s">
        <v>727</v>
      </c>
    </row>
    <row r="84" spans="1:7" ht="45">
      <c r="A84" s="174" t="s">
        <v>449</v>
      </c>
      <c r="B84" s="175" t="s">
        <v>728</v>
      </c>
      <c r="C84" s="176">
        <v>8350016558</v>
      </c>
      <c r="D84" s="175" t="s">
        <v>729</v>
      </c>
      <c r="E84" s="177" t="s">
        <v>298</v>
      </c>
      <c r="F84" s="175" t="s">
        <v>730</v>
      </c>
      <c r="G84" s="178" t="s">
        <v>731</v>
      </c>
    </row>
    <row r="85" spans="1:7" ht="33.75">
      <c r="A85" s="174" t="s">
        <v>449</v>
      </c>
      <c r="B85" s="175" t="s">
        <v>732</v>
      </c>
      <c r="C85" s="176">
        <v>8350016794</v>
      </c>
      <c r="D85" s="175" t="s">
        <v>733</v>
      </c>
      <c r="E85" s="177" t="s">
        <v>298</v>
      </c>
      <c r="F85" s="175">
        <v>2411554</v>
      </c>
      <c r="G85" s="178" t="s">
        <v>734</v>
      </c>
    </row>
    <row r="86" spans="1:7" ht="57" thickBot="1">
      <c r="A86" s="179" t="s">
        <v>449</v>
      </c>
      <c r="B86" s="180" t="s">
        <v>735</v>
      </c>
      <c r="C86" s="181">
        <v>8350017477</v>
      </c>
      <c r="D86" s="180" t="s">
        <v>736</v>
      </c>
      <c r="E86" s="182" t="s">
        <v>298</v>
      </c>
      <c r="F86" s="180" t="s">
        <v>737</v>
      </c>
      <c r="G86" s="183" t="s">
        <v>738</v>
      </c>
    </row>
    <row r="87" spans="1:7" s="168" customFormat="1" ht="24.75" thickBot="1">
      <c r="A87" s="184" t="s">
        <v>442</v>
      </c>
      <c r="B87" s="185" t="s">
        <v>443</v>
      </c>
      <c r="C87" s="185" t="s">
        <v>444</v>
      </c>
      <c r="D87" s="185" t="s">
        <v>445</v>
      </c>
      <c r="E87" s="185" t="s">
        <v>446</v>
      </c>
      <c r="F87" s="185" t="s">
        <v>447</v>
      </c>
      <c r="G87" s="186" t="s">
        <v>448</v>
      </c>
    </row>
    <row r="88" spans="1:7" ht="56.25">
      <c r="A88" s="174" t="s">
        <v>449</v>
      </c>
      <c r="B88" s="175" t="s">
        <v>739</v>
      </c>
      <c r="C88" s="176">
        <v>8350015875</v>
      </c>
      <c r="D88" s="175" t="s">
        <v>740</v>
      </c>
      <c r="E88" s="177" t="s">
        <v>298</v>
      </c>
      <c r="F88" s="175">
        <v>2400577</v>
      </c>
      <c r="G88" s="178" t="s">
        <v>741</v>
      </c>
    </row>
    <row r="89" spans="1:7" ht="45">
      <c r="A89" s="174" t="s">
        <v>449</v>
      </c>
      <c r="B89" s="175" t="s">
        <v>742</v>
      </c>
      <c r="C89" s="176">
        <v>8350018095</v>
      </c>
      <c r="D89" s="175" t="s">
        <v>743</v>
      </c>
      <c r="E89" s="177" t="s">
        <v>298</v>
      </c>
      <c r="F89" s="175">
        <v>2400673</v>
      </c>
      <c r="G89" s="178" t="s">
        <v>744</v>
      </c>
    </row>
    <row r="90" spans="1:7" ht="33.75">
      <c r="A90" s="174" t="s">
        <v>449</v>
      </c>
      <c r="B90" s="175" t="s">
        <v>745</v>
      </c>
      <c r="C90" s="176">
        <v>8350013428</v>
      </c>
      <c r="D90" s="175" t="s">
        <v>746</v>
      </c>
      <c r="E90" s="177" t="s">
        <v>298</v>
      </c>
      <c r="F90" s="175" t="s">
        <v>747</v>
      </c>
      <c r="G90" s="178" t="s">
        <v>748</v>
      </c>
    </row>
    <row r="91" spans="1:7" ht="33.75">
      <c r="A91" s="174" t="s">
        <v>449</v>
      </c>
      <c r="B91" s="175" t="s">
        <v>749</v>
      </c>
      <c r="C91" s="176">
        <v>8060065596</v>
      </c>
      <c r="D91" s="175" t="s">
        <v>750</v>
      </c>
      <c r="E91" s="177" t="s">
        <v>298</v>
      </c>
      <c r="F91" s="175" t="s">
        <v>751</v>
      </c>
      <c r="G91" s="178" t="s">
        <v>752</v>
      </c>
    </row>
    <row r="92" spans="1:7" ht="45">
      <c r="A92" s="174" t="s">
        <v>449</v>
      </c>
      <c r="B92" s="175" t="s">
        <v>753</v>
      </c>
      <c r="C92" s="176">
        <v>8190037990</v>
      </c>
      <c r="D92" s="175" t="s">
        <v>754</v>
      </c>
      <c r="E92" s="177" t="s">
        <v>298</v>
      </c>
      <c r="F92" s="175">
        <v>3156673621</v>
      </c>
      <c r="G92" s="178" t="s">
        <v>755</v>
      </c>
    </row>
    <row r="93" spans="1:7" ht="45">
      <c r="A93" s="174" t="s">
        <v>449</v>
      </c>
      <c r="B93" s="175" t="s">
        <v>756</v>
      </c>
      <c r="C93" s="176">
        <v>8350004145</v>
      </c>
      <c r="D93" s="175" t="s">
        <v>757</v>
      </c>
      <c r="E93" s="177" t="s">
        <v>298</v>
      </c>
      <c r="F93" s="175">
        <v>2422259</v>
      </c>
      <c r="G93" s="178" t="s">
        <v>758</v>
      </c>
    </row>
    <row r="94" spans="1:7" ht="45">
      <c r="A94" s="174" t="s">
        <v>449</v>
      </c>
      <c r="B94" s="175" t="s">
        <v>759</v>
      </c>
      <c r="C94" s="176">
        <v>9000090772</v>
      </c>
      <c r="D94" s="175" t="s">
        <v>760</v>
      </c>
      <c r="E94" s="177" t="s">
        <v>298</v>
      </c>
      <c r="F94" s="175">
        <v>2418482</v>
      </c>
      <c r="G94" s="178" t="s">
        <v>761</v>
      </c>
    </row>
    <row r="95" spans="1:7" ht="33.75">
      <c r="A95" s="174" t="s">
        <v>449</v>
      </c>
      <c r="B95" s="175" t="s">
        <v>762</v>
      </c>
      <c r="C95" s="176">
        <v>8305046867</v>
      </c>
      <c r="D95" s="175" t="s">
        <v>763</v>
      </c>
      <c r="E95" s="177" t="s">
        <v>298</v>
      </c>
      <c r="F95" s="175">
        <v>2401369</v>
      </c>
      <c r="G95" s="178" t="s">
        <v>764</v>
      </c>
    </row>
    <row r="96" spans="1:7" ht="45">
      <c r="A96" s="174" t="s">
        <v>449</v>
      </c>
      <c r="B96" s="175" t="s">
        <v>765</v>
      </c>
      <c r="C96" s="176">
        <v>8904032955</v>
      </c>
      <c r="D96" s="175" t="s">
        <v>488</v>
      </c>
      <c r="E96" s="177" t="s">
        <v>298</v>
      </c>
      <c r="F96" s="175">
        <v>2418020</v>
      </c>
      <c r="G96" s="178" t="s">
        <v>766</v>
      </c>
    </row>
    <row r="97" spans="1:7" ht="56.25">
      <c r="A97" s="174" t="s">
        <v>449</v>
      </c>
      <c r="B97" s="175" t="s">
        <v>767</v>
      </c>
      <c r="C97" s="176">
        <v>8305124380</v>
      </c>
      <c r="D97" s="175" t="s">
        <v>768</v>
      </c>
      <c r="E97" s="177" t="s">
        <v>298</v>
      </c>
      <c r="F97" s="175" t="s">
        <v>769</v>
      </c>
      <c r="G97" s="178" t="s">
        <v>770</v>
      </c>
    </row>
    <row r="98" spans="1:7" ht="45">
      <c r="A98" s="174" t="s">
        <v>449</v>
      </c>
      <c r="B98" s="175" t="s">
        <v>771</v>
      </c>
      <c r="C98" s="176">
        <v>8001998983</v>
      </c>
      <c r="D98" s="175" t="s">
        <v>772</v>
      </c>
      <c r="E98" s="177" t="s">
        <v>298</v>
      </c>
      <c r="F98" s="175" t="s">
        <v>773</v>
      </c>
      <c r="G98" s="178" t="s">
        <v>774</v>
      </c>
    </row>
    <row r="99" spans="1:7" ht="33.75">
      <c r="A99" s="174" t="s">
        <v>449</v>
      </c>
      <c r="B99" s="175" t="s">
        <v>775</v>
      </c>
      <c r="C99" s="176">
        <v>9000357493</v>
      </c>
      <c r="D99" s="175" t="s">
        <v>776</v>
      </c>
      <c r="E99" s="177" t="s">
        <v>298</v>
      </c>
      <c r="F99" s="175" t="s">
        <v>777</v>
      </c>
      <c r="G99" s="178" t="s">
        <v>778</v>
      </c>
    </row>
    <row r="100" spans="1:7" ht="45">
      <c r="A100" s="174" t="s">
        <v>449</v>
      </c>
      <c r="B100" s="175" t="s">
        <v>779</v>
      </c>
      <c r="C100" s="176">
        <v>9000437204</v>
      </c>
      <c r="D100" s="175" t="s">
        <v>488</v>
      </c>
      <c r="E100" s="177" t="s">
        <v>298</v>
      </c>
      <c r="F100" s="175" t="s">
        <v>780</v>
      </c>
      <c r="G100" s="178" t="s">
        <v>781</v>
      </c>
    </row>
    <row r="101" spans="1:7" ht="56.25">
      <c r="A101" s="174" t="s">
        <v>449</v>
      </c>
      <c r="B101" s="175" t="s">
        <v>782</v>
      </c>
      <c r="C101" s="176">
        <v>8350016834</v>
      </c>
      <c r="D101" s="175" t="s">
        <v>783</v>
      </c>
      <c r="E101" s="177" t="s">
        <v>298</v>
      </c>
      <c r="F101" s="175" t="s">
        <v>784</v>
      </c>
      <c r="G101" s="178" t="s">
        <v>785</v>
      </c>
    </row>
    <row r="102" spans="1:7" ht="45">
      <c r="A102" s="174" t="s">
        <v>449</v>
      </c>
      <c r="B102" s="175" t="s">
        <v>786</v>
      </c>
      <c r="C102" s="176">
        <v>8301169874</v>
      </c>
      <c r="D102" s="175" t="s">
        <v>787</v>
      </c>
      <c r="E102" s="177" t="s">
        <v>298</v>
      </c>
      <c r="F102" s="175" t="s">
        <v>788</v>
      </c>
      <c r="G102" s="178" t="s">
        <v>789</v>
      </c>
    </row>
    <row r="103" spans="1:7" ht="33.75">
      <c r="A103" s="174" t="s">
        <v>449</v>
      </c>
      <c r="B103" s="175" t="s">
        <v>790</v>
      </c>
      <c r="C103" s="176">
        <v>8305124452</v>
      </c>
      <c r="D103" s="175" t="s">
        <v>791</v>
      </c>
      <c r="E103" s="177" t="s">
        <v>298</v>
      </c>
      <c r="F103" s="175">
        <v>2424006</v>
      </c>
      <c r="G103" s="178" t="s">
        <v>792</v>
      </c>
    </row>
    <row r="104" spans="1:7" ht="33.75">
      <c r="A104" s="174" t="s">
        <v>449</v>
      </c>
      <c r="B104" s="175" t="s">
        <v>793</v>
      </c>
      <c r="C104" s="176">
        <v>9000726589</v>
      </c>
      <c r="D104" s="175" t="s">
        <v>794</v>
      </c>
      <c r="E104" s="177" t="s">
        <v>298</v>
      </c>
      <c r="F104" s="175" t="s">
        <v>795</v>
      </c>
      <c r="G104" s="178" t="s">
        <v>796</v>
      </c>
    </row>
    <row r="105" spans="1:7" ht="22.5">
      <c r="A105" s="174" t="s">
        <v>449</v>
      </c>
      <c r="B105" s="175" t="s">
        <v>797</v>
      </c>
      <c r="C105" s="176">
        <v>8350000450</v>
      </c>
      <c r="D105" s="175" t="s">
        <v>798</v>
      </c>
      <c r="E105" s="177" t="s">
        <v>298</v>
      </c>
      <c r="F105" s="175" t="s">
        <v>799</v>
      </c>
      <c r="G105" s="178" t="s">
        <v>800</v>
      </c>
    </row>
    <row r="106" spans="1:7" ht="45">
      <c r="A106" s="174" t="s">
        <v>449</v>
      </c>
      <c r="B106" s="175" t="s">
        <v>801</v>
      </c>
      <c r="C106" s="176">
        <v>9000556824</v>
      </c>
      <c r="D106" s="175" t="s">
        <v>802</v>
      </c>
      <c r="E106" s="177" t="s">
        <v>298</v>
      </c>
      <c r="F106" s="175" t="s">
        <v>803</v>
      </c>
      <c r="G106" s="178" t="s">
        <v>804</v>
      </c>
    </row>
    <row r="107" spans="1:7" ht="45">
      <c r="A107" s="174" t="s">
        <v>449</v>
      </c>
      <c r="B107" s="175" t="s">
        <v>805</v>
      </c>
      <c r="C107" s="176">
        <v>700654125</v>
      </c>
      <c r="D107" s="175" t="s">
        <v>806</v>
      </c>
      <c r="E107" s="177" t="s">
        <v>807</v>
      </c>
      <c r="F107" s="175">
        <v>6657172</v>
      </c>
      <c r="G107" s="178" t="s">
        <v>808</v>
      </c>
    </row>
    <row r="108" spans="1:7" ht="45">
      <c r="A108" s="174" t="s">
        <v>449</v>
      </c>
      <c r="B108" s="175" t="s">
        <v>809</v>
      </c>
      <c r="C108" s="176">
        <v>8350008377</v>
      </c>
      <c r="D108" s="175" t="s">
        <v>810</v>
      </c>
      <c r="E108" s="177" t="s">
        <v>298</v>
      </c>
      <c r="F108" s="175" t="s">
        <v>811</v>
      </c>
      <c r="G108" s="178" t="s">
        <v>812</v>
      </c>
    </row>
    <row r="109" spans="1:7" ht="33.75">
      <c r="A109" s="174" t="s">
        <v>449</v>
      </c>
      <c r="B109" s="175" t="s">
        <v>813</v>
      </c>
      <c r="C109" s="176">
        <v>8305127281</v>
      </c>
      <c r="D109" s="175" t="s">
        <v>814</v>
      </c>
      <c r="E109" s="177" t="s">
        <v>298</v>
      </c>
      <c r="F109" s="175">
        <v>2418036</v>
      </c>
      <c r="G109" s="178" t="s">
        <v>815</v>
      </c>
    </row>
    <row r="110" spans="1:7" ht="33.75">
      <c r="A110" s="174" t="s">
        <v>449</v>
      </c>
      <c r="B110" s="175" t="s">
        <v>816</v>
      </c>
      <c r="C110" s="176">
        <v>9000264777</v>
      </c>
      <c r="D110" s="175" t="s">
        <v>817</v>
      </c>
      <c r="E110" s="177" t="s">
        <v>298</v>
      </c>
      <c r="F110" s="175" t="s">
        <v>818</v>
      </c>
      <c r="G110" s="178" t="s">
        <v>819</v>
      </c>
    </row>
    <row r="111" spans="1:7" ht="33.75">
      <c r="A111" s="174" t="s">
        <v>449</v>
      </c>
      <c r="B111" s="175" t="s">
        <v>820</v>
      </c>
      <c r="C111" s="176">
        <v>9001067435</v>
      </c>
      <c r="D111" s="175" t="s">
        <v>821</v>
      </c>
      <c r="E111" s="177" t="s">
        <v>298</v>
      </c>
      <c r="F111" s="175">
        <v>2422357</v>
      </c>
      <c r="G111" s="178" t="s">
        <v>822</v>
      </c>
    </row>
    <row r="112" spans="1:7" ht="45">
      <c r="A112" s="174" t="s">
        <v>449</v>
      </c>
      <c r="B112" s="175" t="s">
        <v>823</v>
      </c>
      <c r="C112" s="176">
        <v>9000975518</v>
      </c>
      <c r="D112" s="175" t="s">
        <v>824</v>
      </c>
      <c r="E112" s="177" t="s">
        <v>298</v>
      </c>
      <c r="F112" s="175" t="s">
        <v>825</v>
      </c>
      <c r="G112" s="178" t="s">
        <v>826</v>
      </c>
    </row>
    <row r="113" spans="1:7" ht="33.75">
      <c r="A113" s="174" t="s">
        <v>449</v>
      </c>
      <c r="B113" s="175" t="s">
        <v>827</v>
      </c>
      <c r="C113" s="176">
        <v>8305004049</v>
      </c>
      <c r="D113" s="175" t="s">
        <v>828</v>
      </c>
      <c r="E113" s="177" t="s">
        <v>298</v>
      </c>
      <c r="F113" s="175" t="s">
        <v>829</v>
      </c>
      <c r="G113" s="178" t="s">
        <v>830</v>
      </c>
    </row>
    <row r="114" spans="1:7" ht="45">
      <c r="A114" s="174" t="s">
        <v>449</v>
      </c>
      <c r="B114" s="175" t="s">
        <v>831</v>
      </c>
      <c r="C114" s="176">
        <v>9001220087</v>
      </c>
      <c r="D114" s="175" t="s">
        <v>832</v>
      </c>
      <c r="E114" s="177" t="s">
        <v>298</v>
      </c>
      <c r="F114" s="175">
        <v>2404707</v>
      </c>
      <c r="G114" s="178" t="s">
        <v>833</v>
      </c>
    </row>
    <row r="115" spans="1:7" ht="45">
      <c r="A115" s="174" t="s">
        <v>449</v>
      </c>
      <c r="B115" s="175" t="s">
        <v>834</v>
      </c>
      <c r="C115" s="176">
        <v>9001236224</v>
      </c>
      <c r="D115" s="175" t="s">
        <v>835</v>
      </c>
      <c r="E115" s="177" t="s">
        <v>298</v>
      </c>
      <c r="F115" s="175" t="s">
        <v>836</v>
      </c>
      <c r="G115" s="178" t="s">
        <v>837</v>
      </c>
    </row>
    <row r="116" spans="1:7" ht="33.75">
      <c r="A116" s="174" t="s">
        <v>449</v>
      </c>
      <c r="B116" s="175" t="s">
        <v>838</v>
      </c>
      <c r="C116" s="176">
        <v>9001354172</v>
      </c>
      <c r="D116" s="175" t="s">
        <v>839</v>
      </c>
      <c r="E116" s="177" t="s">
        <v>298</v>
      </c>
      <c r="F116" s="175" t="s">
        <v>840</v>
      </c>
      <c r="G116" s="178" t="s">
        <v>841</v>
      </c>
    </row>
    <row r="117" spans="1:7" ht="45">
      <c r="A117" s="174" t="s">
        <v>449</v>
      </c>
      <c r="B117" s="175" t="s">
        <v>842</v>
      </c>
      <c r="C117" s="176">
        <v>9001205713</v>
      </c>
      <c r="D117" s="175" t="s">
        <v>843</v>
      </c>
      <c r="E117" s="177" t="s">
        <v>807</v>
      </c>
      <c r="F117" s="175" t="s">
        <v>844</v>
      </c>
      <c r="G117" s="178" t="s">
        <v>845</v>
      </c>
    </row>
    <row r="118" spans="1:7" ht="56.25">
      <c r="A118" s="174" t="s">
        <v>449</v>
      </c>
      <c r="B118" s="175" t="s">
        <v>846</v>
      </c>
      <c r="C118" s="176">
        <v>9001184955</v>
      </c>
      <c r="D118" s="175" t="s">
        <v>847</v>
      </c>
      <c r="E118" s="177" t="s">
        <v>298</v>
      </c>
      <c r="F118" s="175">
        <v>2415000</v>
      </c>
      <c r="G118" s="178" t="s">
        <v>848</v>
      </c>
    </row>
    <row r="119" spans="1:7" ht="45">
      <c r="A119" s="174" t="s">
        <v>449</v>
      </c>
      <c r="B119" s="175" t="s">
        <v>849</v>
      </c>
      <c r="C119" s="176">
        <v>164850429</v>
      </c>
      <c r="D119" s="175" t="s">
        <v>850</v>
      </c>
      <c r="E119" s="177" t="s">
        <v>298</v>
      </c>
      <c r="F119" s="175" t="s">
        <v>851</v>
      </c>
      <c r="G119" s="178" t="s">
        <v>852</v>
      </c>
    </row>
    <row r="120" spans="1:7" ht="67.5">
      <c r="A120" s="174" t="s">
        <v>449</v>
      </c>
      <c r="B120" s="175" t="s">
        <v>853</v>
      </c>
      <c r="C120" s="176">
        <v>9001749850</v>
      </c>
      <c r="D120" s="175" t="s">
        <v>854</v>
      </c>
      <c r="E120" s="177" t="s">
        <v>298</v>
      </c>
      <c r="F120" s="175" t="s">
        <v>855</v>
      </c>
      <c r="G120" s="178" t="s">
        <v>856</v>
      </c>
    </row>
    <row r="121" spans="1:7" ht="33.75">
      <c r="A121" s="174" t="s">
        <v>449</v>
      </c>
      <c r="B121" s="175" t="s">
        <v>857</v>
      </c>
      <c r="C121" s="176">
        <v>9001747664</v>
      </c>
      <c r="D121" s="175" t="s">
        <v>858</v>
      </c>
      <c r="E121" s="177" t="s">
        <v>298</v>
      </c>
      <c r="F121" s="175" t="s">
        <v>859</v>
      </c>
      <c r="G121" s="178" t="s">
        <v>860</v>
      </c>
    </row>
    <row r="122" spans="1:7" ht="45">
      <c r="A122" s="174" t="s">
        <v>449</v>
      </c>
      <c r="B122" s="175" t="s">
        <v>861</v>
      </c>
      <c r="C122" s="176">
        <v>8903133309</v>
      </c>
      <c r="D122" s="175" t="s">
        <v>862</v>
      </c>
      <c r="E122" s="177" t="s">
        <v>298</v>
      </c>
      <c r="F122" s="175" t="s">
        <v>863</v>
      </c>
      <c r="G122" s="178" t="s">
        <v>864</v>
      </c>
    </row>
    <row r="123" spans="1:7" ht="45">
      <c r="A123" s="174" t="s">
        <v>449</v>
      </c>
      <c r="B123" s="175" t="s">
        <v>865</v>
      </c>
      <c r="C123" s="176">
        <v>9002029006</v>
      </c>
      <c r="D123" s="175" t="s">
        <v>866</v>
      </c>
      <c r="E123" s="177" t="s">
        <v>298</v>
      </c>
      <c r="F123" s="175">
        <v>2433838</v>
      </c>
      <c r="G123" s="178" t="s">
        <v>867</v>
      </c>
    </row>
    <row r="124" spans="1:7" ht="45">
      <c r="A124" s="174" t="s">
        <v>449</v>
      </c>
      <c r="B124" s="175" t="s">
        <v>868</v>
      </c>
      <c r="C124" s="176">
        <v>9001783297</v>
      </c>
      <c r="D124" s="175" t="s">
        <v>869</v>
      </c>
      <c r="E124" s="177" t="s">
        <v>298</v>
      </c>
      <c r="F124" s="175">
        <v>2401562</v>
      </c>
      <c r="G124" s="178" t="s">
        <v>870</v>
      </c>
    </row>
    <row r="125" spans="1:7" ht="45">
      <c r="A125" s="174" t="s">
        <v>449</v>
      </c>
      <c r="B125" s="175" t="s">
        <v>871</v>
      </c>
      <c r="C125" s="176">
        <v>8060116981</v>
      </c>
      <c r="D125" s="175" t="s">
        <v>872</v>
      </c>
      <c r="E125" s="177" t="s">
        <v>298</v>
      </c>
      <c r="F125" s="175" t="s">
        <v>873</v>
      </c>
      <c r="G125" s="178" t="s">
        <v>874</v>
      </c>
    </row>
    <row r="126" spans="1:7" ht="33.75">
      <c r="A126" s="174" t="s">
        <v>449</v>
      </c>
      <c r="B126" s="175" t="s">
        <v>875</v>
      </c>
      <c r="C126" s="176">
        <v>9001537664</v>
      </c>
      <c r="D126" s="175" t="s">
        <v>876</v>
      </c>
      <c r="E126" s="177" t="s">
        <v>298</v>
      </c>
      <c r="F126" s="175">
        <v>2402886</v>
      </c>
      <c r="G126" s="178" t="s">
        <v>877</v>
      </c>
    </row>
    <row r="127" spans="1:7" ht="33.75">
      <c r="A127" s="174" t="s">
        <v>449</v>
      </c>
      <c r="B127" s="175" t="s">
        <v>878</v>
      </c>
      <c r="C127" s="176">
        <v>9002001294</v>
      </c>
      <c r="D127" s="175" t="s">
        <v>879</v>
      </c>
      <c r="E127" s="177" t="s">
        <v>298</v>
      </c>
      <c r="F127" s="175">
        <v>2424236</v>
      </c>
      <c r="G127" s="178" t="s">
        <v>880</v>
      </c>
    </row>
    <row r="128" spans="1:7" ht="45">
      <c r="A128" s="174" t="s">
        <v>449</v>
      </c>
      <c r="B128" s="175" t="s">
        <v>881</v>
      </c>
      <c r="C128" s="176">
        <v>9002189890</v>
      </c>
      <c r="D128" s="175" t="s">
        <v>882</v>
      </c>
      <c r="E128" s="177" t="s">
        <v>298</v>
      </c>
      <c r="F128" s="175" t="s">
        <v>883</v>
      </c>
      <c r="G128" s="178" t="s">
        <v>884</v>
      </c>
    </row>
    <row r="129" spans="1:7" ht="33.75">
      <c r="A129" s="174" t="s">
        <v>449</v>
      </c>
      <c r="B129" s="175" t="s">
        <v>885</v>
      </c>
      <c r="C129" s="176">
        <v>9002264220</v>
      </c>
      <c r="D129" s="175" t="s">
        <v>886</v>
      </c>
      <c r="E129" s="177" t="s">
        <v>298</v>
      </c>
      <c r="F129" s="175">
        <v>2410686</v>
      </c>
      <c r="G129" s="178" t="s">
        <v>887</v>
      </c>
    </row>
    <row r="130" spans="1:7" ht="33.75">
      <c r="A130" s="174" t="s">
        <v>449</v>
      </c>
      <c r="B130" s="175" t="s">
        <v>888</v>
      </c>
      <c r="C130" s="176">
        <v>9002232395</v>
      </c>
      <c r="D130" s="175" t="s">
        <v>889</v>
      </c>
      <c r="E130" s="177" t="s">
        <v>298</v>
      </c>
      <c r="F130" s="175">
        <v>2434467</v>
      </c>
      <c r="G130" s="178" t="s">
        <v>890</v>
      </c>
    </row>
    <row r="131" spans="1:7" ht="22.5">
      <c r="A131" s="174" t="s">
        <v>449</v>
      </c>
      <c r="B131" s="175" t="s">
        <v>891</v>
      </c>
      <c r="C131" s="176">
        <v>8001426555</v>
      </c>
      <c r="D131" s="175" t="s">
        <v>892</v>
      </c>
      <c r="E131" s="177" t="s">
        <v>298</v>
      </c>
      <c r="F131" s="175" t="s">
        <v>893</v>
      </c>
      <c r="G131" s="178" t="s">
        <v>894</v>
      </c>
    </row>
    <row r="132" spans="1:7" ht="33.75">
      <c r="A132" s="174" t="s">
        <v>449</v>
      </c>
      <c r="B132" s="175" t="s">
        <v>895</v>
      </c>
      <c r="C132" s="176">
        <v>9002441761</v>
      </c>
      <c r="D132" s="175" t="s">
        <v>896</v>
      </c>
      <c r="E132" s="177" t="s">
        <v>298</v>
      </c>
      <c r="F132" s="175">
        <v>2434111</v>
      </c>
      <c r="G132" s="178" t="s">
        <v>897</v>
      </c>
    </row>
    <row r="133" spans="1:7" ht="33.75">
      <c r="A133" s="174" t="s">
        <v>449</v>
      </c>
      <c r="B133" s="175" t="s">
        <v>898</v>
      </c>
      <c r="C133" s="176">
        <v>9002066364</v>
      </c>
      <c r="D133" s="175" t="s">
        <v>899</v>
      </c>
      <c r="E133" s="177" t="s">
        <v>298</v>
      </c>
      <c r="F133" s="175" t="s">
        <v>900</v>
      </c>
      <c r="G133" s="178" t="s">
        <v>901</v>
      </c>
    </row>
    <row r="134" spans="1:7" ht="33.75">
      <c r="A134" s="174" t="s">
        <v>449</v>
      </c>
      <c r="B134" s="175" t="s">
        <v>902</v>
      </c>
      <c r="C134" s="176">
        <v>9002545084</v>
      </c>
      <c r="D134" s="175" t="s">
        <v>903</v>
      </c>
      <c r="E134" s="177" t="s">
        <v>298</v>
      </c>
      <c r="F134" s="175">
        <v>2404725</v>
      </c>
      <c r="G134" s="178" t="s">
        <v>904</v>
      </c>
    </row>
    <row r="135" spans="1:7" ht="33.75">
      <c r="A135" s="174" t="s">
        <v>449</v>
      </c>
      <c r="B135" s="175" t="s">
        <v>905</v>
      </c>
      <c r="C135" s="176">
        <v>9000353444</v>
      </c>
      <c r="D135" s="175" t="s">
        <v>906</v>
      </c>
      <c r="E135" s="177" t="s">
        <v>298</v>
      </c>
      <c r="F135" s="175">
        <v>2414304</v>
      </c>
      <c r="G135" s="178" t="s">
        <v>907</v>
      </c>
    </row>
    <row r="136" spans="1:7" ht="33.75">
      <c r="A136" s="174" t="s">
        <v>449</v>
      </c>
      <c r="B136" s="175" t="s">
        <v>908</v>
      </c>
      <c r="C136" s="176">
        <v>9002455846</v>
      </c>
      <c r="D136" s="175" t="s">
        <v>909</v>
      </c>
      <c r="E136" s="177" t="s">
        <v>298</v>
      </c>
      <c r="F136" s="175">
        <v>2414850</v>
      </c>
      <c r="G136" s="178" t="s">
        <v>910</v>
      </c>
    </row>
    <row r="137" spans="1:7" ht="45">
      <c r="A137" s="174" t="s">
        <v>449</v>
      </c>
      <c r="B137" s="175" t="s">
        <v>911</v>
      </c>
      <c r="C137" s="176">
        <v>9002645546</v>
      </c>
      <c r="D137" s="175" t="s">
        <v>912</v>
      </c>
      <c r="E137" s="177" t="s">
        <v>298</v>
      </c>
      <c r="F137" s="175">
        <v>2411540</v>
      </c>
      <c r="G137" s="178" t="s">
        <v>913</v>
      </c>
    </row>
    <row r="138" spans="1:7" ht="33.75">
      <c r="A138" s="174" t="s">
        <v>449</v>
      </c>
      <c r="B138" s="175" t="s">
        <v>914</v>
      </c>
      <c r="C138" s="176">
        <v>9002291663</v>
      </c>
      <c r="D138" s="175" t="s">
        <v>915</v>
      </c>
      <c r="E138" s="177" t="s">
        <v>298</v>
      </c>
      <c r="F138" s="175">
        <v>2412739</v>
      </c>
      <c r="G138" s="178" t="s">
        <v>916</v>
      </c>
    </row>
    <row r="139" spans="1:7" ht="56.25">
      <c r="A139" s="174" t="s">
        <v>449</v>
      </c>
      <c r="B139" s="175" t="s">
        <v>917</v>
      </c>
      <c r="C139" s="176">
        <v>164850744</v>
      </c>
      <c r="D139" s="175" t="s">
        <v>918</v>
      </c>
      <c r="E139" s="177" t="s">
        <v>298</v>
      </c>
      <c r="F139" s="175">
        <v>2424415</v>
      </c>
      <c r="G139" s="178" t="s">
        <v>919</v>
      </c>
    </row>
    <row r="140" spans="1:7" ht="45">
      <c r="A140" s="174" t="s">
        <v>449</v>
      </c>
      <c r="B140" s="175" t="s">
        <v>920</v>
      </c>
      <c r="C140" s="176">
        <v>8020240114</v>
      </c>
      <c r="D140" s="175" t="s">
        <v>921</v>
      </c>
      <c r="E140" s="177" t="s">
        <v>298</v>
      </c>
      <c r="F140" s="175">
        <v>2415120</v>
      </c>
      <c r="G140" s="178" t="s">
        <v>922</v>
      </c>
    </row>
    <row r="141" spans="1:7" ht="45">
      <c r="A141" s="174" t="s">
        <v>449</v>
      </c>
      <c r="B141" s="175" t="s">
        <v>923</v>
      </c>
      <c r="C141" s="176">
        <v>9002629478</v>
      </c>
      <c r="D141" s="175" t="s">
        <v>924</v>
      </c>
      <c r="E141" s="177" t="s">
        <v>298</v>
      </c>
      <c r="F141" s="175">
        <v>3303621</v>
      </c>
      <c r="G141" s="178" t="s">
        <v>925</v>
      </c>
    </row>
    <row r="142" spans="1:7" ht="33.75">
      <c r="A142" s="174" t="s">
        <v>449</v>
      </c>
      <c r="B142" s="175" t="s">
        <v>926</v>
      </c>
      <c r="C142" s="176">
        <v>9002013629</v>
      </c>
      <c r="D142" s="175" t="s">
        <v>927</v>
      </c>
      <c r="E142" s="177" t="s">
        <v>298</v>
      </c>
      <c r="F142" s="175">
        <v>2424300</v>
      </c>
      <c r="G142" s="178" t="s">
        <v>928</v>
      </c>
    </row>
    <row r="143" spans="1:7" ht="45">
      <c r="A143" s="174" t="s">
        <v>449</v>
      </c>
      <c r="B143" s="175" t="s">
        <v>929</v>
      </c>
      <c r="C143" s="176">
        <v>9002686306</v>
      </c>
      <c r="D143" s="175" t="s">
        <v>930</v>
      </c>
      <c r="E143" s="177" t="s">
        <v>298</v>
      </c>
      <c r="F143" s="175" t="s">
        <v>931</v>
      </c>
      <c r="G143" s="178" t="s">
        <v>932</v>
      </c>
    </row>
    <row r="144" spans="1:7" ht="45">
      <c r="A144" s="174" t="s">
        <v>449</v>
      </c>
      <c r="B144" s="175" t="s">
        <v>933</v>
      </c>
      <c r="C144" s="176">
        <v>9002125084</v>
      </c>
      <c r="D144" s="175" t="s">
        <v>934</v>
      </c>
      <c r="E144" s="177" t="s">
        <v>935</v>
      </c>
      <c r="F144" s="175">
        <v>3501200</v>
      </c>
      <c r="G144" s="178" t="s">
        <v>936</v>
      </c>
    </row>
    <row r="145" spans="1:7" ht="56.25">
      <c r="A145" s="174" t="s">
        <v>449</v>
      </c>
      <c r="B145" s="175" t="s">
        <v>937</v>
      </c>
      <c r="C145" s="176">
        <v>9002951822</v>
      </c>
      <c r="D145" s="175" t="s">
        <v>938</v>
      </c>
      <c r="E145" s="177" t="s">
        <v>298</v>
      </c>
      <c r="F145" s="175">
        <v>2418343</v>
      </c>
      <c r="G145" s="178" t="s">
        <v>939</v>
      </c>
    </row>
    <row r="146" spans="1:7" ht="56.25">
      <c r="A146" s="174" t="s">
        <v>449</v>
      </c>
      <c r="B146" s="175" t="s">
        <v>940</v>
      </c>
      <c r="C146" s="176">
        <v>384726191</v>
      </c>
      <c r="D146" s="175" t="s">
        <v>941</v>
      </c>
      <c r="E146" s="177" t="s">
        <v>298</v>
      </c>
      <c r="F146" s="175">
        <v>2401817</v>
      </c>
      <c r="G146" s="178" t="s">
        <v>942</v>
      </c>
    </row>
    <row r="147" spans="1:7" ht="33.75">
      <c r="A147" s="174" t="s">
        <v>449</v>
      </c>
      <c r="B147" s="175" t="s">
        <v>943</v>
      </c>
      <c r="C147" s="176">
        <v>9002770075</v>
      </c>
      <c r="D147" s="175" t="s">
        <v>944</v>
      </c>
      <c r="E147" s="177" t="s">
        <v>298</v>
      </c>
      <c r="F147" s="175">
        <v>2424486</v>
      </c>
      <c r="G147" s="178" t="s">
        <v>945</v>
      </c>
    </row>
    <row r="148" spans="1:7" ht="45">
      <c r="A148" s="174" t="s">
        <v>449</v>
      </c>
      <c r="B148" s="175" t="s">
        <v>946</v>
      </c>
      <c r="C148" s="176">
        <v>9002102826</v>
      </c>
      <c r="D148" s="175" t="s">
        <v>947</v>
      </c>
      <c r="E148" s="177" t="s">
        <v>298</v>
      </c>
      <c r="F148" s="175">
        <v>2413672</v>
      </c>
      <c r="G148" s="178" t="s">
        <v>948</v>
      </c>
    </row>
    <row r="149" spans="1:7" ht="56.25">
      <c r="A149" s="174" t="s">
        <v>449</v>
      </c>
      <c r="B149" s="175" t="s">
        <v>949</v>
      </c>
      <c r="C149" s="176">
        <v>9002144505</v>
      </c>
      <c r="D149" s="175" t="s">
        <v>950</v>
      </c>
      <c r="E149" s="177" t="s">
        <v>298</v>
      </c>
      <c r="F149" s="175" t="s">
        <v>951</v>
      </c>
      <c r="G149" s="178" t="s">
        <v>952</v>
      </c>
    </row>
    <row r="150" spans="1:7" ht="33.75">
      <c r="A150" s="174" t="s">
        <v>449</v>
      </c>
      <c r="B150" s="175" t="s">
        <v>953</v>
      </c>
      <c r="C150" s="176">
        <v>9003231626</v>
      </c>
      <c r="D150" s="175" t="s">
        <v>954</v>
      </c>
      <c r="E150" s="177" t="s">
        <v>298</v>
      </c>
      <c r="F150" s="175">
        <v>2417472</v>
      </c>
      <c r="G150" s="178" t="s">
        <v>955</v>
      </c>
    </row>
    <row r="151" spans="1:7" ht="34.5" thickBot="1">
      <c r="A151" s="179" t="s">
        <v>449</v>
      </c>
      <c r="B151" s="180" t="s">
        <v>956</v>
      </c>
      <c r="C151" s="181">
        <v>9002676057</v>
      </c>
      <c r="D151" s="180" t="s">
        <v>957</v>
      </c>
      <c r="E151" s="182" t="s">
        <v>298</v>
      </c>
      <c r="F151" s="180">
        <v>2417555</v>
      </c>
      <c r="G151" s="183" t="s">
        <v>958</v>
      </c>
    </row>
  </sheetData>
  <sheetProtection password="E2A1" sheet="1" objects="1" scenarios="1"/>
  <customSheetViews>
    <customSheetView guid="{3E90B2E1-F1F4-4974-B519-9169F75ECD48}">
      <selection activeCell="D65" sqref="D65"/>
      <pageMargins left="0.7" right="0.7" top="0.75" bottom="0.75" header="0.3" footer="0.3"/>
    </customSheetView>
  </customSheetViews>
  <mergeCells count="3">
    <mergeCell ref="A2:G2"/>
    <mergeCell ref="A3:G3"/>
    <mergeCell ref="A4:G4"/>
  </mergeCells>
  <pageMargins left="0.7" right="0.7" top="0.75" bottom="0.75" header="0.3" footer="0.3"/>
</worksheet>
</file>

<file path=xl/worksheets/sheet9.xml><?xml version="1.0" encoding="utf-8"?>
<worksheet xmlns="http://schemas.openxmlformats.org/spreadsheetml/2006/main" xmlns:r="http://schemas.openxmlformats.org/officeDocument/2006/relationships">
  <sheetPr codeName="Hoja9">
    <tabColor theme="5" tint="0.39997558519241921"/>
  </sheetPr>
  <dimension ref="A1:R51"/>
  <sheetViews>
    <sheetView topLeftCell="A16" workbookViewId="0">
      <selection activeCell="D65" sqref="D65"/>
    </sheetView>
  </sheetViews>
  <sheetFormatPr baseColWidth="10" defaultRowHeight="12.75"/>
  <cols>
    <col min="1" max="16384" width="11.42578125" style="153"/>
  </cols>
  <sheetData>
    <row r="1" spans="1:13">
      <c r="A1" s="187"/>
      <c r="B1" s="187"/>
      <c r="C1" s="187"/>
      <c r="D1" s="187"/>
      <c r="E1" s="188"/>
      <c r="F1" s="188"/>
      <c r="G1" s="188"/>
      <c r="H1" s="188"/>
      <c r="I1" s="188"/>
      <c r="J1" s="188"/>
      <c r="K1" s="189"/>
      <c r="L1" s="190"/>
      <c r="M1" s="190"/>
    </row>
    <row r="2" spans="1:13" ht="13.5" thickBot="1">
      <c r="A2" s="187"/>
      <c r="B2" s="187"/>
      <c r="C2" s="187"/>
      <c r="D2" s="187"/>
      <c r="E2" s="188"/>
      <c r="F2" s="188"/>
      <c r="G2" s="188"/>
      <c r="H2" s="188"/>
      <c r="I2" s="188"/>
      <c r="J2" s="188"/>
      <c r="K2" s="188"/>
      <c r="L2" s="188"/>
      <c r="M2" s="188"/>
    </row>
    <row r="3" spans="1:13">
      <c r="A3" s="1087" t="s">
        <v>407</v>
      </c>
      <c r="B3" s="1088"/>
      <c r="C3" s="1088"/>
      <c r="D3" s="1088"/>
      <c r="E3" s="1088"/>
      <c r="F3" s="1088"/>
      <c r="G3" s="1088"/>
      <c r="H3" s="1088"/>
      <c r="I3" s="1088"/>
      <c r="J3" s="1089"/>
      <c r="K3" s="188"/>
      <c r="L3" s="188"/>
      <c r="M3" s="188"/>
    </row>
    <row r="4" spans="1:13">
      <c r="A4" s="1090" t="s">
        <v>959</v>
      </c>
      <c r="B4" s="1091"/>
      <c r="C4" s="1091"/>
      <c r="D4" s="1091"/>
      <c r="E4" s="1091"/>
      <c r="F4" s="1091"/>
      <c r="G4" s="1091"/>
      <c r="H4" s="1091"/>
      <c r="I4" s="1091"/>
      <c r="J4" s="1092"/>
      <c r="K4" s="188"/>
      <c r="L4" s="188"/>
      <c r="M4" s="188"/>
    </row>
    <row r="5" spans="1:13">
      <c r="A5" s="1093" t="s">
        <v>960</v>
      </c>
      <c r="B5" s="1094"/>
      <c r="C5" s="1095" t="s">
        <v>961</v>
      </c>
      <c r="D5" s="1094"/>
      <c r="E5" s="1096" t="s">
        <v>962</v>
      </c>
      <c r="F5" s="1097"/>
      <c r="G5" s="1096" t="s">
        <v>963</v>
      </c>
      <c r="H5" s="1097"/>
      <c r="I5" s="1096" t="s">
        <v>964</v>
      </c>
      <c r="J5" s="1098"/>
      <c r="K5" s="188"/>
      <c r="L5" s="188"/>
      <c r="M5" s="188"/>
    </row>
    <row r="6" spans="1:13">
      <c r="A6" s="191" t="s">
        <v>965</v>
      </c>
      <c r="B6" s="192">
        <v>3792</v>
      </c>
      <c r="C6" s="193" t="s">
        <v>966</v>
      </c>
      <c r="D6" s="193">
        <v>9581.92</v>
      </c>
      <c r="E6" s="194" t="s">
        <v>967</v>
      </c>
      <c r="F6" s="195">
        <v>1800</v>
      </c>
      <c r="G6" s="194" t="s">
        <v>968</v>
      </c>
      <c r="H6" s="195">
        <v>5202.0600000000004</v>
      </c>
      <c r="I6" s="194" t="s">
        <v>969</v>
      </c>
      <c r="J6" s="196">
        <v>829</v>
      </c>
      <c r="K6" s="188"/>
      <c r="L6" s="188"/>
      <c r="M6" s="188"/>
    </row>
    <row r="7" spans="1:13">
      <c r="A7" s="191" t="s">
        <v>970</v>
      </c>
      <c r="B7" s="192">
        <v>4393.3</v>
      </c>
      <c r="C7" s="193" t="s">
        <v>971</v>
      </c>
      <c r="D7" s="193">
        <v>20877.349999999999</v>
      </c>
      <c r="E7" s="194" t="s">
        <v>972</v>
      </c>
      <c r="F7" s="193">
        <v>8681.86</v>
      </c>
      <c r="G7" s="194" t="s">
        <v>973</v>
      </c>
      <c r="H7" s="193">
        <v>1516</v>
      </c>
      <c r="I7" s="194" t="s">
        <v>974</v>
      </c>
      <c r="J7" s="197">
        <v>2358</v>
      </c>
      <c r="K7" s="188"/>
      <c r="L7" s="188"/>
      <c r="M7" s="188"/>
    </row>
    <row r="8" spans="1:13">
      <c r="A8" s="191" t="s">
        <v>975</v>
      </c>
      <c r="B8" s="192">
        <v>3212</v>
      </c>
      <c r="C8" s="193" t="s">
        <v>976</v>
      </c>
      <c r="D8" s="193">
        <v>6772.79</v>
      </c>
      <c r="E8" s="194" t="s">
        <v>977</v>
      </c>
      <c r="F8" s="193">
        <v>5413.56</v>
      </c>
      <c r="G8" s="194" t="s">
        <v>978</v>
      </c>
      <c r="H8" s="193">
        <v>373</v>
      </c>
      <c r="I8" s="194" t="s">
        <v>979</v>
      </c>
      <c r="J8" s="197">
        <v>2916</v>
      </c>
      <c r="K8" s="188"/>
      <c r="L8" s="188"/>
      <c r="M8" s="188"/>
    </row>
    <row r="9" spans="1:13">
      <c r="A9" s="191" t="s">
        <v>980</v>
      </c>
      <c r="B9" s="192">
        <v>2838.1</v>
      </c>
      <c r="C9" s="193" t="s">
        <v>981</v>
      </c>
      <c r="D9" s="193">
        <v>89381.97</v>
      </c>
      <c r="E9" s="194" t="s">
        <v>982</v>
      </c>
      <c r="F9" s="193">
        <v>5906.45</v>
      </c>
      <c r="G9" s="194" t="s">
        <v>983</v>
      </c>
      <c r="H9" s="193">
        <v>2202.04</v>
      </c>
      <c r="I9" s="194" t="s">
        <v>984</v>
      </c>
      <c r="J9" s="197">
        <v>314</v>
      </c>
      <c r="K9" s="188"/>
      <c r="L9" s="188"/>
      <c r="M9" s="188"/>
    </row>
    <row r="10" spans="1:13">
      <c r="A10" s="191" t="s">
        <v>985</v>
      </c>
      <c r="B10" s="192">
        <v>2871.97</v>
      </c>
      <c r="C10" s="194" t="s">
        <v>986</v>
      </c>
      <c r="D10" s="194">
        <v>4531.37</v>
      </c>
      <c r="E10" s="194" t="s">
        <v>987</v>
      </c>
      <c r="F10" s="193">
        <v>5876.94</v>
      </c>
      <c r="G10" s="194" t="s">
        <v>988</v>
      </c>
      <c r="H10" s="193">
        <v>2315.44</v>
      </c>
      <c r="I10" s="194" t="s">
        <v>989</v>
      </c>
      <c r="J10" s="197">
        <v>9092.0499999999993</v>
      </c>
      <c r="K10" s="188"/>
      <c r="L10" s="188"/>
      <c r="M10" s="188"/>
    </row>
    <row r="11" spans="1:13">
      <c r="A11" s="191" t="s">
        <v>990</v>
      </c>
      <c r="B11" s="192">
        <v>3229.5</v>
      </c>
      <c r="C11" s="193" t="s">
        <v>991</v>
      </c>
      <c r="D11" s="193">
        <v>4371.3500000000004</v>
      </c>
      <c r="E11" s="194"/>
      <c r="F11" s="193"/>
      <c r="G11" s="194"/>
      <c r="H11" s="193"/>
      <c r="I11" s="194" t="s">
        <v>992</v>
      </c>
      <c r="J11" s="197">
        <v>652.07000000000005</v>
      </c>
      <c r="K11" s="188"/>
      <c r="L11" s="188"/>
      <c r="M11" s="188"/>
    </row>
    <row r="12" spans="1:13">
      <c r="A12" s="191" t="s">
        <v>993</v>
      </c>
      <c r="B12" s="192">
        <v>3226.25</v>
      </c>
      <c r="C12" s="193" t="s">
        <v>994</v>
      </c>
      <c r="D12" s="193">
        <v>6861.62</v>
      </c>
      <c r="E12" s="194" t="s">
        <v>995</v>
      </c>
      <c r="F12" s="193">
        <v>10469.950000000001</v>
      </c>
      <c r="G12" s="194" t="s">
        <v>996</v>
      </c>
      <c r="H12" s="193">
        <v>3227.14</v>
      </c>
      <c r="I12" s="194" t="s">
        <v>997</v>
      </c>
      <c r="J12" s="197">
        <v>91.74</v>
      </c>
      <c r="K12" s="188"/>
      <c r="L12" s="188"/>
      <c r="M12" s="188"/>
    </row>
    <row r="13" spans="1:13">
      <c r="A13" s="191" t="s">
        <v>998</v>
      </c>
      <c r="B13" s="192">
        <v>3160.15</v>
      </c>
      <c r="C13" s="193" t="s">
        <v>999</v>
      </c>
      <c r="D13" s="193">
        <v>19103.54</v>
      </c>
      <c r="E13" s="194" t="s">
        <v>1000</v>
      </c>
      <c r="F13" s="193">
        <v>10929.5</v>
      </c>
      <c r="G13" s="194" t="s">
        <v>1001</v>
      </c>
      <c r="H13" s="193">
        <v>2716</v>
      </c>
      <c r="I13" s="194" t="s">
        <v>1002</v>
      </c>
      <c r="J13" s="197">
        <v>65.349999999999994</v>
      </c>
      <c r="K13" s="188"/>
      <c r="L13" s="188"/>
      <c r="M13" s="188"/>
    </row>
    <row r="14" spans="1:13">
      <c r="A14" s="191" t="s">
        <v>1003</v>
      </c>
      <c r="B14" s="192">
        <v>2125.65</v>
      </c>
      <c r="C14" s="193" t="s">
        <v>1004</v>
      </c>
      <c r="D14" s="193">
        <v>14042</v>
      </c>
      <c r="E14" s="194" t="s">
        <v>1005</v>
      </c>
      <c r="F14" s="193">
        <v>1179.8399999999999</v>
      </c>
      <c r="G14" s="198"/>
      <c r="H14" s="198"/>
      <c r="I14" s="194" t="s">
        <v>1006</v>
      </c>
      <c r="J14" s="197">
        <v>103.45</v>
      </c>
      <c r="K14" s="188"/>
      <c r="L14" s="188"/>
      <c r="M14" s="188"/>
    </row>
    <row r="15" spans="1:13">
      <c r="A15" s="191" t="s">
        <v>1007</v>
      </c>
      <c r="B15" s="192">
        <v>2814.25</v>
      </c>
      <c r="C15" s="193" t="s">
        <v>1008</v>
      </c>
      <c r="D15" s="193">
        <v>4863.6000000000004</v>
      </c>
      <c r="E15" s="194" t="s">
        <v>1009</v>
      </c>
      <c r="F15" s="193">
        <v>483.6</v>
      </c>
      <c r="G15" s="198"/>
      <c r="H15" s="198"/>
      <c r="I15" s="194" t="s">
        <v>1010</v>
      </c>
      <c r="J15" s="197">
        <v>892.1</v>
      </c>
      <c r="K15" s="188"/>
      <c r="L15" s="188"/>
      <c r="M15" s="188"/>
    </row>
    <row r="16" spans="1:13">
      <c r="A16" s="191" t="s">
        <v>1011</v>
      </c>
      <c r="B16" s="192">
        <v>2655</v>
      </c>
      <c r="C16" s="193" t="s">
        <v>1012</v>
      </c>
      <c r="D16" s="193">
        <v>20343.400000000001</v>
      </c>
      <c r="E16" s="194" t="s">
        <v>1013</v>
      </c>
      <c r="F16" s="193">
        <v>502.25</v>
      </c>
      <c r="G16" s="194"/>
      <c r="H16" s="193"/>
      <c r="I16" s="194" t="s">
        <v>1014</v>
      </c>
      <c r="J16" s="197">
        <v>12</v>
      </c>
      <c r="K16" s="188"/>
      <c r="L16" s="188"/>
      <c r="M16" s="188"/>
    </row>
    <row r="17" spans="1:18">
      <c r="A17" s="191" t="s">
        <v>1015</v>
      </c>
      <c r="B17" s="192">
        <v>6131.8</v>
      </c>
      <c r="C17" s="193" t="s">
        <v>1016</v>
      </c>
      <c r="D17" s="193">
        <v>15875.7</v>
      </c>
      <c r="E17" s="199" t="s">
        <v>1017</v>
      </c>
      <c r="F17" s="200">
        <v>51243.95</v>
      </c>
      <c r="G17" s="194"/>
      <c r="H17" s="193"/>
      <c r="I17" s="194" t="s">
        <v>1018</v>
      </c>
      <c r="J17" s="197">
        <v>772.26</v>
      </c>
      <c r="K17" s="188"/>
      <c r="L17" s="188"/>
      <c r="M17" s="188"/>
      <c r="N17" s="198"/>
      <c r="O17" s="198"/>
      <c r="P17" s="198"/>
      <c r="Q17" s="198"/>
      <c r="R17" s="198"/>
    </row>
    <row r="18" spans="1:18">
      <c r="A18" s="191" t="s">
        <v>1019</v>
      </c>
      <c r="B18" s="192">
        <v>440</v>
      </c>
      <c r="C18" s="193" t="s">
        <v>1020</v>
      </c>
      <c r="D18" s="193">
        <v>16134.9</v>
      </c>
      <c r="E18" s="194"/>
      <c r="F18" s="194"/>
      <c r="G18" s="199" t="s">
        <v>1021</v>
      </c>
      <c r="H18" s="200">
        <v>17551.68</v>
      </c>
      <c r="I18" s="194" t="s">
        <v>1022</v>
      </c>
      <c r="J18" s="197">
        <v>456</v>
      </c>
      <c r="K18" s="188"/>
      <c r="L18" s="188"/>
      <c r="M18" s="188"/>
      <c r="N18" s="198"/>
      <c r="O18" s="198"/>
      <c r="P18" s="198"/>
      <c r="Q18" s="198"/>
      <c r="R18" s="198"/>
    </row>
    <row r="19" spans="1:18">
      <c r="A19" s="201" t="s">
        <v>25</v>
      </c>
      <c r="B19" s="200">
        <v>40889.97</v>
      </c>
      <c r="C19" s="193" t="s">
        <v>1023</v>
      </c>
      <c r="D19" s="193">
        <v>4690.1499999999996</v>
      </c>
      <c r="E19" s="194"/>
      <c r="F19" s="194"/>
      <c r="G19" s="194"/>
      <c r="H19" s="194"/>
      <c r="I19" s="194" t="s">
        <v>1024</v>
      </c>
      <c r="J19" s="197">
        <v>39.799999999999997</v>
      </c>
      <c r="K19" s="188"/>
      <c r="L19" s="188"/>
      <c r="M19" s="188"/>
      <c r="N19" s="198"/>
      <c r="O19" s="198"/>
      <c r="P19" s="198"/>
      <c r="Q19" s="198"/>
      <c r="R19" s="198"/>
    </row>
    <row r="20" spans="1:18">
      <c r="A20" s="191"/>
      <c r="B20" s="193"/>
      <c r="C20" s="193" t="s">
        <v>1025</v>
      </c>
      <c r="D20" s="193">
        <v>2642</v>
      </c>
      <c r="E20" s="194"/>
      <c r="F20" s="193"/>
      <c r="G20" s="194"/>
      <c r="H20" s="193"/>
      <c r="I20" s="194" t="s">
        <v>1026</v>
      </c>
      <c r="J20" s="197">
        <v>107.73</v>
      </c>
      <c r="K20" s="188"/>
      <c r="L20" s="188"/>
      <c r="M20" s="188"/>
      <c r="N20" s="198"/>
      <c r="O20" s="202"/>
      <c r="P20" s="198"/>
      <c r="Q20" s="198"/>
      <c r="R20" s="198"/>
    </row>
    <row r="21" spans="1:18">
      <c r="A21" s="191"/>
      <c r="B21" s="193"/>
      <c r="C21" s="198"/>
      <c r="D21" s="198"/>
      <c r="E21" s="194"/>
      <c r="F21" s="193"/>
      <c r="G21" s="194"/>
      <c r="H21" s="193"/>
      <c r="I21" s="194" t="s">
        <v>1027</v>
      </c>
      <c r="J21" s="197">
        <v>4394</v>
      </c>
      <c r="K21" s="188"/>
      <c r="L21" s="188"/>
      <c r="M21" s="188"/>
      <c r="N21" s="198"/>
      <c r="O21" s="202"/>
      <c r="P21" s="198"/>
      <c r="Q21" s="198"/>
      <c r="R21" s="198"/>
    </row>
    <row r="22" spans="1:18">
      <c r="A22" s="203"/>
      <c r="B22" s="204"/>
      <c r="C22" s="200" t="s">
        <v>1028</v>
      </c>
      <c r="D22" s="205">
        <v>240073.66</v>
      </c>
      <c r="E22" s="194"/>
      <c r="F22" s="206"/>
      <c r="G22" s="194"/>
      <c r="H22" s="206"/>
      <c r="I22" s="194" t="s">
        <v>1029</v>
      </c>
      <c r="J22" s="197">
        <v>2169</v>
      </c>
      <c r="K22" s="188"/>
      <c r="L22" s="188"/>
      <c r="M22" s="188"/>
      <c r="N22" s="198"/>
      <c r="O22" s="198"/>
      <c r="P22" s="198"/>
      <c r="Q22" s="198"/>
      <c r="R22" s="198"/>
    </row>
    <row r="23" spans="1:18">
      <c r="A23" s="203"/>
      <c r="B23" s="195"/>
      <c r="C23" s="200" t="s">
        <v>1030</v>
      </c>
      <c r="D23" s="200">
        <v>121025.45</v>
      </c>
      <c r="E23" s="194"/>
      <c r="F23" s="194"/>
      <c r="G23" s="194"/>
      <c r="H23" s="194"/>
      <c r="I23" s="207" t="s">
        <v>1031</v>
      </c>
      <c r="J23" s="197">
        <v>1266.0999999999999</v>
      </c>
      <c r="K23" s="188"/>
      <c r="L23" s="188"/>
      <c r="M23" s="188"/>
      <c r="N23" s="198"/>
      <c r="O23" s="198"/>
      <c r="P23" s="198"/>
      <c r="Q23" s="198"/>
      <c r="R23" s="198"/>
    </row>
    <row r="24" spans="1:18">
      <c r="A24" s="203"/>
      <c r="B24" s="195"/>
      <c r="C24" s="193"/>
      <c r="D24" s="193"/>
      <c r="E24" s="194"/>
      <c r="F24" s="194"/>
      <c r="G24" s="194"/>
      <c r="H24" s="194"/>
      <c r="I24" s="194" t="s">
        <v>1032</v>
      </c>
      <c r="J24" s="197">
        <v>1178.75</v>
      </c>
      <c r="K24" s="188"/>
      <c r="L24" s="188"/>
      <c r="M24" s="187"/>
      <c r="N24" s="198"/>
      <c r="O24" s="198"/>
      <c r="P24" s="198"/>
      <c r="Q24" s="198"/>
      <c r="R24" s="198"/>
    </row>
    <row r="25" spans="1:18">
      <c r="A25" s="1100" t="s">
        <v>1033</v>
      </c>
      <c r="B25" s="1101"/>
      <c r="C25" s="208">
        <v>631737.43999999994</v>
      </c>
      <c r="D25" s="207"/>
      <c r="E25" s="207"/>
      <c r="F25" s="207"/>
      <c r="G25" s="207"/>
      <c r="H25" s="207"/>
      <c r="I25" s="207" t="s">
        <v>1034</v>
      </c>
      <c r="J25" s="197">
        <v>587.20000000000005</v>
      </c>
      <c r="K25" s="188"/>
      <c r="L25" s="188"/>
      <c r="M25" s="188"/>
      <c r="N25" s="198"/>
      <c r="O25" s="198"/>
      <c r="P25" s="198"/>
      <c r="Q25" s="198"/>
      <c r="R25" s="198"/>
    </row>
    <row r="26" spans="1:18">
      <c r="A26" s="1100" t="s">
        <v>1035</v>
      </c>
      <c r="B26" s="1101"/>
      <c r="C26" s="208">
        <v>470784.71</v>
      </c>
      <c r="D26" s="194"/>
      <c r="E26" s="194"/>
      <c r="F26" s="194"/>
      <c r="G26" s="194"/>
      <c r="H26" s="194"/>
      <c r="I26" s="194" t="s">
        <v>1036</v>
      </c>
      <c r="J26" s="196">
        <v>210</v>
      </c>
      <c r="K26" s="188"/>
      <c r="L26" s="188"/>
      <c r="M26" s="188"/>
      <c r="N26" s="198"/>
      <c r="O26" s="198"/>
      <c r="P26" s="198"/>
      <c r="Q26" s="198"/>
      <c r="R26" s="202"/>
    </row>
    <row r="27" spans="1:18">
      <c r="A27" s="1100" t="s">
        <v>1037</v>
      </c>
      <c r="B27" s="1101"/>
      <c r="C27" s="208">
        <v>160952.72999999992</v>
      </c>
      <c r="D27" s="209"/>
      <c r="E27" s="1102"/>
      <c r="F27" s="1103"/>
      <c r="G27" s="1102"/>
      <c r="H27" s="1103"/>
      <c r="I27" s="194" t="s">
        <v>1038</v>
      </c>
      <c r="J27" s="210">
        <v>46.23</v>
      </c>
      <c r="K27" s="188"/>
      <c r="L27" s="188"/>
      <c r="M27" s="187"/>
      <c r="N27" s="198"/>
      <c r="O27" s="198"/>
      <c r="P27" s="198"/>
      <c r="Q27" s="198"/>
      <c r="R27" s="198"/>
    </row>
    <row r="28" spans="1:18">
      <c r="A28" s="191"/>
      <c r="B28" s="204"/>
      <c r="C28" s="194"/>
      <c r="D28" s="195"/>
      <c r="E28" s="194"/>
      <c r="F28" s="193"/>
      <c r="G28" s="194"/>
      <c r="H28" s="193"/>
      <c r="I28" s="198" t="s">
        <v>1039</v>
      </c>
      <c r="J28" s="193">
        <v>1116</v>
      </c>
      <c r="K28" s="188"/>
      <c r="L28" s="188"/>
      <c r="M28" s="188"/>
      <c r="N28" s="198"/>
      <c r="O28" s="198"/>
      <c r="P28" s="198"/>
      <c r="Q28" s="198"/>
      <c r="R28" s="198"/>
    </row>
    <row r="29" spans="1:18">
      <c r="A29" s="211"/>
      <c r="B29" s="204"/>
      <c r="C29" s="194"/>
      <c r="D29" s="212"/>
      <c r="E29" s="194"/>
      <c r="F29" s="193"/>
      <c r="G29" s="194"/>
      <c r="H29" s="193"/>
      <c r="I29" s="199" t="s">
        <v>1040</v>
      </c>
      <c r="J29" s="213">
        <v>29668.829999999994</v>
      </c>
      <c r="K29" s="188"/>
      <c r="L29" s="188"/>
      <c r="M29" s="188"/>
      <c r="N29" s="198"/>
      <c r="O29" s="198"/>
      <c r="P29" s="198"/>
      <c r="Q29" s="198"/>
      <c r="R29" s="202"/>
    </row>
    <row r="30" spans="1:18">
      <c r="A30" s="191"/>
      <c r="B30" s="204"/>
      <c r="C30" s="194"/>
      <c r="D30" s="212"/>
      <c r="E30" s="194"/>
      <c r="F30" s="206"/>
      <c r="G30" s="194"/>
      <c r="H30" s="192"/>
      <c r="I30" s="194"/>
      <c r="J30" s="210"/>
      <c r="K30" s="188"/>
      <c r="L30" s="188"/>
      <c r="M30" s="188"/>
      <c r="N30" s="198"/>
      <c r="O30" s="198"/>
      <c r="P30" s="198"/>
      <c r="Q30" s="198"/>
      <c r="R30" s="198"/>
    </row>
    <row r="31" spans="1:18">
      <c r="A31" s="1093" t="s">
        <v>1041</v>
      </c>
      <c r="B31" s="1095"/>
      <c r="C31" s="1095"/>
      <c r="D31" s="1095"/>
      <c r="E31" s="1095"/>
      <c r="F31" s="1095"/>
      <c r="G31" s="1095"/>
      <c r="H31" s="1095"/>
      <c r="I31" s="1095"/>
      <c r="J31" s="1104"/>
      <c r="K31" s="188"/>
      <c r="L31" s="188"/>
      <c r="M31" s="188"/>
      <c r="N31" s="198"/>
      <c r="O31" s="198"/>
      <c r="P31" s="198"/>
      <c r="Q31" s="198"/>
      <c r="R31" s="198"/>
    </row>
    <row r="32" spans="1:18">
      <c r="A32" s="1093" t="s">
        <v>1042</v>
      </c>
      <c r="B32" s="1095"/>
      <c r="C32" s="1096" t="s">
        <v>1043</v>
      </c>
      <c r="D32" s="1096"/>
      <c r="E32" s="1096" t="s">
        <v>1044</v>
      </c>
      <c r="F32" s="1097"/>
      <c r="G32" s="1096" t="s">
        <v>1045</v>
      </c>
      <c r="H32" s="1097"/>
      <c r="I32" s="1096" t="s">
        <v>1046</v>
      </c>
      <c r="J32" s="1105"/>
      <c r="K32" s="188"/>
      <c r="L32" s="188"/>
      <c r="M32" s="188"/>
      <c r="N32" s="198"/>
      <c r="O32" s="198"/>
      <c r="P32" s="198"/>
      <c r="Q32" s="198"/>
      <c r="R32" s="198"/>
    </row>
    <row r="33" spans="1:18">
      <c r="A33" s="191" t="s">
        <v>1047</v>
      </c>
      <c r="B33" s="204">
        <v>1929.8</v>
      </c>
      <c r="C33" s="194" t="s">
        <v>1048</v>
      </c>
      <c r="D33" s="195">
        <v>1632.2</v>
      </c>
      <c r="E33" s="194" t="s">
        <v>1049</v>
      </c>
      <c r="F33" s="193">
        <v>821.77</v>
      </c>
      <c r="G33" s="194" t="s">
        <v>1050</v>
      </c>
      <c r="H33" s="193">
        <v>720.8</v>
      </c>
      <c r="I33" s="194" t="s">
        <v>1051</v>
      </c>
      <c r="J33" s="196">
        <v>12.74</v>
      </c>
      <c r="K33" s="188"/>
      <c r="L33" s="188"/>
      <c r="M33" s="188"/>
      <c r="N33" s="198"/>
      <c r="O33" s="198"/>
      <c r="P33" s="198"/>
      <c r="Q33" s="198"/>
      <c r="R33" s="202"/>
    </row>
    <row r="34" spans="1:18">
      <c r="A34" s="191" t="s">
        <v>1052</v>
      </c>
      <c r="B34" s="204">
        <v>13.81</v>
      </c>
      <c r="C34" s="194" t="s">
        <v>1053</v>
      </c>
      <c r="D34" s="212">
        <v>177.95</v>
      </c>
      <c r="E34" s="194" t="s">
        <v>1054</v>
      </c>
      <c r="F34" s="193">
        <v>224</v>
      </c>
      <c r="G34" s="194" t="s">
        <v>1055</v>
      </c>
      <c r="H34" s="193">
        <v>86.88</v>
      </c>
      <c r="I34" s="194" t="s">
        <v>1056</v>
      </c>
      <c r="J34" s="196">
        <v>4710.5</v>
      </c>
      <c r="K34" s="188"/>
      <c r="L34" s="188"/>
      <c r="M34" s="188"/>
      <c r="N34" s="198"/>
      <c r="O34" s="198"/>
      <c r="P34" s="198"/>
      <c r="Q34" s="198"/>
      <c r="R34" s="198"/>
    </row>
    <row r="35" spans="1:18">
      <c r="A35" s="191" t="s">
        <v>1057</v>
      </c>
      <c r="B35" s="204">
        <v>40.22</v>
      </c>
      <c r="C35" s="214" t="s">
        <v>1058</v>
      </c>
      <c r="D35" s="215">
        <v>1810.15</v>
      </c>
      <c r="E35" s="214" t="s">
        <v>1059</v>
      </c>
      <c r="F35" s="215">
        <v>1045.77</v>
      </c>
      <c r="G35" s="214" t="s">
        <v>1060</v>
      </c>
      <c r="H35" s="215">
        <v>807.68</v>
      </c>
      <c r="I35" s="194" t="s">
        <v>1061</v>
      </c>
      <c r="J35" s="196">
        <v>2300</v>
      </c>
      <c r="K35" s="188"/>
      <c r="L35" s="188"/>
      <c r="M35" s="188"/>
      <c r="N35" s="198"/>
      <c r="O35" s="198"/>
      <c r="P35" s="198"/>
      <c r="Q35" s="198"/>
      <c r="R35" s="198"/>
    </row>
    <row r="36" spans="1:18">
      <c r="A36" s="191" t="s">
        <v>1062</v>
      </c>
      <c r="B36" s="204">
        <v>6020.95</v>
      </c>
      <c r="C36" s="214" t="s">
        <v>1063</v>
      </c>
      <c r="D36" s="216">
        <v>35408.75</v>
      </c>
      <c r="E36" s="217"/>
      <c r="F36" s="217"/>
      <c r="G36" s="217"/>
      <c r="H36" s="217"/>
      <c r="I36" s="218" t="s">
        <v>1064</v>
      </c>
      <c r="J36" s="219">
        <v>151</v>
      </c>
      <c r="K36" s="188"/>
      <c r="L36" s="188"/>
      <c r="M36" s="188"/>
      <c r="N36" s="198"/>
      <c r="O36" s="198"/>
      <c r="P36" s="198"/>
      <c r="Q36" s="198"/>
      <c r="R36" s="202"/>
    </row>
    <row r="37" spans="1:18">
      <c r="A37" s="191" t="s">
        <v>1065</v>
      </c>
      <c r="B37" s="204">
        <v>376.78</v>
      </c>
      <c r="C37" s="194"/>
      <c r="D37" s="194"/>
      <c r="E37" s="194"/>
      <c r="F37" s="194"/>
      <c r="G37" s="194"/>
      <c r="H37" s="194"/>
      <c r="I37" s="194" t="s">
        <v>1066</v>
      </c>
      <c r="J37" s="197">
        <v>2173.06</v>
      </c>
      <c r="K37" s="188"/>
      <c r="L37" s="188"/>
      <c r="M37" s="188"/>
      <c r="N37" s="198"/>
      <c r="O37" s="198"/>
      <c r="P37" s="198"/>
      <c r="Q37" s="198"/>
      <c r="R37" s="198"/>
    </row>
    <row r="38" spans="1:18">
      <c r="A38" s="203" t="s">
        <v>1067</v>
      </c>
      <c r="B38" s="220">
        <v>8381.56</v>
      </c>
      <c r="C38" s="193"/>
      <c r="D38" s="212"/>
      <c r="E38" s="194"/>
      <c r="F38" s="212"/>
      <c r="G38" s="194"/>
      <c r="H38" s="194"/>
      <c r="I38" s="194" t="s">
        <v>1068</v>
      </c>
      <c r="J38" s="197">
        <v>68614.12</v>
      </c>
      <c r="K38" s="188"/>
      <c r="L38" s="188"/>
      <c r="M38" s="187"/>
      <c r="N38" s="198"/>
      <c r="O38" s="198"/>
      <c r="P38" s="198"/>
      <c r="Q38" s="198"/>
      <c r="R38" s="202"/>
    </row>
    <row r="39" spans="1:18">
      <c r="A39" s="191"/>
      <c r="B39" s="204"/>
      <c r="C39" s="194"/>
      <c r="D39" s="212"/>
      <c r="E39" s="194"/>
      <c r="F39" s="212"/>
      <c r="G39" s="194"/>
      <c r="H39" s="194"/>
      <c r="I39" s="221" t="s">
        <v>1069</v>
      </c>
      <c r="J39" s="222">
        <v>77961.42</v>
      </c>
      <c r="K39" s="188"/>
      <c r="L39" s="188"/>
      <c r="M39" s="188"/>
      <c r="N39" s="198"/>
      <c r="O39" s="202"/>
      <c r="P39" s="198"/>
      <c r="Q39" s="198"/>
      <c r="R39" s="198"/>
    </row>
    <row r="40" spans="1:18">
      <c r="A40" s="191"/>
      <c r="B40" s="204"/>
      <c r="C40" s="194"/>
      <c r="D40" s="212"/>
      <c r="E40" s="194"/>
      <c r="F40" s="212"/>
      <c r="G40" s="194"/>
      <c r="H40" s="194"/>
      <c r="I40" s="194"/>
      <c r="J40" s="197"/>
      <c r="K40" s="188"/>
      <c r="L40" s="188"/>
      <c r="M40" s="188"/>
      <c r="N40" s="198"/>
      <c r="O40" s="198"/>
      <c r="P40" s="198"/>
      <c r="Q40" s="198"/>
      <c r="R40" s="198"/>
    </row>
    <row r="41" spans="1:18">
      <c r="A41" s="1099" t="s">
        <v>1070</v>
      </c>
      <c r="B41" s="1096"/>
      <c r="C41" s="1096"/>
      <c r="D41" s="1096"/>
      <c r="E41" s="1096"/>
      <c r="F41" s="1096"/>
      <c r="G41" s="1096"/>
      <c r="H41" s="1096"/>
      <c r="I41" s="1096"/>
      <c r="J41" s="1098"/>
      <c r="K41" s="188"/>
      <c r="L41" s="188"/>
      <c r="M41" s="188"/>
      <c r="N41" s="198"/>
      <c r="O41" s="198"/>
      <c r="P41" s="198"/>
      <c r="Q41" s="198"/>
      <c r="R41" s="198"/>
    </row>
    <row r="42" spans="1:18">
      <c r="A42" s="211"/>
      <c r="B42" s="194"/>
      <c r="C42" s="194"/>
      <c r="D42" s="212"/>
      <c r="E42" s="194"/>
      <c r="F42" s="194"/>
      <c r="G42" s="194"/>
      <c r="H42" s="194"/>
      <c r="I42" s="194"/>
      <c r="J42" s="210"/>
      <c r="K42" s="188"/>
      <c r="L42" s="188"/>
      <c r="M42" s="188"/>
      <c r="N42" s="198"/>
      <c r="O42" s="198"/>
      <c r="P42" s="198"/>
      <c r="Q42" s="198"/>
      <c r="R42" s="198"/>
    </row>
    <row r="43" spans="1:18">
      <c r="A43" s="211" t="s">
        <v>1071</v>
      </c>
      <c r="B43" s="212" t="s">
        <v>1072</v>
      </c>
      <c r="C43" s="194" t="s">
        <v>1073</v>
      </c>
      <c r="D43" s="212" t="s">
        <v>1074</v>
      </c>
      <c r="E43" s="193" t="s">
        <v>1075</v>
      </c>
      <c r="F43" s="193">
        <v>5826.45</v>
      </c>
      <c r="G43" s="194" t="s">
        <v>1076</v>
      </c>
      <c r="H43" s="193">
        <v>5185.88</v>
      </c>
      <c r="I43" s="194"/>
      <c r="J43" s="210"/>
      <c r="K43" s="188"/>
      <c r="L43" s="188"/>
      <c r="M43" s="188"/>
      <c r="N43" s="198"/>
      <c r="O43" s="198"/>
      <c r="P43" s="198"/>
      <c r="Q43" s="198"/>
      <c r="R43" s="198"/>
    </row>
    <row r="44" spans="1:18">
      <c r="A44" s="211" t="s">
        <v>1077</v>
      </c>
      <c r="B44" s="212" t="s">
        <v>1078</v>
      </c>
      <c r="C44" s="194" t="s">
        <v>1079</v>
      </c>
      <c r="D44" s="212" t="s">
        <v>1080</v>
      </c>
      <c r="E44" s="194" t="s">
        <v>1081</v>
      </c>
      <c r="F44" s="193">
        <v>400</v>
      </c>
      <c r="G44" s="199" t="s">
        <v>1082</v>
      </c>
      <c r="H44" s="200">
        <v>19463.850000000002</v>
      </c>
      <c r="I44" s="194"/>
      <c r="J44" s="210"/>
      <c r="K44" s="188"/>
      <c r="L44" s="188"/>
      <c r="M44" s="188"/>
      <c r="N44" s="198"/>
      <c r="O44" s="198"/>
      <c r="P44" s="198"/>
      <c r="Q44" s="198"/>
      <c r="R44" s="198"/>
    </row>
    <row r="45" spans="1:18">
      <c r="A45" s="211" t="s">
        <v>1083</v>
      </c>
      <c r="B45" s="212" t="s">
        <v>1084</v>
      </c>
      <c r="C45" s="194" t="s">
        <v>1085</v>
      </c>
      <c r="D45" s="212" t="s">
        <v>1086</v>
      </c>
      <c r="E45" s="194" t="s">
        <v>1087</v>
      </c>
      <c r="F45" s="193">
        <v>2787.84</v>
      </c>
      <c r="G45" s="194"/>
      <c r="H45" s="194"/>
      <c r="I45" s="206"/>
      <c r="J45" s="210"/>
      <c r="K45" s="188"/>
      <c r="L45" s="188"/>
      <c r="M45" s="188"/>
      <c r="N45" s="198"/>
      <c r="O45" s="198"/>
      <c r="P45" s="198"/>
      <c r="Q45" s="198"/>
      <c r="R45" s="198"/>
    </row>
    <row r="46" spans="1:18">
      <c r="A46" s="211" t="s">
        <v>1088</v>
      </c>
      <c r="B46" s="212" t="s">
        <v>1089</v>
      </c>
      <c r="C46" s="194"/>
      <c r="D46" s="212"/>
      <c r="E46" s="194" t="s">
        <v>1090</v>
      </c>
      <c r="F46" s="193">
        <v>2853.12</v>
      </c>
      <c r="G46" s="194"/>
      <c r="H46" s="194"/>
      <c r="I46" s="194"/>
      <c r="J46" s="210"/>
      <c r="K46" s="188"/>
      <c r="L46" s="188"/>
      <c r="M46" s="188"/>
      <c r="N46" s="198"/>
      <c r="O46" s="202"/>
      <c r="P46" s="198"/>
      <c r="Q46" s="198"/>
      <c r="R46" s="198"/>
    </row>
    <row r="47" spans="1:18" ht="13.5" thickBot="1">
      <c r="A47" s="223" t="s">
        <v>1091</v>
      </c>
      <c r="B47" s="224" t="s">
        <v>1092</v>
      </c>
      <c r="C47" s="225"/>
      <c r="D47" s="225"/>
      <c r="E47" s="225" t="s">
        <v>1093</v>
      </c>
      <c r="F47" s="226">
        <v>2410.56</v>
      </c>
      <c r="G47" s="225"/>
      <c r="H47" s="225"/>
      <c r="I47" s="225"/>
      <c r="J47" s="227"/>
      <c r="K47" s="188"/>
      <c r="L47" s="188"/>
      <c r="M47" s="188"/>
      <c r="N47" s="198"/>
      <c r="O47" s="198"/>
      <c r="P47" s="198"/>
      <c r="Q47" s="198"/>
      <c r="R47" s="198"/>
    </row>
    <row r="48" spans="1:18">
      <c r="A48" s="188"/>
      <c r="B48" s="188"/>
      <c r="C48" s="188"/>
      <c r="D48" s="188"/>
      <c r="E48" s="188"/>
      <c r="F48" s="188"/>
      <c r="G48" s="188"/>
      <c r="H48" s="188"/>
      <c r="I48" s="188"/>
      <c r="J48" s="188"/>
      <c r="K48" s="188"/>
      <c r="L48" s="188"/>
      <c r="M48" s="188"/>
      <c r="N48" s="198"/>
      <c r="O48" s="198"/>
      <c r="P48" s="198"/>
      <c r="Q48" s="198"/>
      <c r="R48" s="198"/>
    </row>
    <row r="49" spans="1:13">
      <c r="A49" s="188"/>
      <c r="B49" s="188"/>
      <c r="C49" s="188"/>
      <c r="D49" s="188"/>
      <c r="E49" s="188"/>
      <c r="F49" s="188"/>
      <c r="G49" s="188"/>
      <c r="H49" s="188"/>
      <c r="I49" s="188"/>
      <c r="J49" s="188"/>
      <c r="K49" s="188"/>
      <c r="L49" s="188"/>
      <c r="M49" s="188"/>
    </row>
    <row r="50" spans="1:13">
      <c r="A50" s="188"/>
      <c r="B50" s="188"/>
      <c r="C50" s="188"/>
      <c r="D50" s="188"/>
      <c r="E50" s="188"/>
      <c r="F50" s="188"/>
      <c r="G50" s="188"/>
      <c r="H50" s="188"/>
      <c r="I50" s="188"/>
      <c r="J50" s="188"/>
      <c r="K50" s="188"/>
      <c r="L50" s="188"/>
      <c r="M50" s="188"/>
    </row>
    <row r="51" spans="1:13">
      <c r="A51" s="188"/>
      <c r="B51" s="188"/>
      <c r="C51" s="188"/>
      <c r="D51" s="188"/>
      <c r="E51" s="188"/>
      <c r="F51" s="188"/>
      <c r="G51" s="188"/>
      <c r="H51" s="188"/>
      <c r="I51" s="188"/>
      <c r="J51" s="188"/>
      <c r="K51" s="188"/>
      <c r="L51" s="188"/>
      <c r="M51" s="188"/>
    </row>
  </sheetData>
  <sheetProtection password="E2A1" sheet="1" objects="1" scenarios="1"/>
  <customSheetViews>
    <customSheetView guid="{3E90B2E1-F1F4-4974-B519-9169F75ECD48}" topLeftCell="A16">
      <selection activeCell="D65" sqref="D65"/>
      <pageMargins left="0.7" right="0.7" top="0.75" bottom="0.75" header="0.3" footer="0.3"/>
    </customSheetView>
  </customSheetViews>
  <mergeCells count="19">
    <mergeCell ref="G32:H32"/>
    <mergeCell ref="I32:J32"/>
    <mergeCell ref="A41:J41"/>
    <mergeCell ref="A25:B25"/>
    <mergeCell ref="A26:B26"/>
    <mergeCell ref="A27:B27"/>
    <mergeCell ref="E27:F27"/>
    <mergeCell ref="G27:H27"/>
    <mergeCell ref="A31:J31"/>
    <mergeCell ref="A32:B32"/>
    <mergeCell ref="C32:D32"/>
    <mergeCell ref="E32:F32"/>
    <mergeCell ref="A3:J3"/>
    <mergeCell ref="A4:J4"/>
    <mergeCell ref="A5:B5"/>
    <mergeCell ref="C5:D5"/>
    <mergeCell ref="E5:F5"/>
    <mergeCell ref="G5:H5"/>
    <mergeCell ref="I5:J5"/>
  </mergeCells>
  <pageMargins left="0.7" right="0.7" top="0.75" bottom="0.75" header="0.3" footer="0.3"/>
</worksheet>
</file>

<file path=xl/worksheets/sheet10.xml><?xml version="1.0" encoding="utf-8"?>
<worksheet xmlns="http://schemas.openxmlformats.org/spreadsheetml/2006/main" xmlns:r="http://schemas.openxmlformats.org/officeDocument/2006/relationships">
  <sheetPr codeName="Hoja10">
    <tabColor theme="5" tint="0.39997558519241921"/>
  </sheetPr>
  <dimension ref="A1:AD146"/>
  <sheetViews>
    <sheetView topLeftCell="A100" workbookViewId="0">
      <selection activeCell="D65" sqref="D65"/>
    </sheetView>
  </sheetViews>
  <sheetFormatPr baseColWidth="10" defaultRowHeight="12.75"/>
  <cols>
    <col min="1" max="1" width="25.42578125" bestFit="1" customWidth="1"/>
    <col min="15" max="26" width="11.42578125" style="8"/>
    <col min="27" max="16384" width="11.42578125" style="238"/>
  </cols>
  <sheetData>
    <row r="1" spans="1:30" customFormat="1"/>
    <row r="2" spans="1:30" customFormat="1"/>
    <row r="3" spans="1:30" customFormat="1" ht="13.5" thickBot="1"/>
    <row r="4" spans="1:30" customFormat="1">
      <c r="A4" s="1106" t="s">
        <v>1094</v>
      </c>
      <c r="B4" s="1107"/>
      <c r="C4" s="1107"/>
      <c r="D4" s="1107"/>
      <c r="E4" s="1107"/>
      <c r="F4" s="1107"/>
      <c r="G4" s="1107"/>
      <c r="H4" s="1107"/>
      <c r="I4" s="1107"/>
      <c r="J4" s="1107"/>
      <c r="K4" s="1107"/>
      <c r="L4" s="1107"/>
      <c r="M4" s="1108"/>
    </row>
    <row r="5" spans="1:30" customFormat="1">
      <c r="A5" s="1109" t="s">
        <v>1095</v>
      </c>
      <c r="B5" s="1110"/>
      <c r="C5" s="1110"/>
      <c r="D5" s="1110"/>
      <c r="E5" s="1110"/>
      <c r="F5" s="1110"/>
      <c r="G5" s="1110"/>
      <c r="H5" s="1110"/>
      <c r="I5" s="1110"/>
      <c r="J5" s="1110"/>
      <c r="K5" s="1110"/>
      <c r="L5" s="1110"/>
      <c r="M5" s="1111"/>
    </row>
    <row r="6" spans="1:30" customFormat="1" ht="13.5" thickBot="1">
      <c r="A6" s="1112" t="s">
        <v>1096</v>
      </c>
      <c r="B6" s="1113"/>
      <c r="C6" s="1113"/>
      <c r="D6" s="1113"/>
      <c r="E6" s="1113"/>
      <c r="F6" s="1113"/>
      <c r="G6" s="1113"/>
      <c r="H6" s="1113"/>
      <c r="I6" s="1113"/>
      <c r="J6" s="1113"/>
      <c r="K6" s="1113"/>
      <c r="L6" s="1113"/>
      <c r="M6" s="1114"/>
    </row>
    <row r="7" spans="1:30" customFormat="1" ht="13.5" thickBot="1"/>
    <row r="8" spans="1:30" customFormat="1" ht="51">
      <c r="A8" s="1115" t="s">
        <v>1097</v>
      </c>
      <c r="B8" s="228" t="s">
        <v>1098</v>
      </c>
      <c r="C8" s="228" t="s">
        <v>1099</v>
      </c>
      <c r="D8" s="228" t="s">
        <v>1100</v>
      </c>
      <c r="E8" s="228" t="s">
        <v>1101</v>
      </c>
      <c r="F8" s="228" t="s">
        <v>1102</v>
      </c>
      <c r="G8" s="228" t="s">
        <v>1103</v>
      </c>
      <c r="H8" s="229" t="s">
        <v>1104</v>
      </c>
      <c r="I8" s="229" t="s">
        <v>1105</v>
      </c>
      <c r="J8" s="229" t="s">
        <v>1106</v>
      </c>
      <c r="K8" s="229" t="s">
        <v>1107</v>
      </c>
      <c r="L8" s="229" t="s">
        <v>1108</v>
      </c>
      <c r="M8" s="230" t="s">
        <v>1109</v>
      </c>
      <c r="N8" s="230" t="s">
        <v>439</v>
      </c>
      <c r="P8" s="231" t="s">
        <v>63</v>
      </c>
      <c r="Q8" s="232">
        <f>N22+N24</f>
        <v>154563</v>
      </c>
      <c r="R8" s="8"/>
    </row>
    <row r="9" spans="1:30" ht="64.5" thickBot="1">
      <c r="A9" s="1116"/>
      <c r="B9" s="233" t="s">
        <v>1110</v>
      </c>
      <c r="C9" s="233" t="s">
        <v>1110</v>
      </c>
      <c r="D9" s="233" t="s">
        <v>1110</v>
      </c>
      <c r="E9" s="233" t="s">
        <v>1110</v>
      </c>
      <c r="F9" s="233" t="s">
        <v>1110</v>
      </c>
      <c r="G9" s="233" t="s">
        <v>1110</v>
      </c>
      <c r="H9" s="233" t="s">
        <v>1110</v>
      </c>
      <c r="I9" s="233" t="s">
        <v>1110</v>
      </c>
      <c r="J9" s="233" t="s">
        <v>1110</v>
      </c>
      <c r="K9" s="233" t="s">
        <v>1110</v>
      </c>
      <c r="L9" s="233" t="s">
        <v>1110</v>
      </c>
      <c r="M9" s="234" t="s">
        <v>1110</v>
      </c>
      <c r="N9" s="234" t="s">
        <v>1110</v>
      </c>
      <c r="O9" s="235"/>
      <c r="P9" s="236" t="s">
        <v>64</v>
      </c>
      <c r="Q9" s="237">
        <f>N12</f>
        <v>292555</v>
      </c>
      <c r="S9" s="235"/>
      <c r="T9" s="235"/>
      <c r="U9" s="235"/>
      <c r="V9" s="235"/>
      <c r="W9" s="235"/>
      <c r="X9" s="235"/>
      <c r="Y9" s="235"/>
      <c r="Z9" s="235"/>
      <c r="AA9" s="235"/>
      <c r="AB9" s="235"/>
      <c r="AC9" s="235"/>
      <c r="AD9" s="235"/>
    </row>
    <row r="10" spans="1:30" ht="51.75" thickBot="1">
      <c r="A10" s="239" t="s">
        <v>1111</v>
      </c>
      <c r="B10" s="240">
        <v>486495</v>
      </c>
      <c r="C10" s="240">
        <v>402647</v>
      </c>
      <c r="D10" s="240">
        <v>507347</v>
      </c>
      <c r="E10" s="240">
        <v>585980</v>
      </c>
      <c r="F10" s="240">
        <v>646894</v>
      </c>
      <c r="G10" s="240">
        <v>492674</v>
      </c>
      <c r="H10" s="240">
        <v>627660</v>
      </c>
      <c r="I10" s="240">
        <v>652426</v>
      </c>
      <c r="J10" s="240">
        <v>492070</v>
      </c>
      <c r="K10" s="240">
        <v>593139</v>
      </c>
      <c r="L10" s="240">
        <v>538341</v>
      </c>
      <c r="M10" s="241">
        <v>629037</v>
      </c>
      <c r="N10" s="241">
        <f>SUM(B10:M10)</f>
        <v>6654710</v>
      </c>
      <c r="O10" s="242"/>
      <c r="P10" s="236" t="s">
        <v>65</v>
      </c>
      <c r="Q10" s="237">
        <f>N27+N29+N31</f>
        <v>735141</v>
      </c>
      <c r="S10" s="242"/>
      <c r="T10" s="242"/>
      <c r="U10" s="242"/>
      <c r="V10" s="242"/>
      <c r="W10" s="242"/>
      <c r="X10" s="242"/>
      <c r="Y10" s="242"/>
      <c r="Z10" s="242"/>
      <c r="AA10" s="243"/>
      <c r="AB10" s="243"/>
      <c r="AC10" s="243"/>
      <c r="AD10" s="243"/>
    </row>
    <row r="11" spans="1:30" ht="63.75">
      <c r="A11" s="244" t="s">
        <v>1112</v>
      </c>
      <c r="B11" s="245">
        <v>15511</v>
      </c>
      <c r="C11" s="246">
        <v>25167</v>
      </c>
      <c r="D11" s="247">
        <v>17268</v>
      </c>
      <c r="E11" s="248">
        <v>32241</v>
      </c>
      <c r="F11" s="249">
        <v>24096</v>
      </c>
      <c r="G11" s="249">
        <v>32272</v>
      </c>
      <c r="H11" s="250">
        <v>20336</v>
      </c>
      <c r="I11" s="251">
        <v>38584</v>
      </c>
      <c r="J11" s="251">
        <v>40430</v>
      </c>
      <c r="K11" s="251">
        <v>28343</v>
      </c>
      <c r="L11" s="251">
        <v>38084</v>
      </c>
      <c r="M11" s="252">
        <v>46856</v>
      </c>
      <c r="N11" s="253">
        <f t="shared" ref="N11:N64" si="0">SUM(B11:M11)</f>
        <v>359188</v>
      </c>
      <c r="P11" s="236" t="s">
        <v>66</v>
      </c>
      <c r="Q11" s="237">
        <f>N14+N18</f>
        <v>3517657</v>
      </c>
    </row>
    <row r="12" spans="1:30" ht="38.25">
      <c r="A12" s="254" t="s">
        <v>1113</v>
      </c>
      <c r="B12" s="255">
        <v>13655</v>
      </c>
      <c r="C12" s="256">
        <v>20146</v>
      </c>
      <c r="D12" s="257">
        <v>11312</v>
      </c>
      <c r="E12" s="258">
        <v>26283</v>
      </c>
      <c r="F12" s="259">
        <v>20146</v>
      </c>
      <c r="G12" s="259">
        <v>25266</v>
      </c>
      <c r="H12" s="260">
        <v>15842</v>
      </c>
      <c r="I12" s="261">
        <v>34210</v>
      </c>
      <c r="J12" s="261">
        <v>36097</v>
      </c>
      <c r="K12" s="261">
        <v>23334</v>
      </c>
      <c r="L12" s="261">
        <v>28171</v>
      </c>
      <c r="M12" s="262">
        <v>38093</v>
      </c>
      <c r="N12" s="263">
        <f t="shared" si="0"/>
        <v>292555</v>
      </c>
      <c r="P12" s="236" t="s">
        <v>120</v>
      </c>
      <c r="Q12" s="237">
        <f>N39+N45</f>
        <v>163820</v>
      </c>
    </row>
    <row r="13" spans="1:30" ht="38.25">
      <c r="A13" s="254" t="s">
        <v>1114</v>
      </c>
      <c r="B13" s="255">
        <v>1856</v>
      </c>
      <c r="C13" s="256">
        <v>5021</v>
      </c>
      <c r="D13" s="257">
        <v>5956</v>
      </c>
      <c r="E13" s="258">
        <v>5958</v>
      </c>
      <c r="F13" s="259">
        <v>3950</v>
      </c>
      <c r="G13" s="259">
        <v>7006</v>
      </c>
      <c r="H13" s="260">
        <v>4494</v>
      </c>
      <c r="I13" s="261">
        <v>4374</v>
      </c>
      <c r="J13" s="261">
        <v>4333</v>
      </c>
      <c r="K13" s="261">
        <v>5009</v>
      </c>
      <c r="L13" s="261">
        <v>9913</v>
      </c>
      <c r="M13" s="262">
        <v>8763</v>
      </c>
      <c r="N13" s="263">
        <f t="shared" si="0"/>
        <v>66633</v>
      </c>
      <c r="P13" s="236" t="s">
        <v>121</v>
      </c>
      <c r="Q13" s="237">
        <f>N38+N44</f>
        <v>168847</v>
      </c>
      <c r="R13"/>
    </row>
    <row r="14" spans="1:30" ht="63.75">
      <c r="A14" s="244" t="s">
        <v>1115</v>
      </c>
      <c r="B14" s="264">
        <v>227881</v>
      </c>
      <c r="C14" s="265">
        <v>164082</v>
      </c>
      <c r="D14" s="266">
        <v>262260</v>
      </c>
      <c r="E14" s="267">
        <v>329972</v>
      </c>
      <c r="F14" s="268">
        <v>338683</v>
      </c>
      <c r="G14" s="268">
        <v>241455</v>
      </c>
      <c r="H14" s="269">
        <v>350307</v>
      </c>
      <c r="I14" s="270">
        <v>342444</v>
      </c>
      <c r="J14" s="270">
        <v>188018</v>
      </c>
      <c r="K14" s="270">
        <v>293622</v>
      </c>
      <c r="L14" s="270">
        <v>228503</v>
      </c>
      <c r="M14" s="271">
        <v>309795</v>
      </c>
      <c r="N14" s="272">
        <f>SUM(B14:M14)</f>
        <v>3277022</v>
      </c>
      <c r="P14" s="236" t="s">
        <v>67</v>
      </c>
      <c r="Q14" s="237">
        <f>N26+N25+N30</f>
        <v>1601484.9220000003</v>
      </c>
      <c r="R14" s="235"/>
    </row>
    <row r="15" spans="1:30" ht="76.5">
      <c r="A15" s="273" t="s">
        <v>1116</v>
      </c>
      <c r="B15" s="274">
        <v>227881</v>
      </c>
      <c r="C15" s="275">
        <v>127177</v>
      </c>
      <c r="D15" s="276">
        <v>249517</v>
      </c>
      <c r="E15" s="277">
        <v>309147</v>
      </c>
      <c r="F15" s="278">
        <v>324983</v>
      </c>
      <c r="G15" s="278">
        <v>231335</v>
      </c>
      <c r="H15" s="279">
        <v>284692</v>
      </c>
      <c r="I15" s="261">
        <v>322520</v>
      </c>
      <c r="J15" s="261">
        <v>148601</v>
      </c>
      <c r="K15" s="261">
        <v>252168</v>
      </c>
      <c r="L15" s="261">
        <v>206654</v>
      </c>
      <c r="M15" s="262">
        <v>292229</v>
      </c>
      <c r="N15" s="263">
        <f t="shared" si="0"/>
        <v>2976904</v>
      </c>
      <c r="P15" s="236" t="s">
        <v>68</v>
      </c>
      <c r="Q15" s="237">
        <f>N19</f>
        <v>2777865</v>
      </c>
      <c r="R15" s="242"/>
    </row>
    <row r="16" spans="1:30" ht="51">
      <c r="A16" s="273" t="s">
        <v>1117</v>
      </c>
      <c r="B16" s="274">
        <v>0</v>
      </c>
      <c r="C16" s="275">
        <v>6350</v>
      </c>
      <c r="D16" s="276">
        <v>5976</v>
      </c>
      <c r="E16" s="277">
        <v>20825</v>
      </c>
      <c r="F16" s="278">
        <v>13700</v>
      </c>
      <c r="G16" s="278">
        <v>10120</v>
      </c>
      <c r="H16" s="279">
        <v>49877</v>
      </c>
      <c r="I16" s="261">
        <v>19924</v>
      </c>
      <c r="J16" s="261">
        <v>33124</v>
      </c>
      <c r="K16" s="261">
        <v>20556</v>
      </c>
      <c r="L16" s="261">
        <v>7861</v>
      </c>
      <c r="M16" s="262">
        <v>17566</v>
      </c>
      <c r="N16" s="263">
        <f t="shared" si="0"/>
        <v>205879</v>
      </c>
      <c r="P16" s="236" t="s">
        <v>69</v>
      </c>
      <c r="Q16" s="237">
        <f>N23</f>
        <v>1102</v>
      </c>
    </row>
    <row r="17" spans="1:26" ht="63.75">
      <c r="A17" s="273" t="s">
        <v>1118</v>
      </c>
      <c r="B17" s="274">
        <v>0</v>
      </c>
      <c r="C17" s="275">
        <v>30555</v>
      </c>
      <c r="D17" s="276">
        <v>6767</v>
      </c>
      <c r="E17" s="277">
        <v>0</v>
      </c>
      <c r="F17" s="278">
        <v>0</v>
      </c>
      <c r="G17" s="278">
        <v>0</v>
      </c>
      <c r="H17" s="279">
        <v>15738</v>
      </c>
      <c r="I17" s="261">
        <v>0</v>
      </c>
      <c r="J17" s="261">
        <v>6293</v>
      </c>
      <c r="K17" s="261">
        <v>20898</v>
      </c>
      <c r="L17" s="261">
        <v>13988</v>
      </c>
      <c r="M17" s="262">
        <v>0</v>
      </c>
      <c r="N17" s="263">
        <f t="shared" si="0"/>
        <v>94239</v>
      </c>
      <c r="P17" s="236" t="s">
        <v>70</v>
      </c>
      <c r="Q17" s="237">
        <f>N13</f>
        <v>66633</v>
      </c>
    </row>
    <row r="18" spans="1:26" ht="51">
      <c r="A18" s="244" t="s">
        <v>1119</v>
      </c>
      <c r="B18" s="274">
        <v>26136</v>
      </c>
      <c r="C18" s="275">
        <v>15017</v>
      </c>
      <c r="D18" s="276">
        <v>23234</v>
      </c>
      <c r="E18" s="277">
        <v>16420</v>
      </c>
      <c r="F18" s="278">
        <v>28200</v>
      </c>
      <c r="G18" s="278">
        <v>5761</v>
      </c>
      <c r="H18" s="279">
        <v>22827</v>
      </c>
      <c r="I18" s="261">
        <v>14966</v>
      </c>
      <c r="J18" s="261">
        <v>26460</v>
      </c>
      <c r="K18" s="261">
        <v>15588</v>
      </c>
      <c r="L18" s="261">
        <v>21888</v>
      </c>
      <c r="M18" s="262">
        <v>24138</v>
      </c>
      <c r="N18" s="263">
        <f t="shared" si="0"/>
        <v>240635</v>
      </c>
      <c r="P18" s="89" t="s">
        <v>116</v>
      </c>
      <c r="Q18" s="237">
        <f>N10</f>
        <v>6654710</v>
      </c>
    </row>
    <row r="19" spans="1:26" ht="51.75" thickBot="1">
      <c r="A19" s="244" t="s">
        <v>1120</v>
      </c>
      <c r="B19" s="280">
        <v>216967</v>
      </c>
      <c r="C19" s="281">
        <v>198381</v>
      </c>
      <c r="D19" s="282">
        <v>204585</v>
      </c>
      <c r="E19" s="283">
        <v>207347</v>
      </c>
      <c r="F19" s="284">
        <v>255915</v>
      </c>
      <c r="G19" s="284">
        <v>213186</v>
      </c>
      <c r="H19" s="285">
        <v>234190</v>
      </c>
      <c r="I19" s="261">
        <v>256432</v>
      </c>
      <c r="J19" s="261">
        <v>237162</v>
      </c>
      <c r="K19" s="261">
        <v>255586</v>
      </c>
      <c r="L19" s="261">
        <v>249866</v>
      </c>
      <c r="M19" s="262">
        <v>248248</v>
      </c>
      <c r="N19" s="263">
        <f t="shared" si="0"/>
        <v>2777865</v>
      </c>
      <c r="P19" s="89" t="s">
        <v>117</v>
      </c>
      <c r="Q19" s="237">
        <f>N20</f>
        <v>2492290.9220000003</v>
      </c>
    </row>
    <row r="20" spans="1:26" ht="39" thickBot="1">
      <c r="A20" s="286" t="s">
        <v>1121</v>
      </c>
      <c r="B20" s="240">
        <v>173107</v>
      </c>
      <c r="C20" s="240">
        <v>119650</v>
      </c>
      <c r="D20" s="240">
        <v>153705</v>
      </c>
      <c r="E20" s="240">
        <v>275952</v>
      </c>
      <c r="F20" s="240">
        <v>208468.92200000037</v>
      </c>
      <c r="G20" s="240">
        <v>175525</v>
      </c>
      <c r="H20" s="240">
        <v>208383</v>
      </c>
      <c r="I20" s="240">
        <v>242802</v>
      </c>
      <c r="J20" s="240">
        <v>182622</v>
      </c>
      <c r="K20" s="240">
        <v>306758</v>
      </c>
      <c r="L20" s="240">
        <v>191867</v>
      </c>
      <c r="M20" s="241">
        <v>253451</v>
      </c>
      <c r="N20" s="241">
        <f t="shared" si="0"/>
        <v>2492290.9220000003</v>
      </c>
      <c r="O20" s="242"/>
      <c r="P20" s="89" t="s">
        <v>118</v>
      </c>
      <c r="Q20" s="287">
        <v>0</v>
      </c>
      <c r="S20" s="242"/>
      <c r="T20" s="242"/>
      <c r="U20" s="242"/>
      <c r="V20" s="242"/>
      <c r="W20" s="242"/>
      <c r="X20" s="242"/>
      <c r="Y20" s="242"/>
      <c r="Z20" s="242"/>
    </row>
    <row r="21" spans="1:26" s="296" customFormat="1" ht="51.75" thickBot="1">
      <c r="A21" s="288" t="s">
        <v>1122</v>
      </c>
      <c r="B21" s="264">
        <v>11466</v>
      </c>
      <c r="C21" s="265">
        <v>10047</v>
      </c>
      <c r="D21" s="266">
        <v>246</v>
      </c>
      <c r="E21" s="289">
        <v>16576</v>
      </c>
      <c r="F21" s="268">
        <v>22639</v>
      </c>
      <c r="G21" s="290">
        <v>4565</v>
      </c>
      <c r="H21" s="291">
        <v>4119</v>
      </c>
      <c r="I21" s="292">
        <v>31737</v>
      </c>
      <c r="J21" s="292">
        <v>502</v>
      </c>
      <c r="K21" s="292">
        <v>19736</v>
      </c>
      <c r="L21" s="292">
        <v>4453</v>
      </c>
      <c r="M21" s="293">
        <v>29579</v>
      </c>
      <c r="N21" s="294">
        <f t="shared" si="0"/>
        <v>155665</v>
      </c>
      <c r="O21" s="110"/>
      <c r="P21" s="90" t="s">
        <v>119</v>
      </c>
      <c r="Q21" s="295">
        <f>N50+N51</f>
        <v>50302</v>
      </c>
      <c r="R21" s="8"/>
      <c r="S21" s="110"/>
      <c r="T21" s="110"/>
      <c r="U21" s="110"/>
      <c r="V21" s="110"/>
      <c r="W21" s="110"/>
      <c r="X21" s="110"/>
      <c r="Y21" s="110"/>
      <c r="Z21" s="110"/>
    </row>
    <row r="22" spans="1:26">
      <c r="A22" s="297" t="s">
        <v>1123</v>
      </c>
      <c r="B22" s="274">
        <v>4</v>
      </c>
      <c r="C22" s="275">
        <v>21</v>
      </c>
      <c r="D22" s="276">
        <v>246</v>
      </c>
      <c r="E22" s="277">
        <v>258</v>
      </c>
      <c r="F22" s="278">
        <v>127</v>
      </c>
      <c r="G22" s="278">
        <v>65</v>
      </c>
      <c r="H22" s="279">
        <v>0</v>
      </c>
      <c r="I22" s="261">
        <v>844</v>
      </c>
      <c r="J22" s="261">
        <v>342</v>
      </c>
      <c r="K22" s="261">
        <v>256</v>
      </c>
      <c r="L22" s="261">
        <v>189</v>
      </c>
      <c r="M22" s="262">
        <v>47</v>
      </c>
      <c r="N22" s="263">
        <f t="shared" si="0"/>
        <v>2399</v>
      </c>
      <c r="Q22" s="242"/>
    </row>
    <row r="23" spans="1:26">
      <c r="A23" s="297" t="s">
        <v>1124</v>
      </c>
      <c r="B23" s="274">
        <v>0</v>
      </c>
      <c r="C23" s="275">
        <v>26</v>
      </c>
      <c r="D23" s="276">
        <v>0</v>
      </c>
      <c r="E23" s="277">
        <v>18</v>
      </c>
      <c r="F23" s="278">
        <v>62</v>
      </c>
      <c r="G23" s="278">
        <v>0</v>
      </c>
      <c r="H23" s="279">
        <v>19</v>
      </c>
      <c r="I23" s="261">
        <v>91</v>
      </c>
      <c r="J23" s="261">
        <v>160</v>
      </c>
      <c r="K23" s="261">
        <v>30</v>
      </c>
      <c r="L23" s="261">
        <v>564</v>
      </c>
      <c r="M23" s="262">
        <v>132</v>
      </c>
      <c r="N23" s="263">
        <f t="shared" si="0"/>
        <v>1102</v>
      </c>
      <c r="Q23" s="242"/>
    </row>
    <row r="24" spans="1:26">
      <c r="A24" s="297" t="s">
        <v>1125</v>
      </c>
      <c r="B24" s="274">
        <v>11462</v>
      </c>
      <c r="C24" s="275">
        <v>10000</v>
      </c>
      <c r="D24" s="276">
        <v>0</v>
      </c>
      <c r="E24" s="277">
        <v>16300</v>
      </c>
      <c r="F24" s="278">
        <v>22450</v>
      </c>
      <c r="G24" s="278">
        <v>4500</v>
      </c>
      <c r="H24" s="279">
        <v>4100</v>
      </c>
      <c r="I24" s="261">
        <v>30802</v>
      </c>
      <c r="J24" s="261">
        <v>0</v>
      </c>
      <c r="K24" s="261">
        <v>19450</v>
      </c>
      <c r="L24" s="261">
        <v>3700</v>
      </c>
      <c r="M24" s="262">
        <v>29400</v>
      </c>
      <c r="N24" s="263">
        <f t="shared" si="0"/>
        <v>152164</v>
      </c>
      <c r="Q24" s="242"/>
    </row>
    <row r="25" spans="1:26" s="299" customFormat="1">
      <c r="A25" s="254" t="s">
        <v>1126</v>
      </c>
      <c r="B25" s="274">
        <v>26108</v>
      </c>
      <c r="C25" s="275">
        <v>30428</v>
      </c>
      <c r="D25" s="276">
        <v>22444</v>
      </c>
      <c r="E25" s="277">
        <v>18221</v>
      </c>
      <c r="F25" s="278">
        <v>22027</v>
      </c>
      <c r="G25" s="278">
        <v>24722</v>
      </c>
      <c r="H25" s="279">
        <v>25884</v>
      </c>
      <c r="I25" s="261">
        <v>20252</v>
      </c>
      <c r="J25" s="261">
        <v>20901</v>
      </c>
      <c r="K25" s="261">
        <v>18467</v>
      </c>
      <c r="L25" s="261">
        <v>20328</v>
      </c>
      <c r="M25" s="262">
        <v>25147</v>
      </c>
      <c r="N25" s="263">
        <f t="shared" si="0"/>
        <v>274929</v>
      </c>
      <c r="O25" s="298"/>
      <c r="P25" s="242"/>
      <c r="Q25" s="242"/>
      <c r="R25" s="242"/>
      <c r="S25" s="298"/>
      <c r="T25" s="298"/>
      <c r="U25" s="298"/>
      <c r="V25" s="298"/>
      <c r="W25" s="298"/>
      <c r="X25" s="298"/>
      <c r="Y25" s="298"/>
      <c r="Z25" s="298"/>
    </row>
    <row r="26" spans="1:26">
      <c r="A26" s="244" t="s">
        <v>1127</v>
      </c>
      <c r="B26" s="300">
        <v>27417</v>
      </c>
      <c r="C26" s="275">
        <v>34363</v>
      </c>
      <c r="D26" s="276">
        <v>49434</v>
      </c>
      <c r="E26" s="277">
        <v>49191</v>
      </c>
      <c r="F26" s="278">
        <v>48412</v>
      </c>
      <c r="G26" s="278">
        <v>41727</v>
      </c>
      <c r="H26" s="279">
        <v>30506</v>
      </c>
      <c r="I26" s="301">
        <v>47400</v>
      </c>
      <c r="J26" s="301">
        <v>73405</v>
      </c>
      <c r="K26" s="301">
        <v>72754</v>
      </c>
      <c r="L26" s="301">
        <v>58398</v>
      </c>
      <c r="M26" s="263">
        <v>61592</v>
      </c>
      <c r="N26" s="263">
        <f t="shared" si="0"/>
        <v>594599</v>
      </c>
      <c r="P26" s="110"/>
      <c r="Q26" s="242"/>
      <c r="R26" s="110"/>
    </row>
    <row r="27" spans="1:26">
      <c r="A27" s="244" t="s">
        <v>1128</v>
      </c>
      <c r="B27" s="274">
        <v>0</v>
      </c>
      <c r="C27" s="275">
        <v>0</v>
      </c>
      <c r="D27" s="276">
        <v>0</v>
      </c>
      <c r="E27" s="277">
        <v>30450</v>
      </c>
      <c r="F27" s="278">
        <v>17208</v>
      </c>
      <c r="G27" s="278">
        <v>7250</v>
      </c>
      <c r="H27" s="279">
        <v>24232</v>
      </c>
      <c r="I27" s="261">
        <v>0</v>
      </c>
      <c r="J27" s="261">
        <v>15500</v>
      </c>
      <c r="K27" s="261">
        <v>26250</v>
      </c>
      <c r="L27" s="261">
        <v>0</v>
      </c>
      <c r="M27" s="262">
        <v>54136</v>
      </c>
      <c r="N27" s="263">
        <f t="shared" si="0"/>
        <v>175026</v>
      </c>
      <c r="Q27" s="242"/>
    </row>
    <row r="28" spans="1:26">
      <c r="A28" s="244" t="s">
        <v>1129</v>
      </c>
      <c r="B28" s="264">
        <v>38879</v>
      </c>
      <c r="C28" s="264">
        <v>44363</v>
      </c>
      <c r="D28" s="264">
        <v>49434</v>
      </c>
      <c r="E28" s="264">
        <v>95941</v>
      </c>
      <c r="F28" s="264">
        <v>88070</v>
      </c>
      <c r="G28" s="264">
        <v>53477</v>
      </c>
      <c r="H28" s="264">
        <v>58838</v>
      </c>
      <c r="I28" s="264">
        <v>78202</v>
      </c>
      <c r="J28" s="264">
        <v>88905</v>
      </c>
      <c r="K28" s="264">
        <v>118454</v>
      </c>
      <c r="L28" s="264">
        <v>62098</v>
      </c>
      <c r="M28" s="302">
        <v>145128</v>
      </c>
      <c r="N28" s="303">
        <f>SUM(B28:M28)</f>
        <v>921789</v>
      </c>
      <c r="Q28" s="242"/>
    </row>
    <row r="29" spans="1:26">
      <c r="A29" s="304" t="s">
        <v>1130</v>
      </c>
      <c r="B29" s="274">
        <v>68060</v>
      </c>
      <c r="C29" s="275">
        <v>0</v>
      </c>
      <c r="D29" s="276">
        <v>26937</v>
      </c>
      <c r="E29" s="277">
        <v>102589</v>
      </c>
      <c r="F29" s="278">
        <v>36316</v>
      </c>
      <c r="G29" s="278">
        <v>32888</v>
      </c>
      <c r="H29" s="279">
        <v>59644</v>
      </c>
      <c r="I29" s="261">
        <v>75317</v>
      </c>
      <c r="J29" s="261">
        <v>0</v>
      </c>
      <c r="K29" s="261">
        <v>92167</v>
      </c>
      <c r="L29" s="261">
        <v>32998</v>
      </c>
      <c r="M29" s="262">
        <v>5433</v>
      </c>
      <c r="N29" s="263">
        <f t="shared" si="0"/>
        <v>532349</v>
      </c>
      <c r="O29" s="305"/>
      <c r="Q29" s="242"/>
    </row>
    <row r="30" spans="1:26">
      <c r="A30" s="288" t="s">
        <v>1120</v>
      </c>
      <c r="B30" s="274">
        <v>40056</v>
      </c>
      <c r="C30" s="275">
        <v>44812</v>
      </c>
      <c r="D30" s="276">
        <v>54644</v>
      </c>
      <c r="E30" s="277">
        <v>58925</v>
      </c>
      <c r="F30" s="278">
        <v>61866.92200000037</v>
      </c>
      <c r="G30" s="278">
        <v>61177</v>
      </c>
      <c r="H30" s="279">
        <v>63998</v>
      </c>
      <c r="I30" s="261">
        <v>68096</v>
      </c>
      <c r="J30" s="261">
        <v>72314</v>
      </c>
      <c r="K30" s="261">
        <v>65077</v>
      </c>
      <c r="L30" s="261">
        <v>63427</v>
      </c>
      <c r="M30" s="262">
        <v>77564</v>
      </c>
      <c r="N30" s="263">
        <f t="shared" si="0"/>
        <v>731956.92200000037</v>
      </c>
      <c r="P30" s="298"/>
      <c r="Q30" s="242"/>
      <c r="R30" s="298"/>
    </row>
    <row r="31" spans="1:26">
      <c r="A31" s="244" t="s">
        <v>1131</v>
      </c>
      <c r="B31" s="264">
        <v>0</v>
      </c>
      <c r="C31" s="265">
        <v>0</v>
      </c>
      <c r="D31" s="266">
        <v>0</v>
      </c>
      <c r="E31" s="267">
        <v>0</v>
      </c>
      <c r="F31" s="268">
        <v>0</v>
      </c>
      <c r="G31" s="268">
        <v>3196</v>
      </c>
      <c r="H31" s="269">
        <v>0</v>
      </c>
      <c r="I31" s="292">
        <v>0</v>
      </c>
      <c r="J31" s="292">
        <v>0</v>
      </c>
      <c r="K31" s="292">
        <v>12307</v>
      </c>
      <c r="L31" s="292">
        <v>12263</v>
      </c>
      <c r="M31" s="293">
        <v>0</v>
      </c>
      <c r="N31" s="294">
        <f t="shared" si="0"/>
        <v>27766</v>
      </c>
      <c r="Q31" s="242"/>
    </row>
    <row r="32" spans="1:26">
      <c r="A32" s="244" t="s">
        <v>1132</v>
      </c>
      <c r="B32" s="274">
        <v>0</v>
      </c>
      <c r="C32" s="275">
        <v>0</v>
      </c>
      <c r="D32" s="276">
        <v>0</v>
      </c>
      <c r="E32" s="277">
        <v>0</v>
      </c>
      <c r="F32" s="278">
        <v>0</v>
      </c>
      <c r="G32" s="278">
        <v>0</v>
      </c>
      <c r="H32" s="279">
        <v>0</v>
      </c>
      <c r="I32" s="261">
        <v>0</v>
      </c>
      <c r="J32" s="261">
        <v>0</v>
      </c>
      <c r="K32" s="261">
        <v>12307</v>
      </c>
      <c r="L32" s="261">
        <v>12263</v>
      </c>
      <c r="M32" s="262">
        <v>0</v>
      </c>
      <c r="N32" s="262">
        <f t="shared" si="0"/>
        <v>24570</v>
      </c>
      <c r="Q32" s="242"/>
    </row>
    <row r="33" spans="1:26" ht="13.5" thickBot="1">
      <c r="A33" s="306" t="s">
        <v>1133</v>
      </c>
      <c r="B33" s="307">
        <v>0</v>
      </c>
      <c r="C33" s="275">
        <v>0</v>
      </c>
      <c r="D33" s="276">
        <v>0</v>
      </c>
      <c r="E33" s="308">
        <v>0</v>
      </c>
      <c r="F33" s="309">
        <v>0</v>
      </c>
      <c r="G33" s="309">
        <v>3196</v>
      </c>
      <c r="H33" s="310">
        <v>0</v>
      </c>
      <c r="I33" s="311">
        <v>0</v>
      </c>
      <c r="J33" s="311">
        <v>0</v>
      </c>
      <c r="K33" s="311">
        <v>0</v>
      </c>
      <c r="L33" s="311">
        <v>0</v>
      </c>
      <c r="M33" s="312">
        <v>0</v>
      </c>
      <c r="N33" s="312">
        <f t="shared" si="0"/>
        <v>3196</v>
      </c>
      <c r="Q33" s="242"/>
    </row>
    <row r="34" spans="1:26" ht="13.5" thickBot="1">
      <c r="A34" s="313" t="s">
        <v>1134</v>
      </c>
      <c r="B34" s="240">
        <v>659602</v>
      </c>
      <c r="C34" s="240">
        <v>522297</v>
      </c>
      <c r="D34" s="240">
        <v>661052</v>
      </c>
      <c r="E34" s="240">
        <v>861932</v>
      </c>
      <c r="F34" s="240">
        <v>855362.92200000037</v>
      </c>
      <c r="G34" s="240">
        <v>668199</v>
      </c>
      <c r="H34" s="240">
        <v>836043</v>
      </c>
      <c r="I34" s="240">
        <v>895228</v>
      </c>
      <c r="J34" s="240">
        <v>674692</v>
      </c>
      <c r="K34" s="240">
        <v>899897</v>
      </c>
      <c r="L34" s="240">
        <v>730208</v>
      </c>
      <c r="M34" s="241">
        <v>882488</v>
      </c>
      <c r="N34" s="241">
        <f t="shared" si="0"/>
        <v>9147000.9220000003</v>
      </c>
      <c r="O34" s="242"/>
      <c r="P34" s="305"/>
      <c r="Q34" s="242"/>
      <c r="S34" s="242"/>
      <c r="T34" s="242"/>
      <c r="U34" s="242"/>
      <c r="V34" s="242"/>
      <c r="W34" s="242"/>
      <c r="X34" s="242"/>
      <c r="Y34" s="242"/>
      <c r="Z34" s="242"/>
    </row>
    <row r="35" spans="1:26" ht="13.5" thickBot="1">
      <c r="A35" s="314"/>
      <c r="B35" s="315"/>
      <c r="C35" s="316"/>
      <c r="D35" s="316"/>
      <c r="E35" s="316"/>
      <c r="F35" s="317"/>
      <c r="G35" s="318"/>
      <c r="H35" s="319"/>
      <c r="I35" s="316"/>
      <c r="J35" s="316"/>
      <c r="K35" s="316"/>
      <c r="L35" s="316">
        <v>0</v>
      </c>
      <c r="M35" s="320">
        <v>0</v>
      </c>
      <c r="N35" s="320">
        <f t="shared" si="0"/>
        <v>0</v>
      </c>
      <c r="Q35" s="242"/>
    </row>
    <row r="36" spans="1:26" ht="13.5" thickBot="1">
      <c r="A36" s="286" t="s">
        <v>1135</v>
      </c>
      <c r="B36" s="321">
        <v>27519</v>
      </c>
      <c r="C36" s="321">
        <v>24930</v>
      </c>
      <c r="D36" s="321">
        <v>24399</v>
      </c>
      <c r="E36" s="321">
        <v>25922</v>
      </c>
      <c r="F36" s="321">
        <v>28489</v>
      </c>
      <c r="G36" s="321">
        <v>26080</v>
      </c>
      <c r="H36" s="321">
        <v>26758</v>
      </c>
      <c r="I36" s="321">
        <v>31622</v>
      </c>
      <c r="J36" s="321">
        <v>27915</v>
      </c>
      <c r="K36" s="321">
        <v>31194</v>
      </c>
      <c r="L36" s="321">
        <v>28626</v>
      </c>
      <c r="M36" s="322">
        <v>29213</v>
      </c>
      <c r="N36" s="322">
        <f t="shared" si="0"/>
        <v>332667</v>
      </c>
      <c r="Q36" s="242"/>
    </row>
    <row r="37" spans="1:26" ht="13.5" thickBot="1">
      <c r="A37" s="323" t="s">
        <v>1136</v>
      </c>
      <c r="B37" s="324">
        <v>18092</v>
      </c>
      <c r="C37" s="324">
        <v>17704</v>
      </c>
      <c r="D37" s="324">
        <v>18321</v>
      </c>
      <c r="E37" s="324">
        <v>18701</v>
      </c>
      <c r="F37" s="324">
        <v>21636</v>
      </c>
      <c r="G37" s="324">
        <v>19147</v>
      </c>
      <c r="H37" s="324">
        <v>20157</v>
      </c>
      <c r="I37" s="324">
        <v>22521</v>
      </c>
      <c r="J37" s="324">
        <v>22068</v>
      </c>
      <c r="K37" s="324">
        <v>23463</v>
      </c>
      <c r="L37" s="324">
        <v>22045</v>
      </c>
      <c r="M37" s="325">
        <v>22493</v>
      </c>
      <c r="N37" s="325">
        <f t="shared" si="0"/>
        <v>246348</v>
      </c>
      <c r="Q37" s="242"/>
    </row>
    <row r="38" spans="1:26">
      <c r="A38" s="244" t="s">
        <v>1137</v>
      </c>
      <c r="B38" s="279">
        <v>13304</v>
      </c>
      <c r="C38" s="316">
        <v>11856</v>
      </c>
      <c r="D38" s="326">
        <v>12190</v>
      </c>
      <c r="E38" s="316">
        <v>12635</v>
      </c>
      <c r="F38" s="327">
        <v>15294</v>
      </c>
      <c r="G38" s="278">
        <v>12986</v>
      </c>
      <c r="H38" s="328">
        <v>14011</v>
      </c>
      <c r="I38" s="279">
        <v>15808</v>
      </c>
      <c r="J38" s="329">
        <v>14228</v>
      </c>
      <c r="K38" s="316">
        <v>15798</v>
      </c>
      <c r="L38" s="329">
        <v>14992</v>
      </c>
      <c r="M38" s="278">
        <v>14571</v>
      </c>
      <c r="N38" s="278">
        <f t="shared" si="0"/>
        <v>167673</v>
      </c>
      <c r="Q38" s="242"/>
    </row>
    <row r="39" spans="1:26" ht="13.5" thickBot="1">
      <c r="A39" s="244" t="s">
        <v>1138</v>
      </c>
      <c r="B39" s="310">
        <v>4788</v>
      </c>
      <c r="C39" s="330">
        <v>5848</v>
      </c>
      <c r="D39" s="331">
        <v>6131</v>
      </c>
      <c r="E39" s="316">
        <v>6066</v>
      </c>
      <c r="F39" s="327">
        <v>6342</v>
      </c>
      <c r="G39" s="278">
        <v>6161</v>
      </c>
      <c r="H39" s="328">
        <v>6146</v>
      </c>
      <c r="I39" s="279">
        <v>6713</v>
      </c>
      <c r="J39" s="329">
        <v>7840</v>
      </c>
      <c r="K39" s="316">
        <v>7665</v>
      </c>
      <c r="L39" s="329">
        <v>7053</v>
      </c>
      <c r="M39" s="278">
        <v>7922</v>
      </c>
      <c r="N39" s="278">
        <f t="shared" si="0"/>
        <v>78675</v>
      </c>
      <c r="P39" s="242"/>
      <c r="Q39" s="242"/>
      <c r="R39" s="242"/>
    </row>
    <row r="40" spans="1:26">
      <c r="A40" s="332" t="s">
        <v>1139</v>
      </c>
      <c r="B40" s="279">
        <v>1305.4000000000001</v>
      </c>
      <c r="C40" s="333">
        <v>1521.4</v>
      </c>
      <c r="D40" s="334">
        <v>1122.2</v>
      </c>
      <c r="E40" s="316">
        <v>860</v>
      </c>
      <c r="F40" s="327">
        <v>1055</v>
      </c>
      <c r="G40" s="278">
        <v>1158</v>
      </c>
      <c r="H40" s="328">
        <v>1256</v>
      </c>
      <c r="I40" s="279">
        <v>975</v>
      </c>
      <c r="J40" s="329">
        <v>995</v>
      </c>
      <c r="K40" s="316">
        <v>902</v>
      </c>
      <c r="L40" s="329">
        <v>1008</v>
      </c>
      <c r="M40" s="278">
        <v>1223</v>
      </c>
      <c r="N40" s="278">
        <f t="shared" si="0"/>
        <v>13381</v>
      </c>
      <c r="P40" s="242"/>
      <c r="Q40" s="242"/>
      <c r="R40" s="242"/>
    </row>
    <row r="41" spans="1:26">
      <c r="A41" s="335" t="s">
        <v>1140</v>
      </c>
      <c r="B41" s="279">
        <v>1066</v>
      </c>
      <c r="C41" s="333">
        <v>1327</v>
      </c>
      <c r="D41" s="334">
        <v>1823</v>
      </c>
      <c r="E41" s="316">
        <v>1863</v>
      </c>
      <c r="F41" s="327">
        <v>1843</v>
      </c>
      <c r="G41" s="278">
        <v>1600</v>
      </c>
      <c r="H41" s="328">
        <v>1179</v>
      </c>
      <c r="I41" s="279">
        <v>1803</v>
      </c>
      <c r="J41" s="329">
        <v>2813</v>
      </c>
      <c r="K41" s="316">
        <v>2845</v>
      </c>
      <c r="L41" s="329">
        <v>2267</v>
      </c>
      <c r="M41" s="278">
        <v>2346</v>
      </c>
      <c r="N41" s="278">
        <f t="shared" si="0"/>
        <v>22775</v>
      </c>
      <c r="P41" s="242"/>
      <c r="Q41" s="242"/>
      <c r="R41" s="242"/>
    </row>
    <row r="42" spans="1:26" ht="13.5" thickBot="1">
      <c r="A42" s="335" t="s">
        <v>1141</v>
      </c>
      <c r="B42" s="279">
        <v>2416.6</v>
      </c>
      <c r="C42" s="316">
        <v>2999.6</v>
      </c>
      <c r="D42" s="334">
        <v>3185.8</v>
      </c>
      <c r="E42" s="316">
        <v>3343</v>
      </c>
      <c r="F42" s="327">
        <v>3444</v>
      </c>
      <c r="G42" s="278">
        <v>3403</v>
      </c>
      <c r="H42" s="328">
        <v>3711</v>
      </c>
      <c r="I42" s="279">
        <v>3935</v>
      </c>
      <c r="J42" s="329">
        <v>4032</v>
      </c>
      <c r="K42" s="316">
        <v>3918</v>
      </c>
      <c r="L42" s="329">
        <v>3778</v>
      </c>
      <c r="M42" s="278">
        <v>4353</v>
      </c>
      <c r="N42" s="278">
        <f t="shared" si="0"/>
        <v>42519</v>
      </c>
      <c r="P42" s="242"/>
      <c r="Q42" s="242"/>
      <c r="R42" s="242"/>
    </row>
    <row r="43" spans="1:26" ht="13.5" thickBot="1">
      <c r="A43" s="336" t="s">
        <v>1142</v>
      </c>
      <c r="B43" s="324">
        <v>9427</v>
      </c>
      <c r="C43" s="324">
        <v>7226</v>
      </c>
      <c r="D43" s="324">
        <v>6078</v>
      </c>
      <c r="E43" s="324">
        <v>7221</v>
      </c>
      <c r="F43" s="324">
        <v>6853</v>
      </c>
      <c r="G43" s="324">
        <v>6933</v>
      </c>
      <c r="H43" s="324">
        <v>6601</v>
      </c>
      <c r="I43" s="324">
        <v>9101</v>
      </c>
      <c r="J43" s="324">
        <v>5847</v>
      </c>
      <c r="K43" s="324">
        <v>7731</v>
      </c>
      <c r="L43" s="324">
        <v>6581</v>
      </c>
      <c r="M43" s="325">
        <v>6720</v>
      </c>
      <c r="N43" s="325">
        <f t="shared" si="0"/>
        <v>86319</v>
      </c>
      <c r="O43" s="337"/>
      <c r="Q43" s="242"/>
    </row>
    <row r="44" spans="1:26">
      <c r="A44" s="338" t="s">
        <v>1143</v>
      </c>
      <c r="B44" s="291">
        <v>13</v>
      </c>
      <c r="C44" s="339">
        <v>58</v>
      </c>
      <c r="D44" s="339">
        <v>205</v>
      </c>
      <c r="E44" s="339">
        <v>634</v>
      </c>
      <c r="F44" s="340">
        <v>23</v>
      </c>
      <c r="G44" s="340">
        <v>94</v>
      </c>
      <c r="H44" s="341">
        <v>49</v>
      </c>
      <c r="I44" s="341">
        <v>5</v>
      </c>
      <c r="J44" s="339">
        <v>38</v>
      </c>
      <c r="K44" s="339">
        <v>49</v>
      </c>
      <c r="L44" s="339">
        <v>2</v>
      </c>
      <c r="M44" s="342">
        <v>4</v>
      </c>
      <c r="N44" s="342">
        <f t="shared" si="0"/>
        <v>1174</v>
      </c>
      <c r="Q44" s="242"/>
    </row>
    <row r="45" spans="1:26" ht="13.5" thickBot="1">
      <c r="A45" s="306" t="s">
        <v>1144</v>
      </c>
      <c r="B45" s="343">
        <v>9414</v>
      </c>
      <c r="C45" s="330">
        <v>7168</v>
      </c>
      <c r="D45" s="330">
        <v>5873</v>
      </c>
      <c r="E45" s="330">
        <v>6587</v>
      </c>
      <c r="F45" s="309">
        <v>6830</v>
      </c>
      <c r="G45" s="309">
        <v>6839</v>
      </c>
      <c r="H45" s="310">
        <v>6552</v>
      </c>
      <c r="I45" s="310">
        <v>9096</v>
      </c>
      <c r="J45" s="330">
        <v>5809</v>
      </c>
      <c r="K45" s="330">
        <v>7682</v>
      </c>
      <c r="L45" s="330">
        <v>6579</v>
      </c>
      <c r="M45" s="344">
        <v>6716</v>
      </c>
      <c r="N45" s="344">
        <f t="shared" si="0"/>
        <v>85145</v>
      </c>
      <c r="Q45" s="242"/>
    </row>
    <row r="46" spans="1:26" ht="13.5" thickBot="1">
      <c r="A46" s="286" t="s">
        <v>1145</v>
      </c>
      <c r="B46" s="345">
        <v>43066</v>
      </c>
      <c r="C46" s="345">
        <v>37970</v>
      </c>
      <c r="D46" s="345">
        <v>37005</v>
      </c>
      <c r="E46" s="345">
        <v>39443</v>
      </c>
      <c r="F46" s="346">
        <v>44134</v>
      </c>
      <c r="G46" s="347">
        <v>39998</v>
      </c>
      <c r="H46" s="321">
        <v>41455</v>
      </c>
      <c r="I46" s="345">
        <v>48664</v>
      </c>
      <c r="J46" s="345">
        <v>43460</v>
      </c>
      <c r="K46" s="345">
        <v>48378</v>
      </c>
      <c r="L46" s="345">
        <v>44217</v>
      </c>
      <c r="M46" s="348">
        <v>44406</v>
      </c>
      <c r="N46" s="348">
        <f t="shared" si="0"/>
        <v>512196</v>
      </c>
      <c r="Q46" s="242"/>
    </row>
    <row r="47" spans="1:26" ht="13.5" thickBot="1">
      <c r="A47" s="286" t="s">
        <v>1146</v>
      </c>
      <c r="B47" s="345">
        <v>13615</v>
      </c>
      <c r="C47" s="345">
        <v>8681</v>
      </c>
      <c r="D47" s="345">
        <v>6229</v>
      </c>
      <c r="E47" s="345">
        <v>6368</v>
      </c>
      <c r="F47" s="347">
        <v>3113</v>
      </c>
      <c r="G47" s="347">
        <v>3171</v>
      </c>
      <c r="H47" s="321">
        <v>3702</v>
      </c>
      <c r="I47" s="345">
        <v>3266</v>
      </c>
      <c r="J47" s="345">
        <v>3676</v>
      </c>
      <c r="K47" s="345">
        <v>4002</v>
      </c>
      <c r="L47" s="345">
        <v>3318</v>
      </c>
      <c r="M47" s="348">
        <v>3872</v>
      </c>
      <c r="N47" s="348">
        <f t="shared" si="0"/>
        <v>63013</v>
      </c>
      <c r="Q47" s="242"/>
    </row>
    <row r="48" spans="1:26" ht="13.5" thickBot="1">
      <c r="A48" s="286" t="s">
        <v>1147</v>
      </c>
      <c r="B48" s="345">
        <v>2722</v>
      </c>
      <c r="C48" s="345">
        <v>1145</v>
      </c>
      <c r="D48" s="345">
        <v>3184</v>
      </c>
      <c r="E48" s="345">
        <v>3568</v>
      </c>
      <c r="F48" s="347">
        <v>1962</v>
      </c>
      <c r="G48" s="347">
        <v>1938</v>
      </c>
      <c r="H48" s="321">
        <v>1414</v>
      </c>
      <c r="I48" s="345">
        <v>1436</v>
      </c>
      <c r="J48" s="345">
        <v>1152</v>
      </c>
      <c r="K48" s="345">
        <v>3512</v>
      </c>
      <c r="L48" s="345">
        <v>2016</v>
      </c>
      <c r="M48" s="348">
        <v>2106</v>
      </c>
      <c r="N48" s="348">
        <f t="shared" si="0"/>
        <v>26155</v>
      </c>
      <c r="P48" s="337"/>
      <c r="Q48" s="242"/>
    </row>
    <row r="49" spans="1:26" ht="13.5" thickBot="1">
      <c r="A49" s="349"/>
      <c r="B49" s="350"/>
      <c r="C49" s="350"/>
      <c r="D49" s="350"/>
      <c r="E49" s="350"/>
      <c r="F49" s="324"/>
      <c r="G49" s="324"/>
      <c r="H49" s="351"/>
      <c r="I49" s="350"/>
      <c r="J49" s="350"/>
      <c r="K49" s="350"/>
      <c r="L49" s="350">
        <v>0</v>
      </c>
      <c r="M49" s="352">
        <v>0</v>
      </c>
      <c r="N49" s="352"/>
      <c r="Q49" s="242"/>
    </row>
    <row r="50" spans="1:26" ht="13.5" thickBot="1">
      <c r="A50" s="286" t="s">
        <v>1148</v>
      </c>
      <c r="B50" s="345">
        <v>1166</v>
      </c>
      <c r="C50" s="345">
        <v>3390</v>
      </c>
      <c r="D50" s="345">
        <v>4649</v>
      </c>
      <c r="E50" s="345">
        <v>4300</v>
      </c>
      <c r="F50" s="347">
        <v>2325</v>
      </c>
      <c r="G50" s="347">
        <v>5700</v>
      </c>
      <c r="H50" s="321">
        <v>3157</v>
      </c>
      <c r="I50" s="345">
        <v>3243</v>
      </c>
      <c r="J50" s="345">
        <v>3130</v>
      </c>
      <c r="K50" s="345">
        <v>3284</v>
      </c>
      <c r="L50" s="345">
        <v>7553</v>
      </c>
      <c r="M50" s="348">
        <v>7648</v>
      </c>
      <c r="N50" s="348">
        <f t="shared" si="0"/>
        <v>49545</v>
      </c>
      <c r="Q50" s="242"/>
    </row>
    <row r="51" spans="1:26" ht="13.5" thickBot="1">
      <c r="A51" s="286" t="s">
        <v>1149</v>
      </c>
      <c r="B51" s="345">
        <v>0</v>
      </c>
      <c r="C51" s="345">
        <v>24</v>
      </c>
      <c r="D51" s="345">
        <v>0</v>
      </c>
      <c r="E51" s="345">
        <v>3</v>
      </c>
      <c r="F51" s="347">
        <v>56</v>
      </c>
      <c r="G51" s="347">
        <v>0</v>
      </c>
      <c r="H51" s="321">
        <v>17</v>
      </c>
      <c r="I51" s="345">
        <v>76</v>
      </c>
      <c r="J51" s="345">
        <v>107</v>
      </c>
      <c r="K51" s="345">
        <v>27</v>
      </c>
      <c r="L51" s="345">
        <v>327</v>
      </c>
      <c r="M51" s="348">
        <v>120</v>
      </c>
      <c r="N51" s="348">
        <f t="shared" si="0"/>
        <v>757</v>
      </c>
      <c r="Q51" s="242"/>
    </row>
    <row r="52" spans="1:26" ht="13.5" thickBot="1">
      <c r="A52" s="349"/>
      <c r="B52" s="350"/>
      <c r="C52" s="350"/>
      <c r="D52" s="350"/>
      <c r="E52" s="350"/>
      <c r="F52" s="353"/>
      <c r="G52" s="324"/>
      <c r="H52" s="351">
        <v>0</v>
      </c>
      <c r="I52" s="350">
        <v>0</v>
      </c>
      <c r="J52" s="350">
        <v>0</v>
      </c>
      <c r="K52" s="350">
        <v>0</v>
      </c>
      <c r="L52" s="350">
        <v>0</v>
      </c>
      <c r="M52" s="352">
        <v>0</v>
      </c>
      <c r="N52" s="352"/>
      <c r="Q52" s="242"/>
    </row>
    <row r="53" spans="1:26" ht="13.5" thickBot="1">
      <c r="A53" s="286" t="s">
        <v>1150</v>
      </c>
      <c r="B53" s="345">
        <v>111</v>
      </c>
      <c r="C53" s="345">
        <v>100</v>
      </c>
      <c r="D53" s="345">
        <v>97</v>
      </c>
      <c r="E53" s="345">
        <v>104</v>
      </c>
      <c r="F53" s="347">
        <v>110</v>
      </c>
      <c r="G53" s="347">
        <v>97</v>
      </c>
      <c r="H53" s="321">
        <v>103</v>
      </c>
      <c r="I53" s="345">
        <v>112</v>
      </c>
      <c r="J53" s="345">
        <v>107</v>
      </c>
      <c r="K53" s="345">
        <v>114</v>
      </c>
      <c r="L53" s="345">
        <v>99</v>
      </c>
      <c r="M53" s="348">
        <v>118</v>
      </c>
      <c r="N53" s="348">
        <f t="shared" si="0"/>
        <v>1272</v>
      </c>
      <c r="Q53" s="242"/>
    </row>
    <row r="54" spans="1:26">
      <c r="A54" s="338" t="s">
        <v>1151</v>
      </c>
      <c r="B54" s="261">
        <v>111</v>
      </c>
      <c r="C54" s="261">
        <v>100</v>
      </c>
      <c r="D54" s="261">
        <v>97</v>
      </c>
      <c r="E54" s="261">
        <v>104</v>
      </c>
      <c r="F54" s="278">
        <v>110</v>
      </c>
      <c r="G54" s="278">
        <v>97</v>
      </c>
      <c r="H54" s="279">
        <v>103</v>
      </c>
      <c r="I54" s="261">
        <v>112</v>
      </c>
      <c r="J54" s="261">
        <v>107</v>
      </c>
      <c r="K54" s="261">
        <v>114</v>
      </c>
      <c r="L54" s="261">
        <v>99</v>
      </c>
      <c r="M54" s="262">
        <v>118</v>
      </c>
      <c r="N54" s="262">
        <f t="shared" si="0"/>
        <v>1272</v>
      </c>
      <c r="Q54" s="242"/>
    </row>
    <row r="55" spans="1:26" ht="13.5" thickBot="1">
      <c r="A55" s="306" t="s">
        <v>1152</v>
      </c>
      <c r="B55" s="311">
        <v>0</v>
      </c>
      <c r="C55" s="311">
        <v>0</v>
      </c>
      <c r="D55" s="311">
        <v>0</v>
      </c>
      <c r="E55" s="311">
        <v>0</v>
      </c>
      <c r="F55" s="309">
        <v>0</v>
      </c>
      <c r="G55" s="309">
        <v>0</v>
      </c>
      <c r="H55" s="310">
        <v>0</v>
      </c>
      <c r="I55" s="311">
        <v>0</v>
      </c>
      <c r="J55" s="311">
        <v>0</v>
      </c>
      <c r="K55" s="311">
        <v>0</v>
      </c>
      <c r="L55" s="311">
        <v>0</v>
      </c>
      <c r="M55" s="312">
        <v>0</v>
      </c>
      <c r="N55" s="312">
        <f t="shared" si="0"/>
        <v>0</v>
      </c>
      <c r="Q55" s="242"/>
    </row>
    <row r="56" spans="1:26" ht="13.5" thickBot="1">
      <c r="A56" s="306"/>
      <c r="B56" s="311"/>
      <c r="C56" s="311"/>
      <c r="D56" s="311"/>
      <c r="E56" s="311"/>
      <c r="F56" s="309"/>
      <c r="G56" s="309"/>
      <c r="H56" s="310"/>
      <c r="I56" s="311"/>
      <c r="J56" s="311">
        <v>0</v>
      </c>
      <c r="K56" s="311">
        <v>0</v>
      </c>
      <c r="L56" s="311">
        <v>0</v>
      </c>
      <c r="M56" s="312">
        <v>0</v>
      </c>
      <c r="N56" s="312"/>
      <c r="Q56" s="242"/>
    </row>
    <row r="57" spans="1:26" ht="13.5" thickBot="1">
      <c r="A57" s="354" t="s">
        <v>1153</v>
      </c>
      <c r="B57" s="355">
        <v>22712</v>
      </c>
      <c r="C57" s="355">
        <v>12413</v>
      </c>
      <c r="D57" s="355">
        <v>14172</v>
      </c>
      <c r="E57" s="355">
        <v>27206</v>
      </c>
      <c r="F57" s="347">
        <v>16064</v>
      </c>
      <c r="G57" s="347">
        <v>15223</v>
      </c>
      <c r="H57" s="321">
        <v>11169</v>
      </c>
      <c r="I57" s="355">
        <v>10237</v>
      </c>
      <c r="J57" s="355">
        <v>6408</v>
      </c>
      <c r="K57" s="355">
        <v>28979</v>
      </c>
      <c r="L57" s="355">
        <v>18014</v>
      </c>
      <c r="M57" s="356">
        <v>10895</v>
      </c>
      <c r="N57" s="356">
        <f t="shared" si="0"/>
        <v>193492</v>
      </c>
      <c r="Q57" s="242"/>
    </row>
    <row r="58" spans="1:26" ht="13.5" thickBot="1">
      <c r="A58" s="354" t="s">
        <v>1154</v>
      </c>
      <c r="B58" s="345">
        <v>114985</v>
      </c>
      <c r="C58" s="345">
        <v>90279</v>
      </c>
      <c r="D58" s="345">
        <v>78713</v>
      </c>
      <c r="E58" s="345">
        <v>82906</v>
      </c>
      <c r="F58" s="347">
        <v>38698</v>
      </c>
      <c r="G58" s="347">
        <v>42906</v>
      </c>
      <c r="H58" s="321">
        <v>55293</v>
      </c>
      <c r="I58" s="345">
        <v>42421</v>
      </c>
      <c r="J58" s="345">
        <v>49093</v>
      </c>
      <c r="K58" s="345">
        <v>51657</v>
      </c>
      <c r="L58" s="345">
        <v>39511</v>
      </c>
      <c r="M58" s="348">
        <v>46209</v>
      </c>
      <c r="N58" s="348">
        <f>SUM(B58:M58)</f>
        <v>732671</v>
      </c>
      <c r="Q58" s="242"/>
    </row>
    <row r="59" spans="1:26" ht="13.5" thickBot="1">
      <c r="A59" s="349"/>
      <c r="B59" s="350"/>
      <c r="C59" s="350"/>
      <c r="D59" s="350"/>
      <c r="E59" s="350"/>
      <c r="F59" s="357"/>
      <c r="G59" s="324"/>
      <c r="H59" s="351"/>
      <c r="I59" s="350"/>
      <c r="J59" s="350"/>
      <c r="K59" s="350"/>
      <c r="L59" s="350">
        <v>0</v>
      </c>
      <c r="M59" s="352">
        <v>0</v>
      </c>
      <c r="N59" s="352"/>
      <c r="Q59" s="242"/>
    </row>
    <row r="60" spans="1:26" ht="13.5" thickBot="1">
      <c r="A60" s="354" t="s">
        <v>1155</v>
      </c>
      <c r="B60" s="345">
        <v>1582</v>
      </c>
      <c r="C60" s="345">
        <v>663</v>
      </c>
      <c r="D60" s="345">
        <v>1636</v>
      </c>
      <c r="E60" s="345">
        <v>1950</v>
      </c>
      <c r="F60" s="347">
        <v>1106</v>
      </c>
      <c r="G60" s="347">
        <v>1070</v>
      </c>
      <c r="H60" s="321">
        <v>828</v>
      </c>
      <c r="I60" s="345">
        <v>784</v>
      </c>
      <c r="J60" s="345">
        <v>642</v>
      </c>
      <c r="K60" s="345">
        <v>2078</v>
      </c>
      <c r="L60" s="345">
        <v>1148</v>
      </c>
      <c r="M60" s="348">
        <v>1132</v>
      </c>
      <c r="N60" s="348">
        <f t="shared" si="0"/>
        <v>14619</v>
      </c>
      <c r="Q60" s="242"/>
    </row>
    <row r="61" spans="1:26" ht="13.5" thickBot="1">
      <c r="A61" s="354" t="s">
        <v>1156</v>
      </c>
      <c r="B61" s="345">
        <v>8784</v>
      </c>
      <c r="C61" s="345">
        <v>5885</v>
      </c>
      <c r="D61" s="345">
        <v>4489</v>
      </c>
      <c r="E61" s="345">
        <v>4695</v>
      </c>
      <c r="F61" s="347">
        <v>2124</v>
      </c>
      <c r="G61" s="347">
        <v>2333</v>
      </c>
      <c r="H61" s="321">
        <v>2849</v>
      </c>
      <c r="I61" s="345">
        <v>2368</v>
      </c>
      <c r="J61" s="345">
        <v>2679</v>
      </c>
      <c r="K61" s="345">
        <v>2875</v>
      </c>
      <c r="L61" s="345">
        <v>2295</v>
      </c>
      <c r="M61" s="348">
        <v>2630</v>
      </c>
      <c r="N61" s="348">
        <f t="shared" si="0"/>
        <v>44006</v>
      </c>
      <c r="Q61" s="242"/>
    </row>
    <row r="62" spans="1:26" ht="13.5" thickBot="1">
      <c r="A62" s="349"/>
      <c r="B62" s="350"/>
      <c r="C62" s="350"/>
      <c r="D62" s="350"/>
      <c r="E62" s="350"/>
      <c r="F62" s="357"/>
      <c r="G62" s="324"/>
      <c r="H62" s="351"/>
      <c r="I62" s="350"/>
      <c r="J62" s="350"/>
      <c r="K62" s="350"/>
      <c r="L62" s="350">
        <v>0</v>
      </c>
      <c r="M62" s="352">
        <v>0</v>
      </c>
      <c r="N62" s="352"/>
      <c r="Q62" s="242"/>
    </row>
    <row r="63" spans="1:26" ht="13.5" thickBot="1">
      <c r="A63" s="286" t="s">
        <v>1157</v>
      </c>
      <c r="B63" s="345">
        <v>797299</v>
      </c>
      <c r="C63" s="345">
        <v>624989</v>
      </c>
      <c r="D63" s="345">
        <v>753937</v>
      </c>
      <c r="E63" s="345">
        <v>972044</v>
      </c>
      <c r="F63" s="345">
        <v>910124.92200000037</v>
      </c>
      <c r="G63" s="345">
        <v>726328</v>
      </c>
      <c r="H63" s="345">
        <v>902505</v>
      </c>
      <c r="I63" s="345">
        <v>947886</v>
      </c>
      <c r="J63" s="345">
        <v>730193</v>
      </c>
      <c r="K63" s="345">
        <v>980533</v>
      </c>
      <c r="L63" s="345">
        <v>787733</v>
      </c>
      <c r="M63" s="348">
        <v>939592</v>
      </c>
      <c r="N63" s="348">
        <f>SUM(B63:M63)</f>
        <v>10073163.922</v>
      </c>
      <c r="O63" s="242"/>
      <c r="Q63" s="242"/>
      <c r="S63" s="242"/>
      <c r="T63" s="242"/>
      <c r="U63" s="242"/>
      <c r="V63" s="242"/>
      <c r="W63" s="242"/>
      <c r="X63" s="242"/>
      <c r="Y63" s="242"/>
      <c r="Z63" s="242"/>
    </row>
    <row r="64" spans="1:26" ht="13.5" thickBot="1">
      <c r="A64" s="286" t="s">
        <v>1158</v>
      </c>
      <c r="B64" s="355">
        <v>37885</v>
      </c>
      <c r="C64" s="355">
        <v>31478</v>
      </c>
      <c r="D64" s="355">
        <v>30524</v>
      </c>
      <c r="E64" s="355">
        <v>32567</v>
      </c>
      <c r="F64" s="355">
        <v>31719</v>
      </c>
      <c r="G64" s="355">
        <v>29483</v>
      </c>
      <c r="H64" s="355">
        <v>30435</v>
      </c>
      <c r="I64" s="355">
        <v>34774</v>
      </c>
      <c r="J64" s="355">
        <v>31236</v>
      </c>
      <c r="K64" s="355">
        <v>36147</v>
      </c>
      <c r="L64" s="355">
        <v>32069</v>
      </c>
      <c r="M64" s="356">
        <v>32975</v>
      </c>
      <c r="N64" s="356">
        <f t="shared" si="0"/>
        <v>391292</v>
      </c>
      <c r="O64" s="242"/>
      <c r="Q64" s="242"/>
      <c r="S64" s="242"/>
      <c r="T64" s="242"/>
      <c r="U64" s="242"/>
      <c r="V64" s="242"/>
      <c r="W64" s="242"/>
      <c r="X64" s="242"/>
      <c r="Y64" s="242"/>
      <c r="Z64" s="242"/>
    </row>
    <row r="65" spans="1:18">
      <c r="B65" s="358"/>
      <c r="C65" s="358"/>
      <c r="D65" s="358"/>
      <c r="E65" s="358"/>
      <c r="F65" s="358"/>
      <c r="G65" s="358"/>
      <c r="H65" s="358"/>
      <c r="I65" s="358"/>
      <c r="J65" s="358"/>
      <c r="K65" s="358"/>
      <c r="L65" s="358"/>
      <c r="M65" s="358">
        <v>0</v>
      </c>
      <c r="Q65" s="242"/>
    </row>
    <row r="66" spans="1:18">
      <c r="A66" s="359" t="s">
        <v>1159</v>
      </c>
      <c r="B66" s="360">
        <v>1257</v>
      </c>
      <c r="C66" s="360">
        <v>1326</v>
      </c>
      <c r="D66" s="360">
        <v>1083</v>
      </c>
      <c r="E66" s="360">
        <v>860</v>
      </c>
      <c r="F66" s="360">
        <v>1055</v>
      </c>
      <c r="G66" s="360">
        <v>1158</v>
      </c>
      <c r="H66" s="360">
        <v>1256</v>
      </c>
      <c r="I66" s="360">
        <v>975</v>
      </c>
      <c r="J66" s="360">
        <v>511</v>
      </c>
      <c r="K66" s="360">
        <v>1223</v>
      </c>
      <c r="L66" s="360">
        <v>1008</v>
      </c>
      <c r="M66" s="360">
        <v>1223</v>
      </c>
      <c r="N66" s="360">
        <v>294282</v>
      </c>
      <c r="Q66" s="242"/>
    </row>
    <row r="67" spans="1:18">
      <c r="A67" s="361">
        <v>20</v>
      </c>
      <c r="B67" s="362">
        <v>1046</v>
      </c>
      <c r="C67" s="362">
        <v>1156</v>
      </c>
      <c r="D67" s="362">
        <v>885</v>
      </c>
      <c r="E67" s="362">
        <v>735</v>
      </c>
      <c r="F67" s="362">
        <v>921</v>
      </c>
      <c r="G67" s="362">
        <v>1000</v>
      </c>
      <c r="H67" s="362">
        <v>1120</v>
      </c>
      <c r="I67" s="362">
        <v>873</v>
      </c>
      <c r="J67" s="362">
        <v>847</v>
      </c>
      <c r="K67" s="362">
        <v>1020</v>
      </c>
      <c r="L67" s="362">
        <v>898</v>
      </c>
      <c r="M67" s="362">
        <v>1020</v>
      </c>
      <c r="N67" s="362">
        <v>247505</v>
      </c>
      <c r="Q67" s="242"/>
      <c r="R67" s="242"/>
    </row>
    <row r="68" spans="1:18">
      <c r="A68" s="363">
        <v>40</v>
      </c>
      <c r="B68" s="364">
        <v>211</v>
      </c>
      <c r="C68" s="364">
        <v>170</v>
      </c>
      <c r="D68" s="364">
        <v>198</v>
      </c>
      <c r="E68" s="364">
        <v>125</v>
      </c>
      <c r="F68" s="364">
        <v>134</v>
      </c>
      <c r="G68" s="364">
        <v>158</v>
      </c>
      <c r="H68" s="364">
        <v>136</v>
      </c>
      <c r="I68" s="364">
        <v>102</v>
      </c>
      <c r="J68" s="364">
        <v>149</v>
      </c>
      <c r="K68" s="364">
        <v>203</v>
      </c>
      <c r="L68" s="364">
        <v>110</v>
      </c>
      <c r="M68" s="364">
        <v>203</v>
      </c>
      <c r="N68" s="364">
        <v>46777</v>
      </c>
      <c r="Q68" s="242"/>
      <c r="R68" s="242"/>
    </row>
    <row r="69" spans="1:18">
      <c r="A69" s="363"/>
      <c r="B69" s="364"/>
      <c r="C69" s="364"/>
      <c r="D69" s="364"/>
      <c r="E69" s="364"/>
      <c r="F69" s="364"/>
      <c r="G69" s="364"/>
      <c r="H69" s="364"/>
      <c r="I69" s="364"/>
      <c r="J69" s="364"/>
      <c r="K69" s="364"/>
      <c r="L69" s="364"/>
      <c r="M69" s="364">
        <v>0</v>
      </c>
      <c r="N69" s="364"/>
      <c r="Q69" s="242"/>
      <c r="R69" s="242"/>
    </row>
    <row r="70" spans="1:18">
      <c r="A70" s="359" t="s">
        <v>1160</v>
      </c>
      <c r="B70" s="360">
        <v>26650</v>
      </c>
      <c r="C70" s="360">
        <v>27903</v>
      </c>
      <c r="D70" s="360">
        <v>22733</v>
      </c>
      <c r="E70" s="360">
        <v>18222</v>
      </c>
      <c r="F70" s="360">
        <v>22026</v>
      </c>
      <c r="G70" s="360">
        <v>24722</v>
      </c>
      <c r="H70" s="360">
        <v>25884</v>
      </c>
      <c r="I70" s="360">
        <v>20252</v>
      </c>
      <c r="J70" s="360">
        <v>20927</v>
      </c>
      <c r="K70" s="360">
        <v>25147</v>
      </c>
      <c r="L70" s="360">
        <v>20328</v>
      </c>
      <c r="M70" s="360">
        <v>25147</v>
      </c>
      <c r="N70" s="360">
        <f>SUM(B70:M70)</f>
        <v>279941</v>
      </c>
    </row>
    <row r="71" spans="1:18">
      <c r="A71" s="365">
        <v>20</v>
      </c>
      <c r="B71" s="362">
        <v>21208</v>
      </c>
      <c r="C71" s="362">
        <v>23645</v>
      </c>
      <c r="D71" s="362">
        <v>17818</v>
      </c>
      <c r="E71" s="362">
        <v>14899</v>
      </c>
      <c r="F71" s="362">
        <v>18610</v>
      </c>
      <c r="G71" s="362">
        <v>20496</v>
      </c>
      <c r="H71" s="362">
        <v>22582</v>
      </c>
      <c r="I71" s="362">
        <v>17946</v>
      </c>
      <c r="J71" s="362">
        <v>17513</v>
      </c>
      <c r="K71" s="362">
        <v>20312</v>
      </c>
      <c r="L71" s="362">
        <v>17783</v>
      </c>
      <c r="M71" s="362">
        <v>20312</v>
      </c>
      <c r="N71" s="362">
        <f>SUM(B71:M71)</f>
        <v>233124</v>
      </c>
      <c r="P71" s="358">
        <v>12176</v>
      </c>
    </row>
    <row r="72" spans="1:18">
      <c r="A72" s="366">
        <v>40</v>
      </c>
      <c r="B72" s="364">
        <v>5442</v>
      </c>
      <c r="C72" s="364">
        <v>4258</v>
      </c>
      <c r="D72" s="364">
        <v>4915</v>
      </c>
      <c r="E72" s="364">
        <v>3323</v>
      </c>
      <c r="F72" s="364">
        <v>3416</v>
      </c>
      <c r="G72" s="364">
        <v>4226</v>
      </c>
      <c r="H72" s="364">
        <v>3302</v>
      </c>
      <c r="I72" s="364">
        <v>2306</v>
      </c>
      <c r="J72" s="364">
        <v>3414</v>
      </c>
      <c r="K72" s="364">
        <v>4835</v>
      </c>
      <c r="L72" s="364">
        <v>2545</v>
      </c>
      <c r="M72" s="364">
        <v>4835</v>
      </c>
      <c r="N72" s="364">
        <f>SUM(B72:M72)</f>
        <v>46817</v>
      </c>
      <c r="P72" s="358">
        <v>2167</v>
      </c>
    </row>
    <row r="73" spans="1:18">
      <c r="B73" s="367"/>
      <c r="C73" s="367"/>
      <c r="D73" s="367"/>
      <c r="E73" s="367"/>
      <c r="F73" s="367"/>
      <c r="G73" s="367"/>
      <c r="H73" s="367"/>
      <c r="I73" s="367"/>
      <c r="J73" s="367"/>
      <c r="K73" s="367"/>
      <c r="L73" s="367"/>
      <c r="M73" s="367">
        <v>0</v>
      </c>
      <c r="N73" s="368"/>
    </row>
    <row r="74" spans="1:18">
      <c r="A74" s="359" t="s">
        <v>1161</v>
      </c>
      <c r="B74" s="360">
        <v>1066</v>
      </c>
      <c r="C74" s="360">
        <v>1327</v>
      </c>
      <c r="D74" s="360">
        <v>1823</v>
      </c>
      <c r="E74" s="360">
        <v>1863</v>
      </c>
      <c r="F74" s="360">
        <v>1843</v>
      </c>
      <c r="G74" s="360">
        <v>1600</v>
      </c>
      <c r="H74" s="360">
        <v>1179</v>
      </c>
      <c r="I74" s="360">
        <v>1803</v>
      </c>
      <c r="J74" s="360">
        <v>1434</v>
      </c>
      <c r="K74" s="360">
        <v>2346</v>
      </c>
      <c r="L74" s="360">
        <v>2267</v>
      </c>
      <c r="M74" s="360">
        <v>2346</v>
      </c>
      <c r="N74" s="360"/>
    </row>
    <row r="75" spans="1:18">
      <c r="A75" s="361">
        <v>20</v>
      </c>
      <c r="B75" s="362">
        <v>1056</v>
      </c>
      <c r="C75" s="362">
        <v>1327</v>
      </c>
      <c r="D75" s="362">
        <v>1823</v>
      </c>
      <c r="E75" s="362">
        <v>1832</v>
      </c>
      <c r="F75" s="362">
        <v>1797</v>
      </c>
      <c r="G75" s="362">
        <v>1585</v>
      </c>
      <c r="H75" s="362">
        <v>1153</v>
      </c>
      <c r="I75" s="362">
        <v>1787</v>
      </c>
      <c r="J75" s="362">
        <v>2730</v>
      </c>
      <c r="K75" s="362">
        <v>2191</v>
      </c>
      <c r="L75" s="362">
        <v>2109</v>
      </c>
      <c r="M75" s="362">
        <v>2191</v>
      </c>
      <c r="N75" s="362"/>
    </row>
    <row r="76" spans="1:18">
      <c r="A76" s="363">
        <v>40</v>
      </c>
      <c r="B76" s="364">
        <v>10</v>
      </c>
      <c r="C76" s="364">
        <v>0</v>
      </c>
      <c r="D76" s="364">
        <v>0</v>
      </c>
      <c r="E76" s="364">
        <v>31</v>
      </c>
      <c r="F76" s="364">
        <v>46</v>
      </c>
      <c r="G76" s="364">
        <v>15</v>
      </c>
      <c r="H76" s="364">
        <v>26</v>
      </c>
      <c r="I76" s="364">
        <v>16</v>
      </c>
      <c r="J76" s="364">
        <v>81</v>
      </c>
      <c r="K76" s="364">
        <v>155</v>
      </c>
      <c r="L76" s="364">
        <v>158</v>
      </c>
      <c r="M76" s="364">
        <v>155</v>
      </c>
      <c r="N76" s="364"/>
    </row>
    <row r="77" spans="1:18">
      <c r="A77" s="363"/>
      <c r="B77" s="364"/>
      <c r="C77" s="364"/>
      <c r="D77" s="364"/>
      <c r="E77" s="364"/>
      <c r="F77" s="364"/>
      <c r="G77" s="364"/>
      <c r="H77" s="364"/>
      <c r="I77" s="364"/>
      <c r="J77" s="364"/>
      <c r="K77" s="364"/>
      <c r="L77" s="364"/>
      <c r="M77" s="364">
        <v>0</v>
      </c>
      <c r="N77" s="364"/>
    </row>
    <row r="78" spans="1:18">
      <c r="A78" s="359" t="s">
        <v>1162</v>
      </c>
      <c r="B78" s="360">
        <v>27881</v>
      </c>
      <c r="C78" s="360">
        <v>34234</v>
      </c>
      <c r="D78" s="360">
        <v>47714</v>
      </c>
      <c r="E78" s="360">
        <v>49192</v>
      </c>
      <c r="F78" s="360">
        <v>48441</v>
      </c>
      <c r="G78" s="360">
        <v>41727</v>
      </c>
      <c r="H78" s="360">
        <v>30505</v>
      </c>
      <c r="I78" s="360">
        <v>47400</v>
      </c>
      <c r="J78" s="360">
        <v>73352</v>
      </c>
      <c r="K78" s="360">
        <v>61592</v>
      </c>
      <c r="L78" s="360">
        <v>58398</v>
      </c>
      <c r="M78" s="360">
        <v>61592</v>
      </c>
      <c r="N78" s="360">
        <f>SUM(B78:M78)</f>
        <v>582028</v>
      </c>
    </row>
    <row r="79" spans="1:18">
      <c r="A79" s="365">
        <v>20</v>
      </c>
      <c r="B79" s="362">
        <v>27581</v>
      </c>
      <c r="C79" s="362">
        <v>34234</v>
      </c>
      <c r="D79" s="362">
        <v>47714</v>
      </c>
      <c r="E79" s="362">
        <v>48458</v>
      </c>
      <c r="F79" s="362">
        <v>47102</v>
      </c>
      <c r="G79" s="362">
        <v>41268</v>
      </c>
      <c r="H79" s="362">
        <v>29823</v>
      </c>
      <c r="I79" s="362">
        <v>46902</v>
      </c>
      <c r="J79" s="362">
        <v>71289</v>
      </c>
      <c r="K79" s="362">
        <v>57558</v>
      </c>
      <c r="L79" s="362">
        <v>54241</v>
      </c>
      <c r="M79" s="362">
        <v>57558</v>
      </c>
      <c r="N79" s="362">
        <f>SUM(B79:M79)</f>
        <v>563728</v>
      </c>
      <c r="P79" s="358">
        <v>13386</v>
      </c>
    </row>
    <row r="80" spans="1:18">
      <c r="A80" s="366">
        <v>40</v>
      </c>
      <c r="B80" s="364">
        <v>300</v>
      </c>
      <c r="C80" s="364">
        <v>0</v>
      </c>
      <c r="D80" s="364">
        <v>0</v>
      </c>
      <c r="E80" s="364">
        <v>734</v>
      </c>
      <c r="F80" s="364">
        <v>1339</v>
      </c>
      <c r="G80" s="364">
        <v>459</v>
      </c>
      <c r="H80" s="364">
        <v>682</v>
      </c>
      <c r="I80" s="364">
        <v>498</v>
      </c>
      <c r="J80" s="364">
        <v>2063</v>
      </c>
      <c r="K80" s="364">
        <v>4034</v>
      </c>
      <c r="L80" s="364">
        <v>4157</v>
      </c>
      <c r="M80" s="364">
        <v>4034</v>
      </c>
      <c r="N80" s="364">
        <f>SUM(B80:M80)</f>
        <v>18300</v>
      </c>
      <c r="P80" s="358">
        <v>324</v>
      </c>
    </row>
    <row r="81" spans="1:14">
      <c r="B81" s="368"/>
      <c r="C81" s="368"/>
      <c r="D81" s="368"/>
      <c r="E81" s="368"/>
      <c r="F81" s="368"/>
      <c r="G81" s="368"/>
      <c r="H81" s="368"/>
      <c r="I81" s="368"/>
      <c r="J81" s="368"/>
      <c r="K81" s="368"/>
      <c r="L81" s="368"/>
      <c r="M81" s="368">
        <v>0</v>
      </c>
      <c r="N81" s="368"/>
    </row>
    <row r="82" spans="1:14">
      <c r="A82" s="359" t="s">
        <v>1163</v>
      </c>
      <c r="B82" s="360">
        <v>120</v>
      </c>
      <c r="C82" s="360">
        <v>224</v>
      </c>
      <c r="D82" s="360">
        <v>262</v>
      </c>
      <c r="E82" s="360">
        <v>190</v>
      </c>
      <c r="F82" s="360">
        <v>183</v>
      </c>
      <c r="G82" s="360">
        <v>251</v>
      </c>
      <c r="H82" s="360">
        <v>312</v>
      </c>
      <c r="I82" s="360">
        <v>278</v>
      </c>
      <c r="J82" s="360">
        <v>228</v>
      </c>
      <c r="K82" s="360">
        <v>316</v>
      </c>
      <c r="L82" s="360">
        <v>237</v>
      </c>
      <c r="M82" s="360">
        <v>316</v>
      </c>
      <c r="N82" s="360" t="e">
        <f>+N83+N84</f>
        <v>#REF!</v>
      </c>
    </row>
    <row r="83" spans="1:14">
      <c r="A83" s="365" t="s">
        <v>1164</v>
      </c>
      <c r="B83" s="362">
        <v>79</v>
      </c>
      <c r="C83" s="362">
        <v>152</v>
      </c>
      <c r="D83" s="362">
        <v>205</v>
      </c>
      <c r="E83" s="369">
        <v>84</v>
      </c>
      <c r="F83" s="362">
        <v>122</v>
      </c>
      <c r="G83" s="362">
        <v>172</v>
      </c>
      <c r="H83" s="362">
        <v>199</v>
      </c>
      <c r="I83" s="362">
        <v>193</v>
      </c>
      <c r="J83" s="362">
        <v>171</v>
      </c>
      <c r="K83" s="362">
        <v>175</v>
      </c>
      <c r="L83" s="362">
        <v>159</v>
      </c>
      <c r="M83" s="362">
        <v>175</v>
      </c>
      <c r="N83" s="362" t="e">
        <f>+[1]Consolidado!E10</f>
        <v>#REF!</v>
      </c>
    </row>
    <row r="84" spans="1:14">
      <c r="A84" s="366" t="s">
        <v>1165</v>
      </c>
      <c r="B84" s="364">
        <v>41</v>
      </c>
      <c r="C84" s="364">
        <v>72</v>
      </c>
      <c r="D84" s="364">
        <v>57</v>
      </c>
      <c r="E84" s="364">
        <v>106</v>
      </c>
      <c r="F84" s="364">
        <v>61</v>
      </c>
      <c r="G84" s="364">
        <v>79</v>
      </c>
      <c r="H84" s="364">
        <v>113</v>
      </c>
      <c r="I84" s="364">
        <v>85</v>
      </c>
      <c r="J84" s="364">
        <v>57</v>
      </c>
      <c r="K84" s="364">
        <v>141</v>
      </c>
      <c r="L84" s="364">
        <v>78</v>
      </c>
      <c r="M84" s="364">
        <v>141</v>
      </c>
      <c r="N84" s="364" t="e">
        <f>+[1]Consolidado!F10</f>
        <v>#REF!</v>
      </c>
    </row>
    <row r="85" spans="1:14">
      <c r="A85" s="369"/>
      <c r="B85" s="369"/>
      <c r="C85" s="369"/>
      <c r="D85" s="369"/>
      <c r="E85" s="369"/>
      <c r="F85" s="369"/>
      <c r="G85" s="369"/>
      <c r="H85" s="369"/>
      <c r="I85" s="369"/>
      <c r="J85" s="369"/>
      <c r="K85" s="369"/>
      <c r="L85" s="369"/>
      <c r="M85" s="369">
        <v>0</v>
      </c>
      <c r="N85" s="369"/>
    </row>
    <row r="86" spans="1:14">
      <c r="A86" s="359" t="s">
        <v>1166</v>
      </c>
      <c r="B86" s="360">
        <v>2801</v>
      </c>
      <c r="C86" s="360">
        <v>4683</v>
      </c>
      <c r="D86" s="360">
        <v>5837</v>
      </c>
      <c r="E86" s="360">
        <v>3635</v>
      </c>
      <c r="F86" s="360">
        <v>3713</v>
      </c>
      <c r="G86" s="360">
        <v>5099</v>
      </c>
      <c r="H86" s="360">
        <v>6411</v>
      </c>
      <c r="I86" s="360">
        <v>5549</v>
      </c>
      <c r="J86" s="360">
        <v>4671</v>
      </c>
      <c r="K86" s="360">
        <v>6795</v>
      </c>
      <c r="L86" s="360">
        <v>5296</v>
      </c>
      <c r="M86" s="360">
        <v>6795</v>
      </c>
      <c r="N86" s="360">
        <f>+N87+N88</f>
        <v>61285</v>
      </c>
    </row>
    <row r="87" spans="1:14">
      <c r="A87" s="365" t="s">
        <v>1167</v>
      </c>
      <c r="B87" s="362">
        <v>1929</v>
      </c>
      <c r="C87" s="362">
        <v>3259</v>
      </c>
      <c r="D87" s="362">
        <v>4780</v>
      </c>
      <c r="E87" s="369">
        <v>1621</v>
      </c>
      <c r="F87" s="362">
        <v>2734</v>
      </c>
      <c r="G87" s="362">
        <v>3780</v>
      </c>
      <c r="H87" s="362">
        <v>4364</v>
      </c>
      <c r="I87" s="362">
        <v>4501</v>
      </c>
      <c r="J87" s="362">
        <v>3856</v>
      </c>
      <c r="K87" s="362">
        <v>3943</v>
      </c>
      <c r="L87" s="362">
        <v>3548</v>
      </c>
      <c r="M87" s="362">
        <v>3943</v>
      </c>
      <c r="N87" s="370">
        <f>SUM(B87:M87)</f>
        <v>42258</v>
      </c>
    </row>
    <row r="88" spans="1:14" ht="13.5" thickBot="1">
      <c r="A88" s="366" t="s">
        <v>1168</v>
      </c>
      <c r="B88" s="364">
        <v>872</v>
      </c>
      <c r="C88" s="364">
        <v>1424</v>
      </c>
      <c r="D88" s="364">
        <v>1057</v>
      </c>
      <c r="E88" s="364">
        <v>2014</v>
      </c>
      <c r="F88" s="364">
        <v>979</v>
      </c>
      <c r="G88" s="364">
        <v>1319</v>
      </c>
      <c r="H88" s="364">
        <v>2047</v>
      </c>
      <c r="I88" s="364">
        <v>1048</v>
      </c>
      <c r="J88" s="364">
        <v>815</v>
      </c>
      <c r="K88" s="364">
        <v>2852</v>
      </c>
      <c r="L88" s="364">
        <v>1748</v>
      </c>
      <c r="M88" s="364">
        <v>2852</v>
      </c>
      <c r="N88" s="371">
        <f>SUM(B88:M88)</f>
        <v>19027</v>
      </c>
    </row>
    <row r="89" spans="1:14" ht="13.5" thickBot="1">
      <c r="A89" s="372"/>
      <c r="B89" s="372"/>
      <c r="C89" s="372"/>
      <c r="D89" s="372"/>
    </row>
    <row r="90" spans="1:14">
      <c r="A90" s="1117" t="s">
        <v>1097</v>
      </c>
      <c r="B90" s="373" t="s">
        <v>1169</v>
      </c>
      <c r="C90" s="373" t="s">
        <v>1170</v>
      </c>
      <c r="D90" s="373" t="s">
        <v>1171</v>
      </c>
      <c r="E90" s="374" t="s">
        <v>1172</v>
      </c>
      <c r="F90" s="375"/>
      <c r="G90" s="375"/>
      <c r="H90" s="375"/>
      <c r="I90" s="375"/>
      <c r="J90" s="375"/>
      <c r="K90" s="375"/>
      <c r="L90" s="375"/>
      <c r="M90" s="375"/>
    </row>
    <row r="91" spans="1:14" ht="13.5" thickBot="1">
      <c r="A91" s="1118"/>
      <c r="B91" s="376" t="s">
        <v>1173</v>
      </c>
      <c r="C91" s="376" t="s">
        <v>1173</v>
      </c>
      <c r="D91" s="376" t="s">
        <v>1173</v>
      </c>
      <c r="E91" s="377" t="s">
        <v>1173</v>
      </c>
      <c r="F91" s="375"/>
      <c r="G91" s="375"/>
      <c r="H91" s="375"/>
      <c r="I91" s="375"/>
      <c r="J91" s="375"/>
      <c r="K91" s="375"/>
      <c r="L91" s="375"/>
      <c r="M91" s="375"/>
    </row>
    <row r="92" spans="1:14" ht="13.5" thickBot="1">
      <c r="A92" s="378" t="s">
        <v>1111</v>
      </c>
      <c r="B92" s="379">
        <v>525565</v>
      </c>
      <c r="C92" s="379">
        <v>490722</v>
      </c>
      <c r="D92" s="379">
        <v>483334</v>
      </c>
      <c r="E92" s="380">
        <v>588287</v>
      </c>
    </row>
    <row r="93" spans="1:14">
      <c r="A93" s="381" t="s">
        <v>1112</v>
      </c>
      <c r="B93" s="382">
        <v>69347</v>
      </c>
      <c r="C93" s="382">
        <v>32411</v>
      </c>
      <c r="D93" s="383">
        <v>31919</v>
      </c>
      <c r="E93" s="384">
        <v>34879</v>
      </c>
    </row>
    <row r="94" spans="1:14">
      <c r="A94" s="385" t="s">
        <v>1113</v>
      </c>
      <c r="B94" s="384">
        <v>60455</v>
      </c>
      <c r="C94" s="386">
        <v>27721</v>
      </c>
      <c r="D94" s="383">
        <v>20431</v>
      </c>
      <c r="E94" s="384">
        <v>25539</v>
      </c>
    </row>
    <row r="95" spans="1:14">
      <c r="A95" s="385" t="s">
        <v>1114</v>
      </c>
      <c r="B95" s="384">
        <v>8892</v>
      </c>
      <c r="C95" s="386">
        <v>4690</v>
      </c>
      <c r="D95" s="383">
        <v>11488</v>
      </c>
      <c r="E95" s="384">
        <v>9340</v>
      </c>
    </row>
    <row r="96" spans="1:14">
      <c r="A96" s="381" t="s">
        <v>1115</v>
      </c>
      <c r="B96" s="387">
        <v>217016</v>
      </c>
      <c r="C96" s="386">
        <v>225571</v>
      </c>
      <c r="D96" s="383">
        <v>171850</v>
      </c>
      <c r="E96" s="384">
        <v>260909</v>
      </c>
    </row>
    <row r="97" spans="1:5">
      <c r="A97" s="388" t="s">
        <v>1116</v>
      </c>
      <c r="B97" s="384">
        <v>178366</v>
      </c>
      <c r="C97" s="386">
        <v>192759</v>
      </c>
      <c r="D97" s="383">
        <v>158907</v>
      </c>
      <c r="E97" s="384">
        <v>213645</v>
      </c>
    </row>
    <row r="98" spans="1:5">
      <c r="A98" s="388" t="s">
        <v>1117</v>
      </c>
      <c r="B98" s="384">
        <v>23855</v>
      </c>
      <c r="C98" s="386">
        <v>19020</v>
      </c>
      <c r="D98" s="383">
        <v>12943</v>
      </c>
      <c r="E98" s="384">
        <v>26081</v>
      </c>
    </row>
    <row r="99" spans="1:5">
      <c r="A99" s="388" t="s">
        <v>1118</v>
      </c>
      <c r="B99" s="384">
        <v>14795</v>
      </c>
      <c r="C99" s="386">
        <v>13792</v>
      </c>
      <c r="D99" s="383">
        <v>0</v>
      </c>
      <c r="E99" s="384">
        <v>21183</v>
      </c>
    </row>
    <row r="100" spans="1:5">
      <c r="A100" s="381" t="s">
        <v>1119</v>
      </c>
      <c r="B100" s="384">
        <v>19654</v>
      </c>
      <c r="C100" s="386">
        <v>21888</v>
      </c>
      <c r="D100" s="383">
        <v>26809</v>
      </c>
      <c r="E100" s="384">
        <v>47316</v>
      </c>
    </row>
    <row r="101" spans="1:5" ht="13.5" thickBot="1">
      <c r="A101" s="381" t="s">
        <v>1120</v>
      </c>
      <c r="B101" s="384">
        <v>219548</v>
      </c>
      <c r="C101" s="386">
        <v>210852</v>
      </c>
      <c r="D101" s="383">
        <v>252756</v>
      </c>
      <c r="E101" s="384">
        <v>245183</v>
      </c>
    </row>
    <row r="102" spans="1:5" ht="13.5" thickBot="1">
      <c r="A102" s="389" t="s">
        <v>1121</v>
      </c>
      <c r="B102" s="390">
        <v>158469</v>
      </c>
      <c r="C102" s="391">
        <v>225536</v>
      </c>
      <c r="D102" s="379">
        <v>212658</v>
      </c>
      <c r="E102" s="392">
        <v>218880</v>
      </c>
    </row>
    <row r="103" spans="1:5">
      <c r="A103" s="393" t="s">
        <v>1122</v>
      </c>
      <c r="B103" s="394">
        <v>84</v>
      </c>
      <c r="C103" s="395">
        <v>97</v>
      </c>
      <c r="D103" s="396">
        <v>22560</v>
      </c>
      <c r="E103" s="397">
        <v>3973</v>
      </c>
    </row>
    <row r="104" spans="1:5">
      <c r="A104" s="398" t="s">
        <v>1123</v>
      </c>
      <c r="B104" s="384">
        <v>84</v>
      </c>
      <c r="C104" s="386">
        <v>0</v>
      </c>
      <c r="D104" s="383">
        <v>102</v>
      </c>
      <c r="E104" s="384">
        <v>0</v>
      </c>
    </row>
    <row r="105" spans="1:5">
      <c r="A105" s="398" t="s">
        <v>1124</v>
      </c>
      <c r="B105" s="384">
        <v>0</v>
      </c>
      <c r="C105" s="386">
        <v>97</v>
      </c>
      <c r="D105" s="383">
        <v>0</v>
      </c>
      <c r="E105" s="384">
        <v>0</v>
      </c>
    </row>
    <row r="106" spans="1:5">
      <c r="A106" s="398" t="s">
        <v>1125</v>
      </c>
      <c r="B106" s="384">
        <v>0</v>
      </c>
      <c r="C106" s="386">
        <v>0</v>
      </c>
      <c r="D106" s="383">
        <v>22458</v>
      </c>
      <c r="E106" s="384">
        <v>3973</v>
      </c>
    </row>
    <row r="107" spans="1:5">
      <c r="A107" s="381" t="s">
        <v>1126</v>
      </c>
      <c r="B107" s="384">
        <v>19880</v>
      </c>
      <c r="C107" s="386">
        <v>18828</v>
      </c>
      <c r="D107" s="399">
        <v>18887</v>
      </c>
      <c r="E107" s="384">
        <v>19195</v>
      </c>
    </row>
    <row r="108" spans="1:5">
      <c r="A108" s="381" t="s">
        <v>1174</v>
      </c>
      <c r="B108" s="384">
        <v>62448</v>
      </c>
      <c r="C108" s="386">
        <v>54387</v>
      </c>
      <c r="D108" s="383">
        <v>61125</v>
      </c>
      <c r="E108" s="384">
        <v>40838</v>
      </c>
    </row>
    <row r="109" spans="1:5">
      <c r="A109" s="381" t="s">
        <v>1128</v>
      </c>
      <c r="B109" s="384">
        <v>0</v>
      </c>
      <c r="C109" s="386">
        <v>0</v>
      </c>
      <c r="D109" s="383">
        <v>0</v>
      </c>
      <c r="E109" s="384">
        <v>24100</v>
      </c>
    </row>
    <row r="110" spans="1:5">
      <c r="A110" s="381" t="s">
        <v>1129</v>
      </c>
      <c r="B110" s="382">
        <v>62448</v>
      </c>
      <c r="C110" s="400">
        <v>54387</v>
      </c>
      <c r="D110" s="399">
        <v>83583</v>
      </c>
      <c r="E110" s="382">
        <v>68911</v>
      </c>
    </row>
    <row r="111" spans="1:5">
      <c r="A111" s="401" t="s">
        <v>1130</v>
      </c>
      <c r="B111" s="384">
        <v>31500</v>
      </c>
      <c r="C111" s="386">
        <v>95298</v>
      </c>
      <c r="D111" s="383">
        <v>36402</v>
      </c>
      <c r="E111" s="384">
        <v>61342</v>
      </c>
    </row>
    <row r="112" spans="1:5">
      <c r="A112" s="402" t="s">
        <v>1120</v>
      </c>
      <c r="B112" s="384">
        <v>44557</v>
      </c>
      <c r="C112" s="386">
        <v>56926</v>
      </c>
      <c r="D112" s="383">
        <v>73684</v>
      </c>
      <c r="E112" s="384">
        <v>69432</v>
      </c>
    </row>
    <row r="113" spans="1:5">
      <c r="A113" s="381" t="s">
        <v>1131</v>
      </c>
      <c r="B113" s="382">
        <v>0</v>
      </c>
      <c r="C113" s="400">
        <v>0</v>
      </c>
      <c r="D113" s="399">
        <v>0</v>
      </c>
      <c r="E113" s="384">
        <v>0</v>
      </c>
    </row>
    <row r="114" spans="1:5">
      <c r="A114" s="403" t="s">
        <v>1132</v>
      </c>
      <c r="B114" s="404">
        <v>0</v>
      </c>
      <c r="C114" s="405">
        <v>0</v>
      </c>
      <c r="D114" s="406">
        <v>0</v>
      </c>
      <c r="E114" s="406">
        <v>0</v>
      </c>
    </row>
    <row r="115" spans="1:5" ht="13.5" thickBot="1">
      <c r="A115" s="407" t="s">
        <v>1133</v>
      </c>
      <c r="B115" s="408">
        <v>0</v>
      </c>
      <c r="C115" s="409">
        <v>0</v>
      </c>
      <c r="D115" s="410">
        <v>0</v>
      </c>
      <c r="E115" s="411">
        <v>0</v>
      </c>
    </row>
    <row r="116" spans="1:5" ht="13.5" thickBot="1">
      <c r="A116" s="412" t="s">
        <v>1134</v>
      </c>
      <c r="B116" s="413">
        <v>684034</v>
      </c>
      <c r="C116" s="391">
        <v>716258</v>
      </c>
      <c r="D116" s="414">
        <v>695992</v>
      </c>
      <c r="E116" s="415">
        <v>807167</v>
      </c>
    </row>
    <row r="117" spans="1:5" ht="13.5" thickBot="1">
      <c r="A117" s="416"/>
      <c r="B117" s="417"/>
      <c r="C117" s="418"/>
      <c r="D117" s="419"/>
      <c r="E117" s="420"/>
    </row>
    <row r="118" spans="1:5" ht="13.5" thickBot="1">
      <c r="A118" s="389" t="s">
        <v>1135</v>
      </c>
      <c r="B118" s="421">
        <v>26573</v>
      </c>
      <c r="C118" s="391">
        <v>26914</v>
      </c>
      <c r="D118" s="414">
        <v>28902</v>
      </c>
      <c r="E118" s="345">
        <v>28688</v>
      </c>
    </row>
    <row r="119" spans="1:5" ht="13.5" thickBot="1">
      <c r="A119" s="422" t="s">
        <v>1136</v>
      </c>
      <c r="B119" s="423">
        <v>19215</v>
      </c>
      <c r="C119" s="424">
        <v>19275</v>
      </c>
      <c r="D119" s="425">
        <v>22896</v>
      </c>
      <c r="E119" s="426">
        <v>21590</v>
      </c>
    </row>
    <row r="120" spans="1:5">
      <c r="A120" s="335" t="s">
        <v>1137</v>
      </c>
      <c r="B120" s="383">
        <v>13249</v>
      </c>
      <c r="C120" s="383">
        <v>12756</v>
      </c>
      <c r="D120" s="383">
        <v>15295</v>
      </c>
      <c r="E120" s="383">
        <v>15083</v>
      </c>
    </row>
    <row r="121" spans="1:5">
      <c r="A121" s="335" t="s">
        <v>1138</v>
      </c>
      <c r="B121" s="383">
        <v>5966</v>
      </c>
      <c r="C121" s="383">
        <v>6519</v>
      </c>
      <c r="D121" s="383">
        <v>7601</v>
      </c>
      <c r="E121" s="383">
        <v>6507</v>
      </c>
    </row>
    <row r="122" spans="1:5">
      <c r="A122" s="335" t="s">
        <v>1139</v>
      </c>
      <c r="B122" s="383">
        <v>1006</v>
      </c>
      <c r="C122" s="383">
        <v>933</v>
      </c>
      <c r="D122" s="383">
        <v>915</v>
      </c>
      <c r="E122" s="383">
        <v>926</v>
      </c>
    </row>
    <row r="123" spans="1:5">
      <c r="A123" s="335" t="s">
        <v>1140</v>
      </c>
      <c r="B123" s="383">
        <v>2505</v>
      </c>
      <c r="C123" s="383">
        <v>2046</v>
      </c>
      <c r="D123" s="383">
        <v>2330</v>
      </c>
      <c r="E123" s="383">
        <v>1545</v>
      </c>
    </row>
    <row r="124" spans="1:5" ht="13.5" thickBot="1">
      <c r="A124" s="335" t="s">
        <v>1175</v>
      </c>
      <c r="B124" s="383">
        <v>2455</v>
      </c>
      <c r="C124" s="383">
        <v>3540</v>
      </c>
      <c r="D124" s="383">
        <v>4356</v>
      </c>
      <c r="E124" s="383">
        <v>4036</v>
      </c>
    </row>
    <row r="125" spans="1:5" ht="13.5" thickBot="1">
      <c r="A125" s="427" t="s">
        <v>1142</v>
      </c>
      <c r="B125" s="423">
        <v>7358</v>
      </c>
      <c r="C125" s="428">
        <v>7639</v>
      </c>
      <c r="D125" s="425">
        <v>6006</v>
      </c>
      <c r="E125" s="429">
        <v>7098</v>
      </c>
    </row>
    <row r="126" spans="1:5">
      <c r="A126" s="335" t="s">
        <v>1143</v>
      </c>
      <c r="B126" s="430">
        <v>17</v>
      </c>
      <c r="C126" s="431">
        <v>148</v>
      </c>
      <c r="D126" s="432">
        <v>246</v>
      </c>
      <c r="E126" s="430">
        <v>101</v>
      </c>
    </row>
    <row r="127" spans="1:5" ht="13.5" thickBot="1">
      <c r="A127" s="335" t="s">
        <v>1144</v>
      </c>
      <c r="B127" s="433">
        <v>7341</v>
      </c>
      <c r="C127" s="434">
        <v>7491</v>
      </c>
      <c r="D127" s="435">
        <v>5760</v>
      </c>
      <c r="E127" s="433">
        <v>6997</v>
      </c>
    </row>
    <row r="128" spans="1:5" ht="13.5" thickBot="1">
      <c r="A128" s="427" t="s">
        <v>1145</v>
      </c>
      <c r="B128" s="436">
        <v>39912</v>
      </c>
      <c r="C128" s="424">
        <v>40994</v>
      </c>
      <c r="D128" s="437">
        <v>45217</v>
      </c>
      <c r="E128" s="438">
        <v>44806</v>
      </c>
    </row>
    <row r="129" spans="1:5" ht="13.5" thickBot="1">
      <c r="A129" s="427" t="s">
        <v>1146</v>
      </c>
      <c r="B129" s="436">
        <v>3558</v>
      </c>
      <c r="C129" s="424">
        <v>2489</v>
      </c>
      <c r="D129" s="437">
        <v>2904</v>
      </c>
      <c r="E129" s="438">
        <v>1677</v>
      </c>
    </row>
    <row r="130" spans="1:5" ht="13.5" thickBot="1">
      <c r="A130" s="427" t="s">
        <v>1147</v>
      </c>
      <c r="B130" s="436">
        <v>1890</v>
      </c>
      <c r="C130" s="424">
        <v>2346</v>
      </c>
      <c r="D130" s="437">
        <v>2412</v>
      </c>
      <c r="E130" s="438">
        <v>1526</v>
      </c>
    </row>
    <row r="131" spans="1:5" ht="13.5" thickBot="1">
      <c r="A131" s="416"/>
      <c r="B131" s="301"/>
      <c r="C131" s="439"/>
      <c r="D131" s="440"/>
      <c r="E131" s="441"/>
    </row>
    <row r="132" spans="1:5" ht="13.5" thickBot="1">
      <c r="A132" s="389" t="s">
        <v>1148</v>
      </c>
      <c r="B132" s="442">
        <v>5920</v>
      </c>
      <c r="C132" s="391">
        <v>3289</v>
      </c>
      <c r="D132" s="443">
        <v>7917</v>
      </c>
      <c r="E132" s="442">
        <v>6342</v>
      </c>
    </row>
    <row r="133" spans="1:5" ht="13.5" thickBot="1">
      <c r="A133" s="389" t="s">
        <v>1149</v>
      </c>
      <c r="B133" s="442">
        <v>0</v>
      </c>
      <c r="C133" s="391">
        <v>17</v>
      </c>
      <c r="D133" s="443">
        <v>0</v>
      </c>
      <c r="E133" s="442">
        <v>0</v>
      </c>
    </row>
    <row r="134" spans="1:5" ht="13.5" thickBot="1">
      <c r="A134" s="401"/>
      <c r="B134" s="444"/>
      <c r="C134" s="439"/>
      <c r="D134" s="419"/>
      <c r="E134" s="441"/>
    </row>
    <row r="135" spans="1:5" ht="13.5" thickBot="1">
      <c r="A135" s="389" t="s">
        <v>1150</v>
      </c>
      <c r="B135" s="445">
        <v>106</v>
      </c>
      <c r="C135" s="446">
        <v>86</v>
      </c>
      <c r="D135" s="447">
        <v>94</v>
      </c>
      <c r="E135" s="448">
        <v>98</v>
      </c>
    </row>
    <row r="136" spans="1:5">
      <c r="A136" s="449" t="s">
        <v>1151</v>
      </c>
      <c r="B136" s="450">
        <v>106</v>
      </c>
      <c r="C136" s="451">
        <v>86</v>
      </c>
      <c r="D136" s="432">
        <v>94</v>
      </c>
      <c r="E136" s="452">
        <v>98</v>
      </c>
    </row>
    <row r="137" spans="1:5" ht="13.5" thickBot="1">
      <c r="A137" s="453" t="s">
        <v>1152</v>
      </c>
      <c r="B137" s="454">
        <v>0</v>
      </c>
      <c r="C137" s="455">
        <v>0</v>
      </c>
      <c r="D137" s="456">
        <v>0</v>
      </c>
      <c r="E137" s="457">
        <v>0</v>
      </c>
    </row>
    <row r="138" spans="1:5" ht="13.5" thickBot="1">
      <c r="A138" s="458"/>
      <c r="B138" s="459"/>
      <c r="C138" s="439"/>
      <c r="D138" s="440"/>
      <c r="E138" s="441"/>
    </row>
    <row r="139" spans="1:5" ht="13.5" thickBot="1">
      <c r="A139" s="460" t="s">
        <v>1153</v>
      </c>
      <c r="B139" s="461">
        <v>11710</v>
      </c>
      <c r="C139" s="462">
        <v>19938</v>
      </c>
      <c r="D139" s="463">
        <v>19745</v>
      </c>
      <c r="E139" s="464">
        <v>11335</v>
      </c>
    </row>
    <row r="140" spans="1:5" ht="13.5" thickBot="1">
      <c r="A140" s="465" t="s">
        <v>1154</v>
      </c>
      <c r="B140" s="466">
        <v>38334</v>
      </c>
      <c r="C140" s="467">
        <v>27800</v>
      </c>
      <c r="D140" s="463">
        <v>35463</v>
      </c>
      <c r="E140" s="464">
        <v>18187</v>
      </c>
    </row>
    <row r="141" spans="1:5" ht="13.5" thickBot="1">
      <c r="A141" s="416"/>
      <c r="B141" s="468"/>
      <c r="C141" s="439"/>
      <c r="D141" s="440"/>
      <c r="E141" s="469"/>
    </row>
    <row r="142" spans="1:5" ht="13.5" thickBot="1">
      <c r="A142" s="470" t="s">
        <v>1155</v>
      </c>
      <c r="B142" s="421">
        <v>1016</v>
      </c>
      <c r="C142" s="471">
        <v>1362</v>
      </c>
      <c r="D142" s="443">
        <v>1394</v>
      </c>
      <c r="E142" s="442">
        <v>878</v>
      </c>
    </row>
    <row r="143" spans="1:5" ht="13.5" thickBot="1">
      <c r="A143" s="472" t="s">
        <v>1156</v>
      </c>
      <c r="B143" s="355">
        <v>2468</v>
      </c>
      <c r="C143" s="473">
        <v>1714</v>
      </c>
      <c r="D143" s="443">
        <v>1948</v>
      </c>
      <c r="E143" s="442">
        <v>1166</v>
      </c>
    </row>
    <row r="144" spans="1:5" ht="13.5" thickBot="1">
      <c r="A144" s="416"/>
      <c r="B144" s="468"/>
      <c r="C144" s="439"/>
      <c r="D144" s="440"/>
      <c r="E144" s="441"/>
    </row>
    <row r="145" spans="1:5" ht="13.5" thickBot="1">
      <c r="A145" s="389" t="s">
        <v>1157</v>
      </c>
      <c r="B145" s="421">
        <v>734078</v>
      </c>
      <c r="C145" s="391">
        <v>763996</v>
      </c>
      <c r="D145" s="443">
        <v>751200</v>
      </c>
      <c r="E145" s="442">
        <v>836689</v>
      </c>
    </row>
    <row r="146" spans="1:5" ht="13.5" thickBot="1">
      <c r="A146" s="407" t="s">
        <v>1158</v>
      </c>
      <c r="B146" s="474">
        <v>30057</v>
      </c>
      <c r="C146" s="475">
        <v>29990</v>
      </c>
      <c r="D146" s="443">
        <v>32244</v>
      </c>
      <c r="E146" s="442">
        <v>30732</v>
      </c>
    </row>
  </sheetData>
  <sheetProtection password="E2A1" sheet="1" objects="1" scenarios="1"/>
  <customSheetViews>
    <customSheetView guid="{3E90B2E1-F1F4-4974-B519-9169F75ECD48}" topLeftCell="A100">
      <selection activeCell="D65" sqref="D65"/>
      <pageMargins left="0.7" right="0.7" top="0.75" bottom="0.75" header="0.3" footer="0.3"/>
    </customSheetView>
  </customSheetViews>
  <mergeCells count="5">
    <mergeCell ref="A4:M4"/>
    <mergeCell ref="A5:M5"/>
    <mergeCell ref="A6:M6"/>
    <mergeCell ref="A8:A9"/>
    <mergeCell ref="A90:A91"/>
  </mergeCells>
  <pageMargins left="0.7" right="0.7" top="0.75" bottom="0.75" header="0.3" footer="0.3"/>
  <legacyDrawing r:id="rId1"/>
</worksheet>
</file>

<file path=xl/worksheets/sheet11.xml><?xml version="1.0" encoding="utf-8"?>
<worksheet xmlns="http://schemas.openxmlformats.org/spreadsheetml/2006/main" xmlns:r="http://schemas.openxmlformats.org/officeDocument/2006/relationships">
  <sheetPr codeName="Hoja11">
    <tabColor theme="5" tint="0.39997558519241921"/>
  </sheetPr>
  <dimension ref="A1:IV129"/>
  <sheetViews>
    <sheetView topLeftCell="A88" workbookViewId="0">
      <selection activeCell="J113" sqref="J113"/>
    </sheetView>
  </sheetViews>
  <sheetFormatPr baseColWidth="10" defaultRowHeight="12.75"/>
  <cols>
    <col min="1" max="16384" width="11.42578125" style="478"/>
  </cols>
  <sheetData>
    <row r="1" spans="1:14">
      <c r="A1" s="476"/>
      <c r="B1" s="477"/>
      <c r="C1" s="477"/>
      <c r="D1" s="477"/>
      <c r="E1" s="477"/>
      <c r="F1" s="477"/>
      <c r="G1" s="477"/>
      <c r="H1" s="477"/>
      <c r="I1" s="477"/>
      <c r="J1" s="477"/>
      <c r="K1" s="477"/>
      <c r="L1" s="477"/>
      <c r="M1" s="477"/>
      <c r="N1" s="477"/>
    </row>
    <row r="2" spans="1:14">
      <c r="A2" s="477"/>
      <c r="B2" s="477"/>
      <c r="C2" s="477"/>
      <c r="D2" s="477"/>
      <c r="E2" s="477"/>
      <c r="F2" s="477"/>
      <c r="G2" s="477"/>
      <c r="H2" s="477"/>
      <c r="I2" s="477"/>
      <c r="J2" s="477"/>
      <c r="K2" s="477"/>
      <c r="L2" s="477"/>
      <c r="M2" s="477"/>
      <c r="N2" s="477"/>
    </row>
    <row r="3" spans="1:14">
      <c r="A3" s="477"/>
      <c r="B3" s="479" t="s">
        <v>1176</v>
      </c>
      <c r="C3" s="480" t="s">
        <v>1177</v>
      </c>
      <c r="D3" s="477"/>
      <c r="E3" s="477"/>
      <c r="F3" s="477"/>
      <c r="G3" s="477"/>
      <c r="H3" s="477"/>
      <c r="I3" s="477"/>
      <c r="J3" s="477"/>
      <c r="K3" s="477"/>
      <c r="L3" s="477"/>
      <c r="M3" s="477"/>
      <c r="N3" s="477"/>
    </row>
    <row r="4" spans="1:14" ht="13.5" thickBot="1">
      <c r="A4" s="477"/>
      <c r="B4" s="477"/>
      <c r="C4" s="477"/>
      <c r="D4" s="477"/>
      <c r="E4" s="477"/>
      <c r="F4" s="477"/>
      <c r="G4" s="477"/>
      <c r="H4" s="477"/>
      <c r="I4" s="477"/>
      <c r="J4" s="477"/>
      <c r="K4" s="477"/>
      <c r="L4" s="477"/>
      <c r="M4" s="477"/>
      <c r="N4" s="477"/>
    </row>
    <row r="5" spans="1:14">
      <c r="A5" s="477"/>
      <c r="B5" s="1134" t="s">
        <v>1178</v>
      </c>
      <c r="C5" s="1135"/>
      <c r="D5" s="1138" t="s">
        <v>34</v>
      </c>
      <c r="E5" s="1131" t="s">
        <v>1179</v>
      </c>
      <c r="F5" s="1119" t="s">
        <v>1180</v>
      </c>
      <c r="G5" s="1119"/>
      <c r="H5" s="1120"/>
      <c r="I5" s="477"/>
      <c r="J5" s="477"/>
    </row>
    <row r="6" spans="1:14">
      <c r="A6" s="477"/>
      <c r="B6" s="1136"/>
      <c r="C6" s="1137"/>
      <c r="D6" s="1139"/>
      <c r="E6" s="1133"/>
      <c r="F6" s="481" t="s">
        <v>1181</v>
      </c>
      <c r="G6" s="482" t="s">
        <v>1182</v>
      </c>
      <c r="H6" s="483" t="s">
        <v>1183</v>
      </c>
      <c r="I6" s="477"/>
      <c r="J6" s="477"/>
    </row>
    <row r="7" spans="1:14">
      <c r="A7" s="477"/>
      <c r="B7" s="1121" t="s">
        <v>1184</v>
      </c>
      <c r="C7" s="1122"/>
      <c r="D7" s="484" t="s">
        <v>1185</v>
      </c>
      <c r="E7" s="485">
        <v>1</v>
      </c>
      <c r="F7" s="485" t="s">
        <v>1186</v>
      </c>
      <c r="G7" s="485">
        <v>1995</v>
      </c>
      <c r="H7" s="486" t="s">
        <v>1187</v>
      </c>
      <c r="I7" s="477"/>
      <c r="J7" s="477"/>
    </row>
    <row r="8" spans="1:14">
      <c r="A8" s="477"/>
      <c r="B8" s="1121" t="s">
        <v>1188</v>
      </c>
      <c r="C8" s="1122"/>
      <c r="D8" s="484" t="s">
        <v>1185</v>
      </c>
      <c r="E8" s="485">
        <v>2</v>
      </c>
      <c r="F8" s="485" t="s">
        <v>1189</v>
      </c>
      <c r="G8" s="485">
        <v>2007</v>
      </c>
      <c r="H8" s="486" t="s">
        <v>1190</v>
      </c>
      <c r="I8" s="477"/>
      <c r="J8" s="477"/>
    </row>
    <row r="9" spans="1:14" ht="25.5">
      <c r="A9" s="477"/>
      <c r="B9" s="1121" t="s">
        <v>1191</v>
      </c>
      <c r="C9" s="1122"/>
      <c r="D9" s="484" t="s">
        <v>1185</v>
      </c>
      <c r="E9" s="485">
        <v>2</v>
      </c>
      <c r="F9" s="485" t="s">
        <v>1192</v>
      </c>
      <c r="G9" s="485">
        <v>1999</v>
      </c>
      <c r="H9" s="487" t="s">
        <v>1193</v>
      </c>
      <c r="I9" s="477"/>
      <c r="J9" s="477"/>
    </row>
    <row r="10" spans="1:14" ht="26.25" thickBot="1">
      <c r="A10" s="477"/>
      <c r="B10" s="1123" t="s">
        <v>1194</v>
      </c>
      <c r="C10" s="1124"/>
      <c r="D10" s="488" t="s">
        <v>1185</v>
      </c>
      <c r="E10" s="489">
        <v>2</v>
      </c>
      <c r="F10" s="489" t="s">
        <v>1192</v>
      </c>
      <c r="G10" s="489">
        <v>2008</v>
      </c>
      <c r="H10" s="490" t="s">
        <v>1195</v>
      </c>
      <c r="I10" s="491"/>
      <c r="J10" s="492"/>
    </row>
    <row r="11" spans="1:14" ht="13.5" thickBot="1">
      <c r="A11" s="477"/>
      <c r="B11" s="1125"/>
      <c r="C11" s="1126"/>
      <c r="D11" s="493"/>
      <c r="E11" s="494"/>
      <c r="F11" s="492"/>
      <c r="G11" s="495"/>
      <c r="H11" s="496"/>
    </row>
    <row r="12" spans="1:14">
      <c r="A12" s="477"/>
      <c r="B12" s="1127" t="s">
        <v>1196</v>
      </c>
      <c r="C12" s="1128"/>
      <c r="D12" s="1131" t="s">
        <v>34</v>
      </c>
      <c r="E12" s="1131" t="s">
        <v>1179</v>
      </c>
      <c r="F12" s="1119" t="s">
        <v>1180</v>
      </c>
      <c r="G12" s="1119"/>
      <c r="H12" s="1120"/>
    </row>
    <row r="13" spans="1:14">
      <c r="A13" s="477"/>
      <c r="B13" s="1129"/>
      <c r="C13" s="1130"/>
      <c r="D13" s="1132"/>
      <c r="E13" s="1133"/>
      <c r="F13" s="482" t="s">
        <v>1181</v>
      </c>
      <c r="G13" s="482" t="s">
        <v>1182</v>
      </c>
      <c r="H13" s="483" t="s">
        <v>1183</v>
      </c>
    </row>
    <row r="14" spans="1:14" ht="25.5">
      <c r="A14" s="477"/>
      <c r="B14" s="1140" t="s">
        <v>1197</v>
      </c>
      <c r="C14" s="1141"/>
      <c r="D14" s="497" t="s">
        <v>1198</v>
      </c>
      <c r="E14" s="498">
        <v>1</v>
      </c>
      <c r="F14" s="485"/>
      <c r="G14" s="485">
        <v>1996</v>
      </c>
      <c r="H14" s="486" t="s">
        <v>1199</v>
      </c>
    </row>
    <row r="15" spans="1:14" ht="25.5">
      <c r="A15" s="477"/>
      <c r="B15" s="1140" t="s">
        <v>1200</v>
      </c>
      <c r="C15" s="1141"/>
      <c r="D15" s="497" t="s">
        <v>1198</v>
      </c>
      <c r="E15" s="498">
        <v>1</v>
      </c>
      <c r="F15" s="485"/>
      <c r="G15" s="485">
        <v>1995</v>
      </c>
      <c r="H15" s="486" t="s">
        <v>1201</v>
      </c>
    </row>
    <row r="16" spans="1:14" ht="25.5">
      <c r="A16" s="477"/>
      <c r="B16" s="1140" t="s">
        <v>1202</v>
      </c>
      <c r="C16" s="1141"/>
      <c r="D16" s="497" t="s">
        <v>1203</v>
      </c>
      <c r="E16" s="498">
        <v>1</v>
      </c>
      <c r="F16" s="485"/>
      <c r="G16" s="485">
        <v>1996</v>
      </c>
      <c r="H16" s="487" t="s">
        <v>1204</v>
      </c>
    </row>
    <row r="17" spans="1:256" ht="26.25" thickBot="1">
      <c r="A17" s="477"/>
      <c r="B17" s="1142" t="s">
        <v>1205</v>
      </c>
      <c r="C17" s="1143"/>
      <c r="D17" s="499" t="s">
        <v>1073</v>
      </c>
      <c r="E17" s="500">
        <v>1</v>
      </c>
      <c r="F17" s="489"/>
      <c r="G17" s="489">
        <v>1972</v>
      </c>
      <c r="H17" s="490" t="s">
        <v>1206</v>
      </c>
      <c r="K17" s="477"/>
      <c r="L17" s="477"/>
      <c r="M17" s="477"/>
      <c r="N17" s="477"/>
    </row>
    <row r="18" spans="1:256" ht="13.5" thickBot="1">
      <c r="A18"/>
      <c r="B18"/>
      <c r="C18"/>
      <c r="D18"/>
      <c r="E18"/>
      <c r="F18"/>
      <c r="G18"/>
      <c r="H18"/>
      <c r="I18"/>
      <c r="J18"/>
      <c r="K18"/>
      <c r="L18"/>
      <c r="M18"/>
      <c r="N18"/>
      <c r="O18"/>
      <c r="P18"/>
      <c r="Q18"/>
      <c r="R18"/>
      <c r="S18"/>
      <c r="T18"/>
      <c r="U18"/>
      <c r="V18"/>
      <c r="W18"/>
      <c r="X18"/>
      <c r="Y18"/>
      <c r="Z18"/>
      <c r="AA18"/>
      <c r="AB18"/>
      <c r="AC18"/>
      <c r="AD18"/>
      <c r="AE18"/>
      <c r="AF18"/>
      <c r="AG18"/>
      <c r="AH18"/>
      <c r="AI18"/>
      <c r="AJ18"/>
      <c r="AK18"/>
      <c r="AL18"/>
      <c r="AM18"/>
      <c r="AN18"/>
      <c r="AO18"/>
      <c r="AP18"/>
      <c r="AQ18"/>
      <c r="AR18"/>
      <c r="AS18"/>
      <c r="AT18"/>
      <c r="AU18"/>
      <c r="AV18"/>
      <c r="AW18"/>
      <c r="AX18"/>
      <c r="AY18"/>
      <c r="AZ18"/>
      <c r="BA18"/>
      <c r="BB18"/>
      <c r="BC18"/>
      <c r="BD18"/>
      <c r="BE18"/>
      <c r="BF18"/>
      <c r="BG18"/>
      <c r="BH18"/>
      <c r="BI18"/>
      <c r="BJ18"/>
      <c r="BK18"/>
      <c r="BL18"/>
      <c r="BM18"/>
      <c r="BN18"/>
      <c r="BO18"/>
      <c r="BP18"/>
      <c r="BQ18"/>
      <c r="BR18"/>
      <c r="BS18"/>
      <c r="BT18"/>
      <c r="BU18"/>
      <c r="BV18"/>
      <c r="BW18"/>
      <c r="BX18"/>
      <c r="BY18"/>
      <c r="BZ18"/>
      <c r="CA18"/>
      <c r="CB18"/>
      <c r="CC18"/>
      <c r="CD18"/>
      <c r="CE18"/>
      <c r="CF18"/>
      <c r="CG18"/>
      <c r="CH18"/>
      <c r="CI18"/>
      <c r="CJ18"/>
      <c r="CK18"/>
      <c r="CL18"/>
      <c r="CM18"/>
      <c r="CN18"/>
      <c r="CO18"/>
      <c r="CP18"/>
      <c r="CQ18"/>
      <c r="CR18"/>
      <c r="CS18"/>
      <c r="CT18"/>
      <c r="CU18"/>
      <c r="CV18"/>
      <c r="CW18"/>
      <c r="CX18"/>
      <c r="CY18"/>
      <c r="CZ18"/>
      <c r="DA18"/>
      <c r="DB18"/>
      <c r="DC18"/>
      <c r="DD18"/>
      <c r="DE18"/>
      <c r="DF18"/>
      <c r="DG18"/>
      <c r="DH18"/>
      <c r="DI18"/>
      <c r="DJ18"/>
      <c r="DK18"/>
      <c r="DL18"/>
      <c r="DM18"/>
      <c r="DN18"/>
      <c r="DO18"/>
      <c r="DP18"/>
      <c r="DQ18"/>
      <c r="DR18"/>
      <c r="DS18"/>
      <c r="DT18"/>
      <c r="DU18"/>
      <c r="DV18"/>
      <c r="DW18"/>
      <c r="DX18"/>
      <c r="DY18"/>
      <c r="DZ18"/>
      <c r="EA18"/>
      <c r="EB18"/>
      <c r="EC18"/>
      <c r="ED18"/>
      <c r="EE18"/>
      <c r="EF18"/>
      <c r="EG18"/>
      <c r="EH18"/>
      <c r="EI18"/>
      <c r="EJ18"/>
      <c r="EK18"/>
      <c r="EL18"/>
      <c r="EM18"/>
      <c r="EN18"/>
      <c r="EO18"/>
      <c r="EP18"/>
      <c r="EQ18"/>
      <c r="ER18"/>
      <c r="ES18"/>
      <c r="ET18"/>
      <c r="EU18"/>
      <c r="EV18"/>
      <c r="EW18"/>
      <c r="EX18"/>
      <c r="EY18"/>
      <c r="EZ18"/>
      <c r="FA18"/>
      <c r="FB18"/>
      <c r="FC18"/>
      <c r="FD18"/>
      <c r="FE18"/>
      <c r="FF18"/>
      <c r="FG18"/>
      <c r="FH18"/>
      <c r="FI18"/>
      <c r="FJ18"/>
      <c r="FK18"/>
      <c r="FL18"/>
      <c r="FM18"/>
      <c r="FN18"/>
      <c r="FO18"/>
      <c r="FP18"/>
      <c r="FQ18"/>
      <c r="FR18"/>
      <c r="FS18"/>
      <c r="FT18"/>
      <c r="FU18"/>
      <c r="FV18"/>
      <c r="FW18"/>
      <c r="FX18"/>
      <c r="FY18"/>
      <c r="FZ18"/>
      <c r="GA18"/>
      <c r="GB18"/>
      <c r="GC18"/>
      <c r="GD18"/>
      <c r="GE18"/>
      <c r="GF18"/>
      <c r="GG18"/>
      <c r="GH18"/>
      <c r="GI18"/>
      <c r="GJ18"/>
      <c r="GK18"/>
      <c r="GL18"/>
      <c r="GM18"/>
      <c r="GN18"/>
      <c r="GO18"/>
      <c r="GP18"/>
      <c r="GQ18"/>
      <c r="GR18"/>
      <c r="GS18"/>
      <c r="GT18"/>
      <c r="GU18"/>
      <c r="GV18"/>
      <c r="GW18"/>
      <c r="GX18"/>
      <c r="GY18"/>
      <c r="GZ18"/>
      <c r="HA18"/>
      <c r="HB18"/>
      <c r="HC18"/>
      <c r="HD18"/>
      <c r="HE18"/>
      <c r="HF18"/>
      <c r="HG18"/>
      <c r="HH18"/>
      <c r="HI18"/>
      <c r="HJ18"/>
      <c r="HK18"/>
      <c r="HL18"/>
      <c r="HM18"/>
      <c r="HN18"/>
      <c r="HO18"/>
      <c r="HP18"/>
      <c r="HQ18"/>
      <c r="HR18"/>
      <c r="HS18"/>
      <c r="HT18"/>
      <c r="HU18"/>
      <c r="HV18"/>
      <c r="HW18"/>
      <c r="HX18"/>
      <c r="HY18"/>
      <c r="HZ18"/>
      <c r="IA18"/>
      <c r="IB18"/>
      <c r="IC18"/>
      <c r="ID18"/>
      <c r="IE18"/>
      <c r="IF18"/>
      <c r="IG18"/>
      <c r="IH18"/>
      <c r="II18"/>
      <c r="IJ18"/>
      <c r="IK18"/>
      <c r="IL18"/>
      <c r="IM18"/>
      <c r="IN18"/>
      <c r="IO18"/>
      <c r="IP18"/>
      <c r="IQ18"/>
      <c r="IR18"/>
      <c r="IS18"/>
      <c r="IT18"/>
      <c r="IU18"/>
      <c r="IV18"/>
    </row>
    <row r="19" spans="1:256" ht="25.5">
      <c r="A19" s="477"/>
      <c r="B19" s="1144" t="s">
        <v>1207</v>
      </c>
      <c r="C19" s="1145"/>
      <c r="D19" s="501" t="s">
        <v>34</v>
      </c>
      <c r="E19" s="502" t="s">
        <v>1179</v>
      </c>
      <c r="F19" s="503" t="s">
        <v>1183</v>
      </c>
      <c r="G19"/>
      <c r="H19"/>
      <c r="K19" s="477"/>
      <c r="L19" s="477"/>
      <c r="M19" s="477"/>
      <c r="N19" s="477"/>
    </row>
    <row r="20" spans="1:256">
      <c r="A20" s="477"/>
      <c r="B20" s="1140" t="s">
        <v>1208</v>
      </c>
      <c r="C20" s="1141"/>
      <c r="D20" s="504" t="s">
        <v>1209</v>
      </c>
      <c r="E20" s="485">
        <v>4</v>
      </c>
      <c r="F20" s="487" t="s">
        <v>1210</v>
      </c>
      <c r="I20" s="477"/>
      <c r="J20" s="477"/>
      <c r="K20" s="477"/>
      <c r="L20" s="477"/>
    </row>
    <row r="21" spans="1:256">
      <c r="A21" s="477"/>
      <c r="B21" s="1140" t="s">
        <v>1211</v>
      </c>
      <c r="C21" s="1141"/>
      <c r="D21" s="504" t="s">
        <v>1209</v>
      </c>
      <c r="E21" s="485">
        <v>6</v>
      </c>
      <c r="F21" s="487"/>
      <c r="I21" s="477"/>
      <c r="J21" s="477"/>
      <c r="K21" s="477"/>
      <c r="L21" s="477"/>
    </row>
    <row r="22" spans="1:256">
      <c r="A22" s="477"/>
      <c r="B22" s="1140" t="s">
        <v>1208</v>
      </c>
      <c r="C22" s="1141"/>
      <c r="D22" s="504" t="s">
        <v>1212</v>
      </c>
      <c r="E22" s="485">
        <v>3</v>
      </c>
      <c r="F22" s="487" t="s">
        <v>1213</v>
      </c>
      <c r="I22" s="477"/>
      <c r="J22" s="477"/>
      <c r="K22" s="477"/>
      <c r="L22" s="477"/>
    </row>
    <row r="23" spans="1:256" ht="25.5">
      <c r="A23" s="477"/>
      <c r="B23" s="1140" t="s">
        <v>1208</v>
      </c>
      <c r="C23" s="1141"/>
      <c r="D23" s="504" t="s">
        <v>1214</v>
      </c>
      <c r="E23" s="485">
        <v>9</v>
      </c>
      <c r="F23" s="487" t="s">
        <v>1210</v>
      </c>
      <c r="I23" s="477"/>
      <c r="J23" s="477"/>
      <c r="K23" s="477"/>
      <c r="L23" s="477"/>
    </row>
    <row r="24" spans="1:256" ht="25.5">
      <c r="A24" s="477"/>
      <c r="B24" s="1140" t="s">
        <v>1211</v>
      </c>
      <c r="C24" s="1141"/>
      <c r="D24" s="504" t="s">
        <v>1214</v>
      </c>
      <c r="E24" s="485">
        <v>8</v>
      </c>
      <c r="F24" s="487"/>
      <c r="I24" s="477"/>
      <c r="J24" s="477"/>
      <c r="K24" s="477"/>
      <c r="L24" s="477"/>
    </row>
    <row r="25" spans="1:256" ht="13.5" thickBot="1">
      <c r="A25" s="477"/>
      <c r="B25" s="1142" t="s">
        <v>1215</v>
      </c>
      <c r="C25" s="1143"/>
      <c r="D25" s="505" t="s">
        <v>1185</v>
      </c>
      <c r="E25" s="489">
        <v>1</v>
      </c>
      <c r="F25" s="490" t="s">
        <v>1216</v>
      </c>
      <c r="I25" s="477"/>
      <c r="J25" s="477"/>
      <c r="K25" s="477"/>
      <c r="L25" s="477"/>
    </row>
    <row r="26" spans="1:256" ht="13.5" thickBot="1">
      <c r="A26" s="477"/>
      <c r="B26"/>
      <c r="C26"/>
      <c r="D26"/>
      <c r="E26"/>
      <c r="F26"/>
      <c r="I26" s="477"/>
      <c r="J26" s="477"/>
      <c r="K26" s="477"/>
      <c r="L26" s="477"/>
    </row>
    <row r="27" spans="1:256" ht="25.5">
      <c r="A27" s="477"/>
      <c r="B27" s="1144" t="s">
        <v>1217</v>
      </c>
      <c r="C27" s="1145"/>
      <c r="D27" s="501" t="s">
        <v>34</v>
      </c>
      <c r="E27" s="502" t="s">
        <v>1179</v>
      </c>
      <c r="F27" s="503" t="s">
        <v>1183</v>
      </c>
      <c r="I27" s="477"/>
      <c r="J27" s="477"/>
      <c r="K27" s="477"/>
      <c r="L27" s="477"/>
    </row>
    <row r="28" spans="1:256">
      <c r="A28" s="477"/>
      <c r="B28" s="1140" t="s">
        <v>1218</v>
      </c>
      <c r="C28" s="1141"/>
      <c r="D28" s="504" t="s">
        <v>1209</v>
      </c>
      <c r="E28" s="485">
        <v>6</v>
      </c>
      <c r="F28" s="487" t="s">
        <v>1219</v>
      </c>
      <c r="I28" s="477"/>
      <c r="J28" s="477"/>
      <c r="K28" s="477"/>
      <c r="L28" s="477"/>
    </row>
    <row r="29" spans="1:256">
      <c r="A29" s="477"/>
      <c r="B29" s="1140" t="s">
        <v>1218</v>
      </c>
      <c r="C29" s="1141"/>
      <c r="D29" s="504" t="s">
        <v>1212</v>
      </c>
      <c r="E29" s="485">
        <v>4</v>
      </c>
      <c r="F29" s="487" t="s">
        <v>1220</v>
      </c>
      <c r="I29" s="477"/>
      <c r="J29" s="477"/>
      <c r="K29" s="477"/>
      <c r="L29" s="477"/>
    </row>
    <row r="30" spans="1:256" ht="25.5">
      <c r="A30" s="477"/>
      <c r="B30" s="1140" t="s">
        <v>1218</v>
      </c>
      <c r="C30" s="1141"/>
      <c r="D30" s="504" t="s">
        <v>1214</v>
      </c>
      <c r="E30" s="485">
        <v>11</v>
      </c>
      <c r="F30" s="487" t="s">
        <v>1220</v>
      </c>
      <c r="I30" s="477"/>
      <c r="J30" s="477"/>
      <c r="K30" s="477"/>
      <c r="L30" s="477"/>
    </row>
    <row r="31" spans="1:256" ht="25.5">
      <c r="A31" s="477"/>
      <c r="B31" s="1140" t="s">
        <v>1221</v>
      </c>
      <c r="C31" s="1141"/>
      <c r="D31" s="504" t="s">
        <v>1214</v>
      </c>
      <c r="E31" s="485">
        <v>1</v>
      </c>
      <c r="F31" s="487" t="s">
        <v>1219</v>
      </c>
      <c r="I31" s="477"/>
      <c r="J31" s="477"/>
      <c r="K31" s="477"/>
      <c r="L31" s="477"/>
    </row>
    <row r="32" spans="1:256">
      <c r="A32" s="477"/>
      <c r="B32" s="1140" t="s">
        <v>1222</v>
      </c>
      <c r="C32" s="1141"/>
      <c r="D32" s="504" t="s">
        <v>1185</v>
      </c>
      <c r="E32" s="485">
        <v>1</v>
      </c>
      <c r="F32" s="487" t="s">
        <v>1223</v>
      </c>
      <c r="I32" s="477"/>
      <c r="J32" s="477"/>
      <c r="K32" s="477"/>
      <c r="L32" s="477"/>
    </row>
    <row r="33" spans="1:14" ht="13.5" thickBot="1">
      <c r="A33" s="477"/>
      <c r="B33" s="1142" t="s">
        <v>1218</v>
      </c>
      <c r="C33" s="1143"/>
      <c r="D33" s="505" t="s">
        <v>1224</v>
      </c>
      <c r="E33" s="489">
        <v>3</v>
      </c>
      <c r="F33" s="490" t="s">
        <v>1225</v>
      </c>
      <c r="I33" s="477"/>
      <c r="J33" s="477"/>
      <c r="K33" s="477"/>
      <c r="L33" s="477"/>
    </row>
    <row r="34" spans="1:14">
      <c r="A34" s="477"/>
      <c r="B34" s="477"/>
      <c r="C34" s="477"/>
      <c r="D34" s="477"/>
      <c r="E34" s="477"/>
      <c r="F34" s="477"/>
      <c r="G34" s="477"/>
      <c r="H34" s="477"/>
      <c r="K34" s="477"/>
      <c r="L34" s="477"/>
      <c r="M34" s="477"/>
      <c r="N34" s="477"/>
    </row>
    <row r="35" spans="1:14">
      <c r="A35" s="477"/>
      <c r="B35" s="479" t="s">
        <v>1226</v>
      </c>
      <c r="C35" s="506" t="s">
        <v>1227</v>
      </c>
      <c r="D35" s="477"/>
      <c r="E35" s="477"/>
      <c r="F35" s="477"/>
      <c r="G35" s="477"/>
      <c r="H35" s="477"/>
      <c r="K35" s="477"/>
      <c r="L35" s="477"/>
      <c r="M35" s="477"/>
      <c r="N35" s="477"/>
    </row>
    <row r="36" spans="1:14">
      <c r="A36" s="477"/>
      <c r="B36" s="479"/>
      <c r="C36" s="477"/>
      <c r="D36" s="477"/>
      <c r="E36" s="477"/>
      <c r="F36" s="477"/>
      <c r="G36" s="477"/>
      <c r="H36" s="477"/>
      <c r="K36" s="477"/>
      <c r="L36" s="477"/>
      <c r="M36" s="477"/>
      <c r="N36" s="477"/>
    </row>
    <row r="37" spans="1:14">
      <c r="A37" s="477"/>
      <c r="B37" s="507" t="s">
        <v>1228</v>
      </c>
      <c r="C37" s="477"/>
      <c r="D37" s="477"/>
      <c r="E37" s="477"/>
      <c r="F37" s="477"/>
      <c r="G37" s="477"/>
      <c r="H37" s="477"/>
      <c r="K37" s="477"/>
      <c r="L37" s="477"/>
      <c r="M37" s="477"/>
      <c r="N37" s="477"/>
    </row>
    <row r="38" spans="1:14" ht="25.5">
      <c r="A38" s="477"/>
      <c r="B38" s="1146" t="s">
        <v>1180</v>
      </c>
      <c r="C38" s="1147"/>
      <c r="D38" s="508" t="s">
        <v>34</v>
      </c>
      <c r="E38" s="482" t="s">
        <v>1179</v>
      </c>
      <c r="F38" s="482" t="s">
        <v>1183</v>
      </c>
      <c r="G38"/>
      <c r="H38"/>
    </row>
    <row r="39" spans="1:14">
      <c r="A39" s="477"/>
      <c r="B39" s="1148" t="s">
        <v>1229</v>
      </c>
      <c r="C39" s="1141"/>
      <c r="D39" s="504" t="s">
        <v>1230</v>
      </c>
      <c r="E39" s="485">
        <v>6</v>
      </c>
      <c r="F39" s="509" t="s">
        <v>1231</v>
      </c>
      <c r="G39"/>
      <c r="H39"/>
    </row>
    <row r="40" spans="1:14">
      <c r="A40" s="477"/>
      <c r="B40" s="1148" t="s">
        <v>1232</v>
      </c>
      <c r="C40" s="1141"/>
      <c r="D40" s="504" t="s">
        <v>1230</v>
      </c>
      <c r="E40" s="485">
        <v>10</v>
      </c>
      <c r="F40" s="509" t="s">
        <v>1231</v>
      </c>
      <c r="G40"/>
      <c r="H40"/>
    </row>
    <row r="41" spans="1:14">
      <c r="A41" s="477"/>
      <c r="B41" s="1148" t="s">
        <v>1233</v>
      </c>
      <c r="C41" s="1141"/>
      <c r="D41" s="504" t="s">
        <v>1185</v>
      </c>
      <c r="E41" s="485">
        <v>4</v>
      </c>
      <c r="F41" s="509" t="s">
        <v>1231</v>
      </c>
      <c r="G41"/>
      <c r="H41"/>
    </row>
    <row r="42" spans="1:14" ht="25.5">
      <c r="A42" s="477"/>
      <c r="B42" s="1148" t="s">
        <v>1233</v>
      </c>
      <c r="C42" s="1141"/>
      <c r="D42" s="504" t="s">
        <v>1234</v>
      </c>
      <c r="E42" s="485">
        <v>3</v>
      </c>
      <c r="F42" s="509" t="s">
        <v>1231</v>
      </c>
      <c r="G42"/>
      <c r="H42"/>
    </row>
    <row r="43" spans="1:14">
      <c r="A43" s="477"/>
      <c r="B43" s="1149" t="s">
        <v>1235</v>
      </c>
      <c r="C43" s="1150"/>
      <c r="D43" s="504" t="s">
        <v>1236</v>
      </c>
      <c r="E43" s="485">
        <v>1</v>
      </c>
      <c r="F43" s="509" t="s">
        <v>1231</v>
      </c>
      <c r="G43"/>
      <c r="H43"/>
    </row>
    <row r="44" spans="1:14">
      <c r="A44" s="477"/>
      <c r="B44" s="1149" t="s">
        <v>1237</v>
      </c>
      <c r="C44" s="1150"/>
      <c r="D44" s="504" t="s">
        <v>1236</v>
      </c>
      <c r="E44" s="485">
        <v>4</v>
      </c>
      <c r="F44" s="509" t="s">
        <v>1238</v>
      </c>
      <c r="G44"/>
      <c r="H44"/>
    </row>
    <row r="45" spans="1:14" ht="25.5">
      <c r="A45" s="477"/>
      <c r="B45" s="1149" t="s">
        <v>1235</v>
      </c>
      <c r="C45" s="1150"/>
      <c r="D45" s="504" t="s">
        <v>1239</v>
      </c>
      <c r="E45" s="485">
        <v>1</v>
      </c>
      <c r="F45" s="509" t="s">
        <v>1231</v>
      </c>
      <c r="G45"/>
      <c r="H45"/>
    </row>
    <row r="46" spans="1:14" ht="25.5">
      <c r="A46" s="477"/>
      <c r="B46" s="1149" t="s">
        <v>1237</v>
      </c>
      <c r="C46" s="1150"/>
      <c r="D46" s="504" t="s">
        <v>1239</v>
      </c>
      <c r="E46" s="485">
        <v>3</v>
      </c>
      <c r="F46" s="509" t="s">
        <v>1238</v>
      </c>
      <c r="G46"/>
      <c r="H46"/>
    </row>
    <row r="47" spans="1:14">
      <c r="A47" s="477"/>
      <c r="B47" s="1149" t="s">
        <v>1240</v>
      </c>
      <c r="C47" s="1150"/>
      <c r="D47" s="504" t="s">
        <v>1241</v>
      </c>
      <c r="E47" s="485">
        <v>1</v>
      </c>
      <c r="F47" s="509" t="s">
        <v>1238</v>
      </c>
      <c r="G47"/>
      <c r="H47"/>
    </row>
    <row r="48" spans="1:14">
      <c r="A48" s="477"/>
      <c r="B48" s="1149" t="s">
        <v>1237</v>
      </c>
      <c r="C48" s="1150"/>
      <c r="D48" s="504" t="s">
        <v>1241</v>
      </c>
      <c r="E48" s="485">
        <v>5</v>
      </c>
      <c r="F48" s="509" t="s">
        <v>1238</v>
      </c>
      <c r="G48"/>
      <c r="H48"/>
    </row>
    <row r="49" spans="1:8">
      <c r="A49" s="477"/>
      <c r="B49" s="1149" t="s">
        <v>1242</v>
      </c>
      <c r="C49" s="1150"/>
      <c r="D49" s="504" t="s">
        <v>1241</v>
      </c>
      <c r="E49" s="485">
        <v>3</v>
      </c>
      <c r="F49" s="509" t="s">
        <v>1243</v>
      </c>
      <c r="G49"/>
      <c r="H49"/>
    </row>
    <row r="50" spans="1:8">
      <c r="A50" s="477"/>
      <c r="B50" s="1149" t="s">
        <v>1244</v>
      </c>
      <c r="C50" s="1150"/>
      <c r="D50" s="504" t="s">
        <v>1245</v>
      </c>
      <c r="E50" s="485">
        <v>2</v>
      </c>
      <c r="F50" s="509" t="s">
        <v>1238</v>
      </c>
      <c r="G50"/>
      <c r="H50"/>
    </row>
    <row r="51" spans="1:8">
      <c r="A51" s="477"/>
      <c r="B51" s="1149" t="s">
        <v>1246</v>
      </c>
      <c r="C51" s="1150"/>
      <c r="D51" s="504" t="s">
        <v>1247</v>
      </c>
      <c r="E51" s="485">
        <v>1</v>
      </c>
      <c r="F51" s="509" t="s">
        <v>1231</v>
      </c>
      <c r="G51"/>
      <c r="H51"/>
    </row>
    <row r="52" spans="1:8">
      <c r="A52" s="477"/>
      <c r="B52" s="1149" t="s">
        <v>1248</v>
      </c>
      <c r="C52" s="1150"/>
      <c r="D52" s="504" t="s">
        <v>1249</v>
      </c>
      <c r="E52" s="485">
        <v>1</v>
      </c>
      <c r="F52" s="509" t="s">
        <v>1238</v>
      </c>
      <c r="G52"/>
      <c r="H52"/>
    </row>
    <row r="53" spans="1:8">
      <c r="A53" s="477"/>
      <c r="B53" s="1149" t="s">
        <v>1248</v>
      </c>
      <c r="C53" s="1150"/>
      <c r="D53" s="504" t="s">
        <v>1250</v>
      </c>
      <c r="E53" s="485">
        <v>2</v>
      </c>
      <c r="F53" s="509" t="s">
        <v>1238</v>
      </c>
      <c r="G53"/>
      <c r="H53"/>
    </row>
    <row r="54" spans="1:8" ht="25.5">
      <c r="A54" s="477"/>
      <c r="B54" s="1149" t="s">
        <v>1237</v>
      </c>
      <c r="C54" s="1150"/>
      <c r="D54" s="504" t="s">
        <v>1251</v>
      </c>
      <c r="E54" s="485">
        <v>2</v>
      </c>
      <c r="F54" s="509" t="s">
        <v>1231</v>
      </c>
      <c r="G54"/>
      <c r="H54"/>
    </row>
    <row r="55" spans="1:8">
      <c r="A55" s="477"/>
      <c r="B55" s="1149" t="s">
        <v>1244</v>
      </c>
      <c r="C55" s="1150"/>
      <c r="D55" s="504" t="s">
        <v>1252</v>
      </c>
      <c r="E55" s="485">
        <v>2</v>
      </c>
      <c r="F55" s="509" t="s">
        <v>1231</v>
      </c>
      <c r="G55"/>
      <c r="H55"/>
    </row>
    <row r="56" spans="1:8">
      <c r="A56" s="477"/>
      <c r="B56" s="1149" t="s">
        <v>1253</v>
      </c>
      <c r="C56" s="1150"/>
      <c r="D56" s="504" t="s">
        <v>1230</v>
      </c>
      <c r="E56" s="485">
        <v>2</v>
      </c>
      <c r="F56" s="509" t="s">
        <v>1254</v>
      </c>
      <c r="G56"/>
      <c r="H56"/>
    </row>
    <row r="57" spans="1:8">
      <c r="A57" s="477"/>
      <c r="B57" s="1149" t="s">
        <v>1255</v>
      </c>
      <c r="C57" s="1150"/>
      <c r="D57" s="504" t="s">
        <v>1230</v>
      </c>
      <c r="E57" s="485">
        <v>24</v>
      </c>
      <c r="F57" s="509" t="s">
        <v>1256</v>
      </c>
      <c r="G57"/>
      <c r="H57"/>
    </row>
    <row r="58" spans="1:8">
      <c r="A58" s="477"/>
      <c r="B58" s="1149" t="s">
        <v>1257</v>
      </c>
      <c r="C58" s="1150"/>
      <c r="D58" s="504" t="s">
        <v>1245</v>
      </c>
      <c r="E58" s="485">
        <v>13</v>
      </c>
      <c r="F58" s="509" t="s">
        <v>1231</v>
      </c>
      <c r="G58"/>
      <c r="H58"/>
    </row>
    <row r="59" spans="1:8" ht="25.5">
      <c r="A59" s="477"/>
      <c r="B59" s="1149" t="s">
        <v>1257</v>
      </c>
      <c r="C59" s="1150"/>
      <c r="D59" s="504" t="s">
        <v>1258</v>
      </c>
      <c r="E59" s="485">
        <v>3</v>
      </c>
      <c r="F59" s="509" t="s">
        <v>1231</v>
      </c>
      <c r="G59"/>
      <c r="H59"/>
    </row>
    <row r="60" spans="1:8" ht="25.5">
      <c r="A60" s="477"/>
      <c r="B60" s="1149" t="s">
        <v>1259</v>
      </c>
      <c r="C60" s="1150"/>
      <c r="D60" s="504" t="s">
        <v>1239</v>
      </c>
      <c r="E60" s="485">
        <v>12</v>
      </c>
      <c r="F60" s="509" t="s">
        <v>1231</v>
      </c>
      <c r="G60"/>
      <c r="H60"/>
    </row>
    <row r="61" spans="1:8">
      <c r="A61" s="477"/>
      <c r="B61" s="1149" t="s">
        <v>1259</v>
      </c>
      <c r="C61" s="1150"/>
      <c r="D61" s="504" t="s">
        <v>1236</v>
      </c>
      <c r="E61" s="485">
        <v>12</v>
      </c>
      <c r="F61" s="509" t="s">
        <v>1231</v>
      </c>
      <c r="G61"/>
      <c r="H61"/>
    </row>
    <row r="62" spans="1:8">
      <c r="A62" s="477"/>
      <c r="B62" s="1149" t="s">
        <v>1257</v>
      </c>
      <c r="C62" s="1150"/>
      <c r="D62" s="504" t="s">
        <v>1250</v>
      </c>
      <c r="E62" s="485">
        <v>6</v>
      </c>
      <c r="F62" s="509" t="s">
        <v>1238</v>
      </c>
      <c r="G62"/>
      <c r="H62"/>
    </row>
    <row r="63" spans="1:8" ht="25.5">
      <c r="A63" s="477"/>
      <c r="B63" s="1149" t="s">
        <v>1259</v>
      </c>
      <c r="C63" s="1150"/>
      <c r="D63" s="504" t="s">
        <v>1251</v>
      </c>
      <c r="E63" s="485">
        <v>8</v>
      </c>
      <c r="F63" s="509" t="s">
        <v>1238</v>
      </c>
      <c r="G63"/>
      <c r="H63"/>
    </row>
    <row r="64" spans="1:8">
      <c r="A64" s="477"/>
      <c r="B64" s="1149" t="s">
        <v>1259</v>
      </c>
      <c r="C64" s="1150"/>
      <c r="D64" s="504" t="s">
        <v>1241</v>
      </c>
      <c r="E64" s="485">
        <v>27</v>
      </c>
      <c r="F64" s="509" t="s">
        <v>1231</v>
      </c>
      <c r="G64"/>
      <c r="H64"/>
    </row>
    <row r="65" spans="1:8">
      <c r="A65" s="477"/>
      <c r="B65" s="1149" t="s">
        <v>1260</v>
      </c>
      <c r="C65" s="1150"/>
      <c r="D65" s="504" t="s">
        <v>1261</v>
      </c>
      <c r="E65" s="485">
        <v>3</v>
      </c>
      <c r="F65" s="509" t="s">
        <v>1238</v>
      </c>
      <c r="G65"/>
      <c r="H65"/>
    </row>
    <row r="66" spans="1:8">
      <c r="A66" s="477"/>
      <c r="B66" s="1149" t="s">
        <v>1262</v>
      </c>
      <c r="C66" s="1150"/>
      <c r="D66" s="504" t="s">
        <v>1261</v>
      </c>
      <c r="E66" s="485">
        <v>2</v>
      </c>
      <c r="F66" s="509" t="s">
        <v>1231</v>
      </c>
      <c r="G66"/>
      <c r="H66"/>
    </row>
    <row r="67" spans="1:8">
      <c r="A67" s="477"/>
      <c r="B67" s="1149" t="s">
        <v>1263</v>
      </c>
      <c r="C67" s="1150"/>
      <c r="D67" s="504" t="s">
        <v>1247</v>
      </c>
      <c r="E67" s="485">
        <v>4</v>
      </c>
      <c r="F67" s="509" t="s">
        <v>1231</v>
      </c>
      <c r="G67"/>
      <c r="H67"/>
    </row>
    <row r="68" spans="1:8">
      <c r="A68" s="477"/>
      <c r="B68" s="1148" t="s">
        <v>1264</v>
      </c>
      <c r="C68" s="1141"/>
      <c r="D68" s="504" t="s">
        <v>1252</v>
      </c>
      <c r="E68" s="485">
        <v>12</v>
      </c>
      <c r="F68" s="509" t="s">
        <v>1238</v>
      </c>
      <c r="G68"/>
      <c r="H68"/>
    </row>
    <row r="69" spans="1:8">
      <c r="A69" s="477"/>
      <c r="B69" s="1148" t="s">
        <v>1265</v>
      </c>
      <c r="C69" s="1141"/>
      <c r="D69" s="504" t="s">
        <v>1266</v>
      </c>
      <c r="E69" s="485">
        <v>4</v>
      </c>
      <c r="F69" s="509" t="s">
        <v>1238</v>
      </c>
      <c r="G69"/>
      <c r="H69"/>
    </row>
    <row r="70" spans="1:8">
      <c r="A70" s="477"/>
      <c r="B70" s="1149" t="s">
        <v>1265</v>
      </c>
      <c r="C70" s="1150"/>
      <c r="D70" s="504" t="s">
        <v>1267</v>
      </c>
      <c r="E70" s="485">
        <v>6</v>
      </c>
      <c r="F70" s="509" t="s">
        <v>1268</v>
      </c>
      <c r="G70"/>
      <c r="H70"/>
    </row>
    <row r="71" spans="1:8" ht="25.5">
      <c r="A71" s="477"/>
      <c r="B71" s="1149" t="s">
        <v>1265</v>
      </c>
      <c r="C71" s="1150"/>
      <c r="D71" s="504" t="s">
        <v>1269</v>
      </c>
      <c r="E71" s="485">
        <v>5</v>
      </c>
      <c r="F71" s="509" t="s">
        <v>1238</v>
      </c>
      <c r="G71"/>
      <c r="H71"/>
    </row>
    <row r="72" spans="1:8" ht="38.25">
      <c r="A72" s="477"/>
      <c r="B72" s="1149" t="s">
        <v>1265</v>
      </c>
      <c r="C72" s="1150"/>
      <c r="D72" s="504" t="s">
        <v>1270</v>
      </c>
      <c r="E72" s="485">
        <v>4</v>
      </c>
      <c r="F72" s="509" t="s">
        <v>1238</v>
      </c>
      <c r="G72"/>
      <c r="H72"/>
    </row>
    <row r="73" spans="1:8">
      <c r="A73" s="477"/>
      <c r="B73" s="1148" t="s">
        <v>1255</v>
      </c>
      <c r="C73" s="1141"/>
      <c r="D73" s="504" t="s">
        <v>1267</v>
      </c>
      <c r="E73" s="485">
        <v>2</v>
      </c>
      <c r="F73" s="509" t="s">
        <v>1238</v>
      </c>
      <c r="G73"/>
      <c r="H73"/>
    </row>
    <row r="74" spans="1:8">
      <c r="A74" s="477"/>
      <c r="B74" s="493"/>
      <c r="C74" s="493"/>
      <c r="D74" s="493"/>
      <c r="E74" s="510"/>
      <c r="F74" s="511"/>
      <c r="G74"/>
      <c r="H74"/>
    </row>
    <row r="75" spans="1:8">
      <c r="A75" s="477"/>
      <c r="B75" s="512" t="s">
        <v>1271</v>
      </c>
      <c r="C75" s="493"/>
      <c r="D75" s="493"/>
      <c r="E75" s="510"/>
      <c r="F75" s="511"/>
      <c r="G75"/>
      <c r="H75"/>
    </row>
    <row r="76" spans="1:8" ht="25.5">
      <c r="A76" s="477"/>
      <c r="B76" s="513" t="s">
        <v>1180</v>
      </c>
      <c r="C76" s="514"/>
      <c r="D76" s="508" t="s">
        <v>34</v>
      </c>
      <c r="E76" s="482" t="s">
        <v>1179</v>
      </c>
      <c r="F76" s="482" t="s">
        <v>1183</v>
      </c>
      <c r="G76"/>
      <c r="H76"/>
    </row>
    <row r="77" spans="1:8" ht="38.25">
      <c r="A77" s="477"/>
      <c r="B77" s="1148" t="s">
        <v>1272</v>
      </c>
      <c r="C77" s="1141"/>
      <c r="D77" s="504" t="s">
        <v>1273</v>
      </c>
      <c r="E77" s="485">
        <v>18</v>
      </c>
      <c r="F77" s="509" t="s">
        <v>1274</v>
      </c>
      <c r="G77"/>
      <c r="H77"/>
    </row>
    <row r="78" spans="1:8">
      <c r="A78" s="477"/>
      <c r="B78" s="1148" t="s">
        <v>1272</v>
      </c>
      <c r="C78" s="1141"/>
      <c r="D78" s="504" t="s">
        <v>1247</v>
      </c>
      <c r="E78" s="485">
        <v>24</v>
      </c>
      <c r="F78" s="509" t="s">
        <v>1274</v>
      </c>
      <c r="G78"/>
      <c r="H78"/>
    </row>
    <row r="79" spans="1:8">
      <c r="A79" s="477"/>
      <c r="B79" s="1148" t="s">
        <v>1272</v>
      </c>
      <c r="C79" s="1141"/>
      <c r="D79" s="504" t="s">
        <v>1275</v>
      </c>
      <c r="E79" s="485">
        <v>3</v>
      </c>
      <c r="F79" s="509" t="s">
        <v>1274</v>
      </c>
      <c r="G79"/>
      <c r="H79"/>
    </row>
    <row r="80" spans="1:8" ht="25.5">
      <c r="A80" s="477"/>
      <c r="B80" s="1148" t="s">
        <v>1272</v>
      </c>
      <c r="C80" s="1141"/>
      <c r="D80" s="504" t="s">
        <v>1269</v>
      </c>
      <c r="E80" s="485">
        <v>4</v>
      </c>
      <c r="F80" s="509" t="s">
        <v>1274</v>
      </c>
      <c r="G80"/>
      <c r="H80"/>
    </row>
    <row r="81" spans="1:8">
      <c r="A81" s="477"/>
      <c r="B81" s="1151" t="s">
        <v>1272</v>
      </c>
      <c r="C81" s="1152"/>
      <c r="D81" s="504" t="s">
        <v>1252</v>
      </c>
      <c r="E81" s="485">
        <v>3</v>
      </c>
      <c r="F81" s="509" t="s">
        <v>1274</v>
      </c>
      <c r="G81"/>
      <c r="H81"/>
    </row>
    <row r="82" spans="1:8" ht="25.5">
      <c r="A82" s="477"/>
      <c r="B82" s="1151" t="s">
        <v>1272</v>
      </c>
      <c r="C82" s="1152"/>
      <c r="D82" s="504" t="s">
        <v>1276</v>
      </c>
      <c r="E82" s="485">
        <v>3</v>
      </c>
      <c r="F82" s="509" t="s">
        <v>1274</v>
      </c>
      <c r="G82"/>
      <c r="H82"/>
    </row>
    <row r="83" spans="1:8">
      <c r="A83" s="477"/>
      <c r="B83" s="1151" t="s">
        <v>1272</v>
      </c>
      <c r="C83" s="1152"/>
      <c r="D83" s="504" t="s">
        <v>1267</v>
      </c>
      <c r="E83" s="485">
        <v>5</v>
      </c>
      <c r="F83" s="509" t="s">
        <v>1274</v>
      </c>
      <c r="G83"/>
      <c r="H83"/>
    </row>
    <row r="84" spans="1:8">
      <c r="A84" s="477"/>
      <c r="B84" s="1151" t="s">
        <v>1272</v>
      </c>
      <c r="C84" s="1152"/>
      <c r="D84" s="504" t="s">
        <v>1241</v>
      </c>
      <c r="E84" s="485">
        <v>20</v>
      </c>
      <c r="F84" s="509" t="s">
        <v>1274</v>
      </c>
      <c r="G84"/>
      <c r="H84"/>
    </row>
    <row r="85" spans="1:8">
      <c r="A85" s="477"/>
      <c r="B85" s="1151" t="s">
        <v>1272</v>
      </c>
      <c r="C85" s="1152"/>
      <c r="D85" s="504" t="s">
        <v>1250</v>
      </c>
      <c r="E85" s="485">
        <v>4</v>
      </c>
      <c r="F85" s="509" t="s">
        <v>1274</v>
      </c>
      <c r="G85"/>
      <c r="H85"/>
    </row>
    <row r="86" spans="1:8">
      <c r="A86" s="477"/>
      <c r="B86" s="1151" t="s">
        <v>1272</v>
      </c>
      <c r="C86" s="1152"/>
      <c r="D86" s="504" t="s">
        <v>1236</v>
      </c>
      <c r="E86" s="485">
        <v>2</v>
      </c>
      <c r="F86" s="509" t="s">
        <v>1274</v>
      </c>
      <c r="G86"/>
      <c r="H86"/>
    </row>
    <row r="87" spans="1:8" ht="25.5">
      <c r="A87" s="477"/>
      <c r="B87" s="1151" t="s">
        <v>1272</v>
      </c>
      <c r="C87" s="1152"/>
      <c r="D87" s="504" t="s">
        <v>1239</v>
      </c>
      <c r="E87" s="485">
        <v>8</v>
      </c>
      <c r="F87" s="509" t="s">
        <v>1274</v>
      </c>
      <c r="G87"/>
      <c r="H87"/>
    </row>
    <row r="88" spans="1:8" ht="25.5">
      <c r="A88" s="477"/>
      <c r="B88" s="1151" t="s">
        <v>1272</v>
      </c>
      <c r="C88" s="1152"/>
      <c r="D88" s="504" t="s">
        <v>1277</v>
      </c>
      <c r="E88" s="485">
        <v>4</v>
      </c>
      <c r="F88" s="509" t="s">
        <v>1274</v>
      </c>
      <c r="G88"/>
      <c r="H88"/>
    </row>
    <row r="89" spans="1:8">
      <c r="A89" s="477"/>
      <c r="B89" s="1151" t="s">
        <v>1272</v>
      </c>
      <c r="C89" s="1152"/>
      <c r="D89" s="504" t="s">
        <v>1245</v>
      </c>
      <c r="E89" s="485">
        <v>10</v>
      </c>
      <c r="F89" s="509" t="s">
        <v>1274</v>
      </c>
      <c r="G89"/>
      <c r="H89"/>
    </row>
    <row r="90" spans="1:8">
      <c r="A90" s="477"/>
      <c r="B90" s="1151" t="s">
        <v>1272</v>
      </c>
      <c r="C90" s="1152"/>
      <c r="D90" s="504" t="s">
        <v>1278</v>
      </c>
      <c r="E90" s="485">
        <v>2</v>
      </c>
      <c r="F90" s="509" t="s">
        <v>1274</v>
      </c>
      <c r="G90"/>
      <c r="H90"/>
    </row>
    <row r="91" spans="1:8">
      <c r="A91" s="477"/>
      <c r="B91" s="1151" t="s">
        <v>1279</v>
      </c>
      <c r="C91" s="1152"/>
      <c r="D91" s="504" t="s">
        <v>1245</v>
      </c>
      <c r="E91" s="485">
        <v>2</v>
      </c>
      <c r="F91" s="509" t="s">
        <v>1280</v>
      </c>
      <c r="G91"/>
      <c r="H91"/>
    </row>
    <row r="92" spans="1:8">
      <c r="A92" s="477"/>
      <c r="B92" s="1151" t="s">
        <v>1281</v>
      </c>
      <c r="C92" s="1152"/>
      <c r="D92" s="504" t="s">
        <v>1250</v>
      </c>
      <c r="E92" s="485">
        <v>2</v>
      </c>
      <c r="F92" s="509" t="s">
        <v>1280</v>
      </c>
      <c r="G92"/>
      <c r="H92"/>
    </row>
    <row r="93" spans="1:8">
      <c r="A93" s="477"/>
      <c r="B93" s="1151" t="s">
        <v>1281</v>
      </c>
      <c r="C93" s="1152"/>
      <c r="D93" s="504" t="s">
        <v>1241</v>
      </c>
      <c r="E93" s="485">
        <v>7</v>
      </c>
      <c r="F93" s="509" t="s">
        <v>1280</v>
      </c>
      <c r="G93"/>
      <c r="H93"/>
    </row>
    <row r="94" spans="1:8" ht="25.5">
      <c r="A94" s="477"/>
      <c r="B94" s="1151" t="s">
        <v>1281</v>
      </c>
      <c r="C94" s="1152"/>
      <c r="D94" s="504" t="s">
        <v>1239</v>
      </c>
      <c r="E94" s="485">
        <v>2</v>
      </c>
      <c r="F94" s="509" t="s">
        <v>1280</v>
      </c>
      <c r="G94"/>
      <c r="H94"/>
    </row>
    <row r="95" spans="1:8">
      <c r="A95" s="477"/>
      <c r="B95" s="1151" t="s">
        <v>1282</v>
      </c>
      <c r="C95" s="1152"/>
      <c r="D95" s="504" t="s">
        <v>1267</v>
      </c>
      <c r="E95" s="485">
        <v>2</v>
      </c>
      <c r="F95" s="509" t="s">
        <v>1280</v>
      </c>
      <c r="G95"/>
      <c r="H95"/>
    </row>
    <row r="96" spans="1:8" ht="25.5">
      <c r="A96" s="477"/>
      <c r="B96" s="1151" t="s">
        <v>1281</v>
      </c>
      <c r="C96" s="1152"/>
      <c r="D96" s="504" t="s">
        <v>1251</v>
      </c>
      <c r="E96" s="485">
        <v>2</v>
      </c>
      <c r="F96" s="509" t="s">
        <v>1280</v>
      </c>
      <c r="G96"/>
      <c r="H96"/>
    </row>
    <row r="97" spans="1:12">
      <c r="A97" s="477"/>
      <c r="B97" s="1151" t="s">
        <v>1283</v>
      </c>
      <c r="C97" s="1152"/>
      <c r="D97" s="504" t="s">
        <v>1236</v>
      </c>
      <c r="E97" s="485">
        <v>1</v>
      </c>
      <c r="F97" s="509" t="s">
        <v>1280</v>
      </c>
      <c r="G97"/>
      <c r="H97"/>
    </row>
    <row r="98" spans="1:12">
      <c r="A98" s="477"/>
      <c r="B98" s="1151" t="s">
        <v>1281</v>
      </c>
      <c r="C98" s="1152"/>
      <c r="D98" s="504" t="s">
        <v>1261</v>
      </c>
      <c r="E98" s="485">
        <v>2</v>
      </c>
      <c r="F98" s="509" t="s">
        <v>1280</v>
      </c>
      <c r="G98"/>
      <c r="H98"/>
    </row>
    <row r="99" spans="1:12">
      <c r="A99" s="477"/>
      <c r="B99" s="1151" t="s">
        <v>1284</v>
      </c>
      <c r="C99" s="1152"/>
      <c r="D99" s="504" t="s">
        <v>1261</v>
      </c>
      <c r="E99" s="485">
        <v>4</v>
      </c>
      <c r="F99" s="509" t="s">
        <v>1285</v>
      </c>
      <c r="G99"/>
      <c r="H99"/>
    </row>
    <row r="100" spans="1:12">
      <c r="A100" s="477"/>
      <c r="B100" s="1151" t="s">
        <v>1286</v>
      </c>
      <c r="C100" s="1152"/>
      <c r="D100" s="504" t="s">
        <v>1261</v>
      </c>
      <c r="E100" s="485">
        <v>2</v>
      </c>
      <c r="F100" s="509" t="s">
        <v>1287</v>
      </c>
      <c r="G100"/>
      <c r="H100"/>
    </row>
    <row r="101" spans="1:12">
      <c r="A101" s="477"/>
      <c r="B101" s="1151" t="s">
        <v>1288</v>
      </c>
      <c r="C101" s="1152"/>
      <c r="D101" s="504" t="s">
        <v>1261</v>
      </c>
      <c r="E101" s="485">
        <v>1</v>
      </c>
      <c r="F101" s="509" t="s">
        <v>1289</v>
      </c>
      <c r="G101"/>
      <c r="H101"/>
    </row>
    <row r="102" spans="1:12">
      <c r="A102" s="477"/>
      <c r="B102" s="477"/>
      <c r="C102" s="491"/>
      <c r="D102" s="491"/>
      <c r="E102" s="491"/>
      <c r="F102" s="491"/>
      <c r="G102" s="491"/>
      <c r="H102" s="491"/>
      <c r="I102" s="492"/>
      <c r="J102" s="492"/>
      <c r="K102" s="492"/>
      <c r="L102" s="492"/>
    </row>
    <row r="103" spans="1:12">
      <c r="B103" s="479" t="s">
        <v>1290</v>
      </c>
      <c r="C103" s="515" t="s">
        <v>1291</v>
      </c>
    </row>
    <row r="105" spans="1:12">
      <c r="B105" s="1153" t="s">
        <v>1180</v>
      </c>
      <c r="C105" s="1154"/>
      <c r="D105" s="516" t="s">
        <v>1292</v>
      </c>
      <c r="E105" s="517" t="s">
        <v>1179</v>
      </c>
      <c r="F105" s="518" t="s">
        <v>1183</v>
      </c>
    </row>
    <row r="106" spans="1:12">
      <c r="B106" s="1155" t="s">
        <v>1293</v>
      </c>
      <c r="C106" s="1156"/>
      <c r="D106" s="519" t="s">
        <v>1294</v>
      </c>
      <c r="E106" s="520">
        <v>1</v>
      </c>
      <c r="F106" s="521" t="s">
        <v>1295</v>
      </c>
    </row>
    <row r="107" spans="1:12">
      <c r="B107" s="1155" t="s">
        <v>1296</v>
      </c>
      <c r="C107" s="1156"/>
      <c r="D107" s="519" t="s">
        <v>1294</v>
      </c>
      <c r="E107" s="520">
        <v>1</v>
      </c>
      <c r="F107" s="521" t="s">
        <v>1297</v>
      </c>
    </row>
    <row r="108" spans="1:12">
      <c r="B108" s="1155" t="s">
        <v>1298</v>
      </c>
      <c r="C108" s="1156"/>
      <c r="D108" s="519" t="s">
        <v>1294</v>
      </c>
      <c r="E108" s="520">
        <v>1</v>
      </c>
      <c r="F108" s="521" t="s">
        <v>1299</v>
      </c>
    </row>
    <row r="109" spans="1:12">
      <c r="B109" s="1155" t="s">
        <v>1300</v>
      </c>
      <c r="C109" s="1156"/>
      <c r="D109" s="519" t="s">
        <v>1301</v>
      </c>
      <c r="E109" s="520">
        <v>1</v>
      </c>
      <c r="F109" s="521" t="s">
        <v>1302</v>
      </c>
    </row>
    <row r="110" spans="1:12">
      <c r="E110" s="522"/>
    </row>
    <row r="111" spans="1:12">
      <c r="E111" s="522"/>
    </row>
    <row r="112" spans="1:12">
      <c r="B112" s="479" t="s">
        <v>1303</v>
      </c>
      <c r="C112" s="515" t="s">
        <v>1304</v>
      </c>
      <c r="E112" s="522"/>
    </row>
    <row r="113" spans="2:8" ht="13.5" thickBot="1">
      <c r="E113" s="522"/>
    </row>
    <row r="114" spans="2:8">
      <c r="B114" s="1160" t="s">
        <v>1180</v>
      </c>
      <c r="C114" s="1161"/>
      <c r="D114" s="523" t="s">
        <v>1292</v>
      </c>
      <c r="E114" s="524" t="s">
        <v>1179</v>
      </c>
      <c r="F114" s="525" t="s">
        <v>1183</v>
      </c>
      <c r="G114"/>
      <c r="H114"/>
    </row>
    <row r="115" spans="2:8">
      <c r="B115" s="1162" t="s">
        <v>1305</v>
      </c>
      <c r="C115" s="1156"/>
      <c r="D115" s="519" t="s">
        <v>1185</v>
      </c>
      <c r="E115" s="520">
        <v>11</v>
      </c>
      <c r="F115" s="526" t="s">
        <v>1306</v>
      </c>
      <c r="G115"/>
      <c r="H115"/>
    </row>
    <row r="116" spans="2:8">
      <c r="B116" s="1162" t="s">
        <v>1307</v>
      </c>
      <c r="C116" s="1156"/>
      <c r="D116" s="519" t="s">
        <v>1185</v>
      </c>
      <c r="E116" s="520">
        <v>2</v>
      </c>
      <c r="F116" s="526" t="s">
        <v>1308</v>
      </c>
      <c r="G116"/>
      <c r="H116"/>
    </row>
    <row r="117" spans="2:8">
      <c r="B117" s="1162" t="s">
        <v>1305</v>
      </c>
      <c r="C117" s="1156"/>
      <c r="D117" s="519" t="s">
        <v>1209</v>
      </c>
      <c r="E117" s="520">
        <v>1</v>
      </c>
      <c r="F117" s="526" t="s">
        <v>1306</v>
      </c>
      <c r="G117"/>
      <c r="H117"/>
    </row>
    <row r="118" spans="2:8" ht="13.5" thickBot="1">
      <c r="B118" s="1163" t="s">
        <v>1305</v>
      </c>
      <c r="C118" s="1164"/>
      <c r="D118" s="527" t="s">
        <v>1309</v>
      </c>
      <c r="E118" s="528">
        <v>2</v>
      </c>
      <c r="F118" s="529" t="s">
        <v>1306</v>
      </c>
      <c r="G118"/>
      <c r="H118"/>
    </row>
    <row r="119" spans="2:8">
      <c r="B119"/>
      <c r="C119"/>
      <c r="D119"/>
      <c r="E119"/>
      <c r="F119"/>
      <c r="G119"/>
      <c r="H119"/>
    </row>
    <row r="120" spans="2:8">
      <c r="B120" s="479" t="s">
        <v>1310</v>
      </c>
      <c r="C120" s="515" t="s">
        <v>186</v>
      </c>
      <c r="D120"/>
      <c r="E120"/>
      <c r="F120"/>
      <c r="G120"/>
      <c r="H120"/>
    </row>
    <row r="121" spans="2:8" ht="13.5" thickBot="1">
      <c r="B121"/>
      <c r="C121"/>
      <c r="D121"/>
      <c r="E121"/>
      <c r="F121"/>
      <c r="G121"/>
      <c r="H121"/>
    </row>
    <row r="122" spans="2:8" ht="25.5">
      <c r="B122" s="1144" t="s">
        <v>1180</v>
      </c>
      <c r="C122" s="1145"/>
      <c r="D122" s="530" t="s">
        <v>34</v>
      </c>
      <c r="E122" s="531" t="s">
        <v>1179</v>
      </c>
      <c r="F122" s="532"/>
    </row>
    <row r="123" spans="2:8">
      <c r="B123" s="1140" t="s">
        <v>1311</v>
      </c>
      <c r="C123" s="1141"/>
      <c r="D123" s="504" t="s">
        <v>1212</v>
      </c>
      <c r="E123" s="486">
        <v>1</v>
      </c>
      <c r="F123" s="511"/>
    </row>
    <row r="124" spans="2:8">
      <c r="B124" s="1140" t="s">
        <v>1312</v>
      </c>
      <c r="C124" s="1141"/>
      <c r="D124" s="504" t="s">
        <v>1313</v>
      </c>
      <c r="E124" s="486">
        <v>4</v>
      </c>
      <c r="F124" s="511"/>
    </row>
    <row r="125" spans="2:8">
      <c r="B125" s="1140" t="s">
        <v>1314</v>
      </c>
      <c r="C125" s="1141"/>
      <c r="D125" s="504" t="s">
        <v>1247</v>
      </c>
      <c r="E125" s="486">
        <v>4</v>
      </c>
      <c r="F125" s="511"/>
    </row>
    <row r="126" spans="2:8">
      <c r="B126" s="1140" t="s">
        <v>1315</v>
      </c>
      <c r="C126" s="1141"/>
      <c r="D126" s="504" t="s">
        <v>1316</v>
      </c>
      <c r="E126" s="486">
        <v>5</v>
      </c>
      <c r="F126" s="511"/>
    </row>
    <row r="127" spans="2:8">
      <c r="B127" s="1157" t="s">
        <v>1317</v>
      </c>
      <c r="C127" s="1152"/>
      <c r="D127" s="504" t="s">
        <v>1318</v>
      </c>
      <c r="E127" s="486">
        <v>2</v>
      </c>
      <c r="F127" s="511"/>
    </row>
    <row r="128" spans="2:8" ht="25.5">
      <c r="B128" s="1157" t="s">
        <v>1314</v>
      </c>
      <c r="C128" s="1152"/>
      <c r="D128" s="504" t="s">
        <v>1277</v>
      </c>
      <c r="E128" s="486">
        <v>6</v>
      </c>
      <c r="F128" s="511"/>
    </row>
    <row r="129" spans="2:6" ht="26.25" thickBot="1">
      <c r="B129" s="1158" t="s">
        <v>1319</v>
      </c>
      <c r="C129" s="1159"/>
      <c r="D129" s="505" t="s">
        <v>1277</v>
      </c>
      <c r="E129" s="533">
        <v>3</v>
      </c>
      <c r="F129" s="511"/>
    </row>
  </sheetData>
  <sheetProtection password="E2A1" sheet="1" objects="1" scenarios="1"/>
  <customSheetViews>
    <customSheetView guid="{3E90B2E1-F1F4-4974-B519-9169F75ECD48}" topLeftCell="A88">
      <selection activeCell="D65" sqref="D65"/>
      <pageMargins left="0.7" right="0.7" top="0.75" bottom="0.75" header="0.3" footer="0.3"/>
    </customSheetView>
  </customSheetViews>
  <mergeCells count="110">
    <mergeCell ref="B109:C109"/>
    <mergeCell ref="B114:C114"/>
    <mergeCell ref="B115:C115"/>
    <mergeCell ref="B116:C116"/>
    <mergeCell ref="B117:C117"/>
    <mergeCell ref="B118:C118"/>
    <mergeCell ref="B128:C128"/>
    <mergeCell ref="B129:C129"/>
    <mergeCell ref="B122:C122"/>
    <mergeCell ref="B123:C123"/>
    <mergeCell ref="B124:C124"/>
    <mergeCell ref="B125:C125"/>
    <mergeCell ref="B126:C126"/>
    <mergeCell ref="B127:C127"/>
    <mergeCell ref="B94:C94"/>
    <mergeCell ref="B95:C95"/>
    <mergeCell ref="B96:C96"/>
    <mergeCell ref="B97:C97"/>
    <mergeCell ref="B98:C98"/>
    <mergeCell ref="B99:C99"/>
    <mergeCell ref="B100:C100"/>
    <mergeCell ref="B101:C101"/>
    <mergeCell ref="B105:C105"/>
    <mergeCell ref="B106:C106"/>
    <mergeCell ref="B107:C107"/>
    <mergeCell ref="B108:C108"/>
    <mergeCell ref="B82:C82"/>
    <mergeCell ref="B83:C83"/>
    <mergeCell ref="B84:C84"/>
    <mergeCell ref="B85:C85"/>
    <mergeCell ref="B86:C86"/>
    <mergeCell ref="B87:C87"/>
    <mergeCell ref="B88:C88"/>
    <mergeCell ref="B89:C89"/>
    <mergeCell ref="B90:C90"/>
    <mergeCell ref="B91:C91"/>
    <mergeCell ref="B92:C92"/>
    <mergeCell ref="B93:C93"/>
    <mergeCell ref="B67:C67"/>
    <mergeCell ref="B68:C68"/>
    <mergeCell ref="B69:C69"/>
    <mergeCell ref="B70:C70"/>
    <mergeCell ref="B71:C71"/>
    <mergeCell ref="B72:C72"/>
    <mergeCell ref="B73:C73"/>
    <mergeCell ref="B77:C77"/>
    <mergeCell ref="B78:C78"/>
    <mergeCell ref="B79:C79"/>
    <mergeCell ref="B80:C80"/>
    <mergeCell ref="B81:C81"/>
    <mergeCell ref="B55:C55"/>
    <mergeCell ref="B56:C56"/>
    <mergeCell ref="B57:C57"/>
    <mergeCell ref="B58:C58"/>
    <mergeCell ref="B59:C59"/>
    <mergeCell ref="B60:C60"/>
    <mergeCell ref="B61:C61"/>
    <mergeCell ref="B62:C62"/>
    <mergeCell ref="B63:C63"/>
    <mergeCell ref="B64:C64"/>
    <mergeCell ref="B65:C65"/>
    <mergeCell ref="B66:C66"/>
    <mergeCell ref="B43:C43"/>
    <mergeCell ref="B44:C44"/>
    <mergeCell ref="B45:C45"/>
    <mergeCell ref="B46:C46"/>
    <mergeCell ref="B47:C47"/>
    <mergeCell ref="B48:C48"/>
    <mergeCell ref="B49:C49"/>
    <mergeCell ref="B50:C50"/>
    <mergeCell ref="B51:C51"/>
    <mergeCell ref="B52:C52"/>
    <mergeCell ref="B53:C53"/>
    <mergeCell ref="B54:C54"/>
    <mergeCell ref="B27:C27"/>
    <mergeCell ref="B28:C28"/>
    <mergeCell ref="B29:C29"/>
    <mergeCell ref="B30:C30"/>
    <mergeCell ref="B31:C31"/>
    <mergeCell ref="B32:C32"/>
    <mergeCell ref="B33:C33"/>
    <mergeCell ref="B38:C38"/>
    <mergeCell ref="B39:C39"/>
    <mergeCell ref="B40:C40"/>
    <mergeCell ref="B41:C41"/>
    <mergeCell ref="B42:C42"/>
    <mergeCell ref="F12:H12"/>
    <mergeCell ref="B14:C14"/>
    <mergeCell ref="B15:C15"/>
    <mergeCell ref="B16:C16"/>
    <mergeCell ref="B17:C17"/>
    <mergeCell ref="B19:C19"/>
    <mergeCell ref="B20:C20"/>
    <mergeCell ref="B21:C21"/>
    <mergeCell ref="B22:C22"/>
    <mergeCell ref="B23:C23"/>
    <mergeCell ref="B24:C24"/>
    <mergeCell ref="B25:C25"/>
    <mergeCell ref="B12:C13"/>
    <mergeCell ref="D12:D13"/>
    <mergeCell ref="E12:E13"/>
    <mergeCell ref="B5:C6"/>
    <mergeCell ref="D5:D6"/>
    <mergeCell ref="E5:E6"/>
    <mergeCell ref="F5:H5"/>
    <mergeCell ref="B7:C7"/>
    <mergeCell ref="B8:C8"/>
    <mergeCell ref="B9:C9"/>
    <mergeCell ref="B10:C10"/>
    <mergeCell ref="B11:C11"/>
  </mergeCells>
  <pageMargins left="0.7" right="0.7" top="0.75" bottom="0.75" header="0.3" footer="0.3"/>
</worksheet>
</file>

<file path=xl/worksheets/sheet12.xml><?xml version="1.0" encoding="utf-8"?>
<worksheet xmlns="http://schemas.openxmlformats.org/spreadsheetml/2006/main" xmlns:r="http://schemas.openxmlformats.org/officeDocument/2006/relationships">
  <sheetPr codeName="Hoja12">
    <tabColor theme="5" tint="0.39997558519241921"/>
  </sheetPr>
  <dimension ref="B4:K81"/>
  <sheetViews>
    <sheetView topLeftCell="A4" workbookViewId="0">
      <selection activeCell="D65" sqref="D65"/>
    </sheetView>
  </sheetViews>
  <sheetFormatPr baseColWidth="10" defaultRowHeight="12"/>
  <cols>
    <col min="1" max="16384" width="11.42578125" style="534"/>
  </cols>
  <sheetData>
    <row r="4" spans="2:11" ht="12.75" thickBot="1"/>
    <row r="5" spans="2:11">
      <c r="B5" s="1191" t="s">
        <v>1320</v>
      </c>
      <c r="C5" s="1192"/>
      <c r="D5" s="1192"/>
      <c r="E5" s="1192"/>
      <c r="F5" s="1192"/>
      <c r="G5" s="1192"/>
      <c r="H5" s="1192"/>
      <c r="I5" s="1192"/>
      <c r="J5" s="1192"/>
      <c r="K5" s="1193"/>
    </row>
    <row r="6" spans="2:11">
      <c r="B6" s="1194"/>
      <c r="C6" s="1195"/>
      <c r="D6" s="1195"/>
      <c r="E6" s="1195"/>
      <c r="F6" s="1195"/>
      <c r="G6" s="1195"/>
      <c r="H6" s="1195"/>
      <c r="I6" s="1195"/>
      <c r="J6" s="1195"/>
      <c r="K6" s="1196"/>
    </row>
    <row r="7" spans="2:11">
      <c r="B7" s="1194"/>
      <c r="C7" s="1195"/>
      <c r="D7" s="1195"/>
      <c r="E7" s="1195"/>
      <c r="F7" s="1195"/>
      <c r="G7" s="1195"/>
      <c r="H7" s="1195"/>
      <c r="I7" s="1195"/>
      <c r="J7" s="1195"/>
      <c r="K7" s="1196"/>
    </row>
    <row r="8" spans="2:11" ht="12.75" thickBot="1">
      <c r="B8" s="1197"/>
      <c r="C8" s="1198"/>
      <c r="D8" s="1198"/>
      <c r="E8" s="1198"/>
      <c r="F8" s="1198"/>
      <c r="G8" s="1198"/>
      <c r="H8" s="1198"/>
      <c r="I8" s="1198"/>
      <c r="J8" s="1198"/>
      <c r="K8" s="1199"/>
    </row>
    <row r="9" spans="2:11">
      <c r="B9" s="1200" t="s">
        <v>23</v>
      </c>
      <c r="C9" s="1203" t="s">
        <v>80</v>
      </c>
      <c r="D9" s="1204"/>
      <c r="E9" s="1205"/>
      <c r="F9" s="1209" t="s">
        <v>1321</v>
      </c>
      <c r="G9" s="1203" t="s">
        <v>1322</v>
      </c>
      <c r="H9" s="1212"/>
      <c r="I9" s="1203" t="s">
        <v>1323</v>
      </c>
      <c r="J9" s="1204"/>
      <c r="K9" s="1212"/>
    </row>
    <row r="10" spans="2:11" ht="12.75" thickBot="1">
      <c r="B10" s="1201"/>
      <c r="C10" s="1206"/>
      <c r="D10" s="1207"/>
      <c r="E10" s="1208"/>
      <c r="F10" s="1210"/>
      <c r="G10" s="1213"/>
      <c r="H10" s="1214"/>
      <c r="I10" s="1213"/>
      <c r="J10" s="1216"/>
      <c r="K10" s="1214"/>
    </row>
    <row r="11" spans="2:11" ht="12.75" thickBot="1">
      <c r="B11" s="1202"/>
      <c r="C11" s="1217" t="s">
        <v>1324</v>
      </c>
      <c r="D11" s="1218"/>
      <c r="E11" s="1219"/>
      <c r="F11" s="1211"/>
      <c r="G11" s="1206"/>
      <c r="H11" s="1215"/>
      <c r="I11" s="1206"/>
      <c r="J11" s="1207"/>
      <c r="K11" s="1215"/>
    </row>
    <row r="12" spans="2:11">
      <c r="B12" s="535" t="s">
        <v>152</v>
      </c>
      <c r="C12" s="1165" t="s">
        <v>81</v>
      </c>
      <c r="D12" s="1166"/>
      <c r="E12" s="1167"/>
      <c r="F12" s="536">
        <v>32</v>
      </c>
      <c r="G12" s="1168" t="s">
        <v>353</v>
      </c>
      <c r="H12" s="1169"/>
      <c r="I12" s="1170" t="s">
        <v>1325</v>
      </c>
      <c r="J12" s="1171"/>
      <c r="K12" s="1172"/>
    </row>
    <row r="13" spans="2:11">
      <c r="B13" s="1173" t="s">
        <v>153</v>
      </c>
      <c r="C13" s="1175" t="s">
        <v>82</v>
      </c>
      <c r="D13" s="1176"/>
      <c r="E13" s="1177"/>
      <c r="F13" s="536"/>
      <c r="G13" s="1181" t="s">
        <v>1326</v>
      </c>
      <c r="H13" s="1182"/>
      <c r="I13" s="1185" t="s">
        <v>1325</v>
      </c>
      <c r="J13" s="1186"/>
      <c r="K13" s="1187"/>
    </row>
    <row r="14" spans="2:11">
      <c r="B14" s="1174"/>
      <c r="C14" s="1178"/>
      <c r="D14" s="1179"/>
      <c r="E14" s="1180"/>
      <c r="F14" s="537">
        <v>33</v>
      </c>
      <c r="G14" s="1183"/>
      <c r="H14" s="1184"/>
      <c r="I14" s="1188"/>
      <c r="J14" s="1189"/>
      <c r="K14" s="1190"/>
    </row>
    <row r="15" spans="2:11">
      <c r="B15" s="538" t="s">
        <v>154</v>
      </c>
      <c r="C15" s="1226" t="s">
        <v>30</v>
      </c>
      <c r="D15" s="1227"/>
      <c r="E15" s="1228"/>
      <c r="F15" s="537">
        <v>34</v>
      </c>
      <c r="G15" s="1229" t="s">
        <v>1327</v>
      </c>
      <c r="H15" s="1230"/>
      <c r="I15" s="1231" t="s">
        <v>1325</v>
      </c>
      <c r="J15" s="1232"/>
      <c r="K15" s="1230"/>
    </row>
    <row r="16" spans="2:11">
      <c r="B16" s="538" t="s">
        <v>155</v>
      </c>
      <c r="C16" s="1226" t="s">
        <v>1328</v>
      </c>
      <c r="D16" s="1227"/>
      <c r="E16" s="1228"/>
      <c r="F16" s="537">
        <v>35</v>
      </c>
      <c r="G16" s="1229" t="s">
        <v>1329</v>
      </c>
      <c r="H16" s="1230"/>
      <c r="I16" s="1231" t="s">
        <v>1325</v>
      </c>
      <c r="J16" s="1232"/>
      <c r="K16" s="1230"/>
    </row>
    <row r="17" spans="2:11">
      <c r="B17" s="538" t="s">
        <v>156</v>
      </c>
      <c r="C17" s="1226" t="s">
        <v>61</v>
      </c>
      <c r="D17" s="1227"/>
      <c r="E17" s="1228"/>
      <c r="F17" s="537">
        <v>36</v>
      </c>
      <c r="G17" s="1233">
        <v>10.4</v>
      </c>
      <c r="H17" s="1234"/>
      <c r="I17" s="1231" t="s">
        <v>1325</v>
      </c>
      <c r="J17" s="1232"/>
      <c r="K17" s="1230"/>
    </row>
    <row r="18" spans="2:11">
      <c r="B18" s="1220" t="s">
        <v>157</v>
      </c>
      <c r="C18" s="1221" t="s">
        <v>92</v>
      </c>
      <c r="D18" s="1222"/>
      <c r="E18" s="1223"/>
      <c r="F18" s="537"/>
      <c r="G18" s="1224" t="s">
        <v>1330</v>
      </c>
      <c r="H18" s="1225"/>
      <c r="I18" s="1185" t="s">
        <v>1325</v>
      </c>
      <c r="J18" s="1186"/>
      <c r="K18" s="1187"/>
    </row>
    <row r="19" spans="2:11">
      <c r="B19" s="1220"/>
      <c r="C19" s="1221"/>
      <c r="D19" s="1222"/>
      <c r="E19" s="1223"/>
      <c r="F19" s="537">
        <v>37</v>
      </c>
      <c r="G19" s="1224"/>
      <c r="H19" s="1225"/>
      <c r="I19" s="1188"/>
      <c r="J19" s="1189"/>
      <c r="K19" s="1190"/>
    </row>
    <row r="20" spans="2:11">
      <c r="B20" s="538" t="s">
        <v>158</v>
      </c>
      <c r="C20" s="1226" t="s">
        <v>93</v>
      </c>
      <c r="D20" s="1227"/>
      <c r="E20" s="1228"/>
      <c r="F20" s="537">
        <v>38</v>
      </c>
      <c r="G20" s="1233">
        <v>352</v>
      </c>
      <c r="H20" s="1234"/>
      <c r="I20" s="1231" t="s">
        <v>1325</v>
      </c>
      <c r="J20" s="1232"/>
      <c r="K20" s="1230"/>
    </row>
    <row r="21" spans="2:11">
      <c r="B21" s="538" t="s">
        <v>159</v>
      </c>
      <c r="C21" s="1226" t="s">
        <v>99</v>
      </c>
      <c r="D21" s="1227"/>
      <c r="E21" s="1228"/>
      <c r="F21" s="537">
        <v>39</v>
      </c>
      <c r="G21" s="1233" t="s">
        <v>1331</v>
      </c>
      <c r="H21" s="1234"/>
      <c r="I21" s="1231" t="s">
        <v>1325</v>
      </c>
      <c r="J21" s="1232"/>
      <c r="K21" s="1230"/>
    </row>
    <row r="22" spans="2:11">
      <c r="B22" s="538" t="s">
        <v>160</v>
      </c>
      <c r="C22" s="1226" t="s">
        <v>100</v>
      </c>
      <c r="D22" s="1227"/>
      <c r="E22" s="1228"/>
      <c r="F22" s="537">
        <v>40</v>
      </c>
      <c r="G22" s="1233" t="s">
        <v>1332</v>
      </c>
      <c r="H22" s="1234"/>
      <c r="I22" s="1231" t="s">
        <v>1325</v>
      </c>
      <c r="J22" s="1232"/>
      <c r="K22" s="1230"/>
    </row>
    <row r="23" spans="2:11">
      <c r="B23" s="538" t="s">
        <v>161</v>
      </c>
      <c r="C23" s="1226" t="s">
        <v>101</v>
      </c>
      <c r="D23" s="1227"/>
      <c r="E23" s="1228"/>
      <c r="F23" s="537">
        <v>41</v>
      </c>
      <c r="G23" s="1233" t="s">
        <v>1333</v>
      </c>
      <c r="H23" s="1234"/>
      <c r="I23" s="1231" t="s">
        <v>1325</v>
      </c>
      <c r="J23" s="1232"/>
      <c r="K23" s="1230"/>
    </row>
    <row r="24" spans="2:11" ht="12.75" thickBot="1">
      <c r="B24" s="538" t="s">
        <v>162</v>
      </c>
      <c r="C24" s="1235" t="s">
        <v>102</v>
      </c>
      <c r="D24" s="1236"/>
      <c r="E24" s="1237"/>
      <c r="F24" s="537">
        <v>42</v>
      </c>
      <c r="G24" s="1233" t="s">
        <v>1334</v>
      </c>
      <c r="H24" s="1234"/>
      <c r="I24" s="1231" t="s">
        <v>1325</v>
      </c>
      <c r="J24" s="1232"/>
      <c r="K24" s="1230"/>
    </row>
    <row r="25" spans="2:11">
      <c r="B25" s="1238"/>
      <c r="C25" s="1239" t="s">
        <v>104</v>
      </c>
      <c r="D25" s="1240"/>
      <c r="E25" s="1241"/>
      <c r="F25" s="1245"/>
      <c r="G25" s="1229"/>
      <c r="H25" s="1230"/>
      <c r="I25" s="1231"/>
      <c r="J25" s="1232"/>
      <c r="K25" s="1230"/>
    </row>
    <row r="26" spans="2:11" ht="12.75" thickBot="1">
      <c r="B26" s="1238"/>
      <c r="C26" s="1242"/>
      <c r="D26" s="1243"/>
      <c r="E26" s="1244"/>
      <c r="F26" s="1245"/>
      <c r="G26" s="1229"/>
      <c r="H26" s="1230"/>
      <c r="I26" s="1231"/>
      <c r="J26" s="1232"/>
      <c r="K26" s="1230"/>
    </row>
    <row r="27" spans="2:11">
      <c r="B27" s="538" t="s">
        <v>174</v>
      </c>
      <c r="C27" s="1246" t="s">
        <v>105</v>
      </c>
      <c r="D27" s="1247"/>
      <c r="E27" s="1248"/>
      <c r="F27" s="537">
        <v>54</v>
      </c>
      <c r="G27" s="1233" t="s">
        <v>1335</v>
      </c>
      <c r="H27" s="1234"/>
      <c r="I27" s="1231" t="s">
        <v>1325</v>
      </c>
      <c r="J27" s="1232"/>
      <c r="K27" s="1230"/>
    </row>
    <row r="28" spans="2:11">
      <c r="B28" s="538" t="s">
        <v>175</v>
      </c>
      <c r="C28" s="1226" t="s">
        <v>106</v>
      </c>
      <c r="D28" s="1227"/>
      <c r="E28" s="1228"/>
      <c r="F28" s="537">
        <v>55</v>
      </c>
      <c r="G28" s="1233" t="s">
        <v>1336</v>
      </c>
      <c r="H28" s="1234"/>
      <c r="I28" s="1231" t="s">
        <v>1325</v>
      </c>
      <c r="J28" s="1232"/>
      <c r="K28" s="1230"/>
    </row>
    <row r="29" spans="2:11">
      <c r="B29" s="538" t="s">
        <v>176</v>
      </c>
      <c r="C29" s="1226" t="s">
        <v>107</v>
      </c>
      <c r="D29" s="1227"/>
      <c r="E29" s="1228"/>
      <c r="F29" s="537">
        <v>56</v>
      </c>
      <c r="G29" s="1233" t="s">
        <v>257</v>
      </c>
      <c r="H29" s="1234"/>
      <c r="I29" s="1231" t="s">
        <v>1325</v>
      </c>
      <c r="J29" s="1232"/>
      <c r="K29" s="1230"/>
    </row>
    <row r="30" spans="2:11">
      <c r="B30" s="538" t="s">
        <v>177</v>
      </c>
      <c r="C30" s="1226" t="s">
        <v>108</v>
      </c>
      <c r="D30" s="1227"/>
      <c r="E30" s="1228"/>
      <c r="F30" s="537">
        <v>57</v>
      </c>
      <c r="G30" s="1233" t="s">
        <v>1337</v>
      </c>
      <c r="H30" s="1234"/>
      <c r="I30" s="1231" t="s">
        <v>1325</v>
      </c>
      <c r="J30" s="1232"/>
      <c r="K30" s="1230"/>
    </row>
    <row r="31" spans="2:11">
      <c r="B31" s="538" t="s">
        <v>178</v>
      </c>
      <c r="C31" s="1226" t="s">
        <v>109</v>
      </c>
      <c r="D31" s="1227"/>
      <c r="E31" s="1228"/>
      <c r="F31" s="537">
        <v>58</v>
      </c>
      <c r="G31" s="1233" t="s">
        <v>257</v>
      </c>
      <c r="H31" s="1234"/>
      <c r="I31" s="1231" t="s">
        <v>1325</v>
      </c>
      <c r="J31" s="1232"/>
      <c r="K31" s="1230"/>
    </row>
    <row r="32" spans="2:11">
      <c r="B32" s="538" t="s">
        <v>179</v>
      </c>
      <c r="C32" s="1226" t="s">
        <v>209</v>
      </c>
      <c r="D32" s="1227"/>
      <c r="E32" s="1228"/>
      <c r="F32" s="537">
        <v>59</v>
      </c>
      <c r="G32" s="1233" t="s">
        <v>1338</v>
      </c>
      <c r="H32" s="1234"/>
      <c r="I32" s="1231" t="s">
        <v>1325</v>
      </c>
      <c r="J32" s="1232"/>
      <c r="K32" s="1230"/>
    </row>
    <row r="33" spans="2:11">
      <c r="B33" s="538" t="s">
        <v>180</v>
      </c>
      <c r="C33" s="1226" t="s">
        <v>110</v>
      </c>
      <c r="D33" s="1227"/>
      <c r="E33" s="1228"/>
      <c r="F33" s="537">
        <v>60</v>
      </c>
      <c r="G33" s="1233" t="s">
        <v>1339</v>
      </c>
      <c r="H33" s="1234"/>
      <c r="I33" s="1231" t="s">
        <v>1325</v>
      </c>
      <c r="J33" s="1232"/>
      <c r="K33" s="1230"/>
    </row>
    <row r="34" spans="2:11">
      <c r="B34" s="538" t="s">
        <v>181</v>
      </c>
      <c r="C34" s="1221" t="s">
        <v>1340</v>
      </c>
      <c r="D34" s="1222"/>
      <c r="E34" s="1223"/>
      <c r="F34" s="537">
        <v>61</v>
      </c>
      <c r="G34" s="1233" t="s">
        <v>382</v>
      </c>
      <c r="H34" s="1234"/>
      <c r="I34" s="1231" t="s">
        <v>1325</v>
      </c>
      <c r="J34" s="1232"/>
      <c r="K34" s="1230"/>
    </row>
    <row r="35" spans="2:11">
      <c r="B35" s="538" t="s">
        <v>182</v>
      </c>
      <c r="C35" s="1221" t="s">
        <v>1341</v>
      </c>
      <c r="D35" s="1249"/>
      <c r="E35" s="1250"/>
      <c r="F35" s="537">
        <v>62</v>
      </c>
      <c r="G35" s="1233" t="s">
        <v>1342</v>
      </c>
      <c r="H35" s="1234"/>
      <c r="I35" s="1231" t="s">
        <v>1325</v>
      </c>
      <c r="J35" s="1232"/>
      <c r="K35" s="1230"/>
    </row>
    <row r="36" spans="2:11">
      <c r="B36" s="538" t="s">
        <v>183</v>
      </c>
      <c r="C36" s="1221" t="s">
        <v>1343</v>
      </c>
      <c r="D36" s="1249"/>
      <c r="E36" s="1250"/>
      <c r="F36" s="537">
        <v>63</v>
      </c>
      <c r="G36" s="1233">
        <v>222</v>
      </c>
      <c r="H36" s="1234"/>
      <c r="I36" s="1231" t="s">
        <v>1325</v>
      </c>
      <c r="J36" s="1232"/>
      <c r="K36" s="1230"/>
    </row>
    <row r="37" spans="2:11">
      <c r="B37" s="538" t="s">
        <v>197</v>
      </c>
      <c r="C37" s="1221" t="s">
        <v>1344</v>
      </c>
      <c r="D37" s="1249"/>
      <c r="E37" s="1250"/>
      <c r="F37" s="537">
        <v>64</v>
      </c>
      <c r="G37" s="1233">
        <v>152</v>
      </c>
      <c r="H37" s="1234"/>
      <c r="I37" s="1231" t="s">
        <v>1325</v>
      </c>
      <c r="J37" s="1232"/>
      <c r="K37" s="1230"/>
    </row>
    <row r="38" spans="2:11">
      <c r="B38" s="538" t="s">
        <v>198</v>
      </c>
      <c r="C38" s="1221" t="s">
        <v>1345</v>
      </c>
      <c r="D38" s="1249"/>
      <c r="E38" s="1250"/>
      <c r="F38" s="537">
        <v>65</v>
      </c>
      <c r="G38" s="1233">
        <v>66</v>
      </c>
      <c r="H38" s="1234"/>
      <c r="I38" s="1231" t="s">
        <v>1325</v>
      </c>
      <c r="J38" s="1232"/>
      <c r="K38" s="1230"/>
    </row>
    <row r="39" spans="2:11">
      <c r="B39" s="538" t="s">
        <v>199</v>
      </c>
      <c r="C39" s="1221" t="s">
        <v>1346</v>
      </c>
      <c r="D39" s="1249"/>
      <c r="E39" s="1250"/>
      <c r="F39" s="537">
        <v>66</v>
      </c>
      <c r="G39" s="1233">
        <v>63</v>
      </c>
      <c r="H39" s="1234"/>
      <c r="I39" s="1231" t="s">
        <v>1325</v>
      </c>
      <c r="J39" s="1232"/>
      <c r="K39" s="1230"/>
    </row>
    <row r="40" spans="2:11">
      <c r="B40" s="538" t="s">
        <v>200</v>
      </c>
      <c r="C40" s="1221" t="s">
        <v>1347</v>
      </c>
      <c r="D40" s="1249"/>
      <c r="E40" s="1250"/>
      <c r="F40" s="537">
        <v>67</v>
      </c>
      <c r="G40" s="1233" t="s">
        <v>1348</v>
      </c>
      <c r="H40" s="1234"/>
      <c r="I40" s="1231" t="s">
        <v>1325</v>
      </c>
      <c r="J40" s="1232"/>
      <c r="K40" s="1230"/>
    </row>
    <row r="41" spans="2:11">
      <c r="B41" s="538" t="s">
        <v>201</v>
      </c>
      <c r="C41" s="1221" t="s">
        <v>1349</v>
      </c>
      <c r="D41" s="1249"/>
      <c r="E41" s="1250"/>
      <c r="F41" s="537">
        <v>68</v>
      </c>
      <c r="G41" s="1233" t="s">
        <v>1350</v>
      </c>
      <c r="H41" s="1234"/>
      <c r="I41" s="1231" t="s">
        <v>1325</v>
      </c>
      <c r="J41" s="1232"/>
      <c r="K41" s="1230"/>
    </row>
    <row r="42" spans="2:11" ht="12.75" thickBot="1">
      <c r="B42" s="539" t="s">
        <v>207</v>
      </c>
      <c r="C42" s="1251" t="s">
        <v>1351</v>
      </c>
      <c r="D42" s="1252"/>
      <c r="E42" s="1253"/>
      <c r="F42" s="540">
        <v>69</v>
      </c>
      <c r="G42" s="1254" t="s">
        <v>228</v>
      </c>
      <c r="H42" s="1255"/>
      <c r="I42" s="1256" t="s">
        <v>1325</v>
      </c>
      <c r="J42" s="1257"/>
      <c r="K42" s="1258"/>
    </row>
    <row r="43" spans="2:11" ht="12.75" thickBot="1"/>
    <row r="44" spans="2:11">
      <c r="B44" s="1200" t="s">
        <v>1352</v>
      </c>
      <c r="C44" s="1203" t="s">
        <v>1353</v>
      </c>
      <c r="D44" s="1212"/>
      <c r="E44" s="1203" t="s">
        <v>1354</v>
      </c>
      <c r="F44" s="1212"/>
      <c r="G44" s="1203" t="s">
        <v>1355</v>
      </c>
      <c r="H44" s="1212"/>
    </row>
    <row r="45" spans="2:11" ht="12.75" thickBot="1">
      <c r="B45" s="1202"/>
      <c r="C45" s="1206"/>
      <c r="D45" s="1215"/>
      <c r="E45" s="1206"/>
      <c r="F45" s="1215"/>
      <c r="G45" s="1206"/>
      <c r="H45" s="1215"/>
    </row>
    <row r="46" spans="2:11">
      <c r="B46" s="541" t="s">
        <v>1356</v>
      </c>
      <c r="C46" s="1170"/>
      <c r="D46" s="1259"/>
      <c r="E46" s="1260" t="s">
        <v>1357</v>
      </c>
      <c r="F46" s="1261"/>
      <c r="G46" s="1170"/>
      <c r="H46" s="1172"/>
    </row>
    <row r="47" spans="2:11">
      <c r="B47" s="542" t="s">
        <v>1358</v>
      </c>
      <c r="C47" s="1231"/>
      <c r="D47" s="1262"/>
      <c r="E47" s="1229" t="s">
        <v>1357</v>
      </c>
      <c r="F47" s="1230"/>
      <c r="G47" s="1231"/>
      <c r="H47" s="1230"/>
    </row>
    <row r="48" spans="2:11">
      <c r="B48" s="542" t="s">
        <v>1359</v>
      </c>
      <c r="C48" s="1231" t="s">
        <v>1360</v>
      </c>
      <c r="D48" s="1262"/>
      <c r="E48" s="1229" t="s">
        <v>1361</v>
      </c>
      <c r="F48" s="1230"/>
      <c r="G48" s="1231"/>
      <c r="H48" s="1230"/>
    </row>
    <row r="49" spans="2:8">
      <c r="B49" s="542" t="s">
        <v>1362</v>
      </c>
      <c r="C49" s="1231" t="s">
        <v>1363</v>
      </c>
      <c r="D49" s="1262"/>
      <c r="E49" s="1229"/>
      <c r="F49" s="1230"/>
      <c r="G49" s="1231"/>
      <c r="H49" s="1230"/>
    </row>
    <row r="50" spans="2:8">
      <c r="B50" s="542" t="s">
        <v>1364</v>
      </c>
      <c r="C50" s="1231" t="s">
        <v>1365</v>
      </c>
      <c r="D50" s="1262"/>
      <c r="E50" s="1229"/>
      <c r="F50" s="1230"/>
      <c r="G50" s="1231"/>
      <c r="H50" s="1230"/>
    </row>
    <row r="51" spans="2:8">
      <c r="B51" s="542" t="s">
        <v>1366</v>
      </c>
      <c r="C51" s="1231" t="s">
        <v>1367</v>
      </c>
      <c r="D51" s="1262"/>
      <c r="E51" s="1229"/>
      <c r="F51" s="1230"/>
      <c r="G51" s="1231"/>
      <c r="H51" s="1230"/>
    </row>
    <row r="52" spans="2:8">
      <c r="B52" s="542" t="s">
        <v>1368</v>
      </c>
      <c r="C52" s="1231"/>
      <c r="D52" s="1262"/>
      <c r="E52" s="1229" t="s">
        <v>1369</v>
      </c>
      <c r="F52" s="1230"/>
      <c r="G52" s="1231"/>
      <c r="H52" s="1230"/>
    </row>
    <row r="53" spans="2:8">
      <c r="B53" s="542" t="s">
        <v>1370</v>
      </c>
      <c r="C53" s="1231"/>
      <c r="D53" s="1262"/>
      <c r="E53" s="1229" t="s">
        <v>1371</v>
      </c>
      <c r="F53" s="1230"/>
      <c r="G53" s="1231"/>
      <c r="H53" s="1230"/>
    </row>
    <row r="54" spans="2:8">
      <c r="B54" s="542" t="s">
        <v>1372</v>
      </c>
      <c r="C54" s="1231"/>
      <c r="D54" s="1262"/>
      <c r="E54" s="1229" t="s">
        <v>1371</v>
      </c>
      <c r="F54" s="1230"/>
      <c r="G54" s="1231"/>
      <c r="H54" s="1230"/>
    </row>
    <row r="55" spans="2:8">
      <c r="B55" s="542" t="s">
        <v>1373</v>
      </c>
      <c r="C55" s="1231"/>
      <c r="D55" s="1262"/>
      <c r="E55" s="1229" t="s">
        <v>1374</v>
      </c>
      <c r="F55" s="1230"/>
      <c r="G55" s="1231"/>
      <c r="H55" s="1230"/>
    </row>
    <row r="56" spans="2:8" ht="12.75" thickBot="1">
      <c r="B56" s="543" t="s">
        <v>1375</v>
      </c>
      <c r="C56" s="1271"/>
      <c r="D56" s="1272"/>
      <c r="E56" s="1273"/>
      <c r="F56" s="1274"/>
      <c r="G56" s="1271" t="s">
        <v>1376</v>
      </c>
      <c r="H56" s="1274"/>
    </row>
    <row r="57" spans="2:8" ht="36.75" thickBot="1">
      <c r="B57" s="544" t="s">
        <v>1377</v>
      </c>
      <c r="C57" s="1263" t="s">
        <v>1378</v>
      </c>
      <c r="D57" s="1264"/>
      <c r="E57" s="1263" t="s">
        <v>1379</v>
      </c>
      <c r="F57" s="1264"/>
      <c r="G57" s="1263" t="s">
        <v>1380</v>
      </c>
      <c r="H57" s="1264"/>
    </row>
    <row r="58" spans="2:8" ht="12.75" thickBot="1">
      <c r="B58" s="545" t="s">
        <v>1381</v>
      </c>
      <c r="C58" s="1265">
        <v>352</v>
      </c>
      <c r="D58" s="1266"/>
      <c r="E58" s="1266"/>
      <c r="F58" s="1266"/>
      <c r="G58" s="1266"/>
      <c r="H58" s="1267"/>
    </row>
    <row r="60" spans="2:8" ht="12.75" thickBot="1"/>
    <row r="61" spans="2:8">
      <c r="B61" s="1191" t="s">
        <v>1382</v>
      </c>
      <c r="C61" s="1192"/>
      <c r="D61" s="1192"/>
      <c r="E61" s="1193"/>
    </row>
    <row r="62" spans="2:8">
      <c r="B62" s="1194"/>
      <c r="C62" s="1195"/>
      <c r="D62" s="1195"/>
      <c r="E62" s="1196"/>
    </row>
    <row r="63" spans="2:8" ht="12.75" thickBot="1">
      <c r="B63" s="1197"/>
      <c r="C63" s="1198"/>
      <c r="D63" s="1198"/>
      <c r="E63" s="1199"/>
    </row>
    <row r="64" spans="2:8" ht="12.75" thickBot="1">
      <c r="B64" s="546" t="s">
        <v>3</v>
      </c>
      <c r="C64" s="547" t="s">
        <v>1383</v>
      </c>
      <c r="D64" s="548" t="s">
        <v>1384</v>
      </c>
      <c r="E64" s="548" t="s">
        <v>1385</v>
      </c>
    </row>
    <row r="65" spans="2:5" ht="24">
      <c r="B65" s="549">
        <v>1</v>
      </c>
      <c r="C65" s="550" t="s">
        <v>1386</v>
      </c>
      <c r="D65" s="551" t="s">
        <v>1387</v>
      </c>
      <c r="E65" s="551" t="s">
        <v>1388</v>
      </c>
    </row>
    <row r="66" spans="2:5" ht="36">
      <c r="B66" s="552">
        <v>2</v>
      </c>
      <c r="C66" s="553" t="s">
        <v>1389</v>
      </c>
      <c r="D66" s="554" t="s">
        <v>1390</v>
      </c>
      <c r="E66" s="554" t="s">
        <v>1391</v>
      </c>
    </row>
    <row r="67" spans="2:5" ht="24">
      <c r="B67" s="552">
        <v>3</v>
      </c>
      <c r="C67" s="550" t="s">
        <v>1392</v>
      </c>
      <c r="D67" s="554" t="s">
        <v>1393</v>
      </c>
      <c r="E67" s="554" t="s">
        <v>1393</v>
      </c>
    </row>
    <row r="68" spans="2:5" ht="36">
      <c r="B68" s="552">
        <v>4</v>
      </c>
      <c r="C68" s="550" t="s">
        <v>1394</v>
      </c>
      <c r="D68" s="554" t="s">
        <v>1395</v>
      </c>
      <c r="E68" s="554" t="s">
        <v>1396</v>
      </c>
    </row>
    <row r="69" spans="2:5" ht="36">
      <c r="B69" s="552">
        <v>5</v>
      </c>
      <c r="C69" s="550" t="s">
        <v>1397</v>
      </c>
      <c r="D69" s="554" t="s">
        <v>1398</v>
      </c>
      <c r="E69" s="554" t="s">
        <v>1399</v>
      </c>
    </row>
    <row r="70" spans="2:5" ht="36">
      <c r="B70" s="552">
        <v>6</v>
      </c>
      <c r="C70" s="550" t="s">
        <v>1400</v>
      </c>
      <c r="D70" s="554" t="s">
        <v>1401</v>
      </c>
      <c r="E70" s="554" t="s">
        <v>1401</v>
      </c>
    </row>
    <row r="71" spans="2:5" ht="36">
      <c r="B71" s="552">
        <v>7</v>
      </c>
      <c r="C71" s="550" t="s">
        <v>1402</v>
      </c>
      <c r="D71" s="554" t="s">
        <v>1403</v>
      </c>
      <c r="E71" s="554" t="s">
        <v>1403</v>
      </c>
    </row>
    <row r="72" spans="2:5" ht="36">
      <c r="B72" s="552">
        <v>8</v>
      </c>
      <c r="C72" s="550" t="s">
        <v>1404</v>
      </c>
      <c r="D72" s="554" t="s">
        <v>1405</v>
      </c>
      <c r="E72" s="554" t="s">
        <v>1405</v>
      </c>
    </row>
    <row r="73" spans="2:5" ht="48">
      <c r="B73" s="552">
        <v>9</v>
      </c>
      <c r="C73" s="550" t="s">
        <v>1406</v>
      </c>
      <c r="D73" s="554" t="s">
        <v>1407</v>
      </c>
      <c r="E73" s="554" t="s">
        <v>1407</v>
      </c>
    </row>
    <row r="74" spans="2:5" ht="48">
      <c r="B74" s="552">
        <v>10</v>
      </c>
      <c r="C74" s="550" t="s">
        <v>1408</v>
      </c>
      <c r="D74" s="554" t="s">
        <v>1409</v>
      </c>
      <c r="E74" s="554" t="s">
        <v>1410</v>
      </c>
    </row>
    <row r="75" spans="2:5" ht="36">
      <c r="B75" s="552">
        <v>11</v>
      </c>
      <c r="C75" s="550" t="s">
        <v>1411</v>
      </c>
      <c r="D75" s="554" t="s">
        <v>1403</v>
      </c>
      <c r="E75" s="554" t="s">
        <v>1403</v>
      </c>
    </row>
    <row r="76" spans="2:5" ht="24">
      <c r="B76" s="552">
        <v>12</v>
      </c>
      <c r="C76" s="550" t="s">
        <v>1412</v>
      </c>
      <c r="D76" s="554" t="s">
        <v>1413</v>
      </c>
      <c r="E76" s="554" t="s">
        <v>1413</v>
      </c>
    </row>
    <row r="77" spans="2:5" ht="24">
      <c r="B77" s="552">
        <v>13</v>
      </c>
      <c r="C77" s="550" t="s">
        <v>1414</v>
      </c>
      <c r="D77" s="554" t="s">
        <v>1415</v>
      </c>
      <c r="E77" s="554" t="s">
        <v>1401</v>
      </c>
    </row>
    <row r="78" spans="2:5" ht="36">
      <c r="B78" s="552">
        <v>14</v>
      </c>
      <c r="C78" s="550" t="s">
        <v>1416</v>
      </c>
      <c r="D78" s="554" t="s">
        <v>1417</v>
      </c>
      <c r="E78" s="554" t="s">
        <v>1418</v>
      </c>
    </row>
    <row r="79" spans="2:5" ht="24">
      <c r="B79" s="552">
        <v>15</v>
      </c>
      <c r="C79" s="550" t="s">
        <v>1419</v>
      </c>
      <c r="D79" s="554" t="s">
        <v>1420</v>
      </c>
      <c r="E79" s="554" t="s">
        <v>1421</v>
      </c>
    </row>
    <row r="80" spans="2:5" ht="12.75" thickBot="1">
      <c r="B80" s="555">
        <v>16</v>
      </c>
      <c r="C80" s="556" t="s">
        <v>1422</v>
      </c>
      <c r="D80" s="557" t="s">
        <v>1423</v>
      </c>
      <c r="E80" s="557" t="s">
        <v>1424</v>
      </c>
    </row>
    <row r="81" spans="2:5" ht="12.75" thickBot="1">
      <c r="B81" s="558" t="s">
        <v>1069</v>
      </c>
      <c r="C81" s="1268" t="s">
        <v>1425</v>
      </c>
      <c r="D81" s="1269"/>
      <c r="E81" s="1270"/>
    </row>
  </sheetData>
  <sheetProtection password="E2A1" sheet="1" objects="1" scenarios="1"/>
  <customSheetViews>
    <customSheetView guid="{3E90B2E1-F1F4-4974-B519-9169F75ECD48}" topLeftCell="A4">
      <selection activeCell="D65" sqref="D65"/>
      <pageMargins left="0.7" right="0.7" top="0.75" bottom="0.75" header="0.3" footer="0.3"/>
    </customSheetView>
  </customSheetViews>
  <mergeCells count="138">
    <mergeCell ref="C55:D55"/>
    <mergeCell ref="E55:F55"/>
    <mergeCell ref="G55:H55"/>
    <mergeCell ref="C56:D56"/>
    <mergeCell ref="E56:F56"/>
    <mergeCell ref="G56:H56"/>
    <mergeCell ref="C57:D57"/>
    <mergeCell ref="E57:F57"/>
    <mergeCell ref="G57:H57"/>
    <mergeCell ref="C58:H58"/>
    <mergeCell ref="B61:E63"/>
    <mergeCell ref="C81:E81"/>
    <mergeCell ref="C54:D54"/>
    <mergeCell ref="E54:F54"/>
    <mergeCell ref="G54:H54"/>
    <mergeCell ref="C51:D51"/>
    <mergeCell ref="E51:F51"/>
    <mergeCell ref="G51:H51"/>
    <mergeCell ref="C52:D52"/>
    <mergeCell ref="E52:F52"/>
    <mergeCell ref="G52:H52"/>
    <mergeCell ref="G47:H47"/>
    <mergeCell ref="C48:D48"/>
    <mergeCell ref="E48:F48"/>
    <mergeCell ref="G48:H48"/>
    <mergeCell ref="C53:D53"/>
    <mergeCell ref="E53:F53"/>
    <mergeCell ref="G53:H53"/>
    <mergeCell ref="C41:E41"/>
    <mergeCell ref="G41:H41"/>
    <mergeCell ref="C49:D49"/>
    <mergeCell ref="E49:F49"/>
    <mergeCell ref="G49:H49"/>
    <mergeCell ref="C50:D50"/>
    <mergeCell ref="E50:F50"/>
    <mergeCell ref="G50:H50"/>
    <mergeCell ref="C47:D47"/>
    <mergeCell ref="E47:F47"/>
    <mergeCell ref="B44:B45"/>
    <mergeCell ref="C44:D45"/>
    <mergeCell ref="E44:F45"/>
    <mergeCell ref="G44:H45"/>
    <mergeCell ref="C46:D46"/>
    <mergeCell ref="E46:F46"/>
    <mergeCell ref="G46:H46"/>
    <mergeCell ref="I41:K41"/>
    <mergeCell ref="C42:E42"/>
    <mergeCell ref="G42:H42"/>
    <mergeCell ref="I42:K42"/>
    <mergeCell ref="C39:E39"/>
    <mergeCell ref="G39:H39"/>
    <mergeCell ref="I39:K39"/>
    <mergeCell ref="C40:E40"/>
    <mergeCell ref="G40:H40"/>
    <mergeCell ref="I40:K40"/>
    <mergeCell ref="C35:E35"/>
    <mergeCell ref="G35:H35"/>
    <mergeCell ref="I35:K35"/>
    <mergeCell ref="C36:E36"/>
    <mergeCell ref="G36:H36"/>
    <mergeCell ref="I36:K36"/>
    <mergeCell ref="C37:E37"/>
    <mergeCell ref="G37:H37"/>
    <mergeCell ref="I37:K37"/>
    <mergeCell ref="C38:E38"/>
    <mergeCell ref="G38:H38"/>
    <mergeCell ref="I38:K38"/>
    <mergeCell ref="C31:E31"/>
    <mergeCell ref="G31:H31"/>
    <mergeCell ref="I31:K31"/>
    <mergeCell ref="C32:E32"/>
    <mergeCell ref="G32:H32"/>
    <mergeCell ref="I32:K32"/>
    <mergeCell ref="C33:E33"/>
    <mergeCell ref="G33:H33"/>
    <mergeCell ref="I33:K33"/>
    <mergeCell ref="C34:E34"/>
    <mergeCell ref="G34:H34"/>
    <mergeCell ref="I34:K34"/>
    <mergeCell ref="C27:E27"/>
    <mergeCell ref="G27:H27"/>
    <mergeCell ref="I27:K27"/>
    <mergeCell ref="C28:E28"/>
    <mergeCell ref="G28:H28"/>
    <mergeCell ref="I28:K28"/>
    <mergeCell ref="C29:E29"/>
    <mergeCell ref="G29:H29"/>
    <mergeCell ref="I29:K29"/>
    <mergeCell ref="C30:E30"/>
    <mergeCell ref="G30:H30"/>
    <mergeCell ref="I30:K30"/>
    <mergeCell ref="B25:B26"/>
    <mergeCell ref="C25:E26"/>
    <mergeCell ref="F25:F26"/>
    <mergeCell ref="G25:H26"/>
    <mergeCell ref="I25:K26"/>
    <mergeCell ref="C22:E22"/>
    <mergeCell ref="G22:H22"/>
    <mergeCell ref="I22:K22"/>
    <mergeCell ref="C23:E23"/>
    <mergeCell ref="G23:H23"/>
    <mergeCell ref="C17:E17"/>
    <mergeCell ref="G17:H17"/>
    <mergeCell ref="I17:K17"/>
    <mergeCell ref="C24:E24"/>
    <mergeCell ref="G24:H24"/>
    <mergeCell ref="I24:K24"/>
    <mergeCell ref="I23:K23"/>
    <mergeCell ref="C20:E20"/>
    <mergeCell ref="G20:H20"/>
    <mergeCell ref="I20:K20"/>
    <mergeCell ref="C21:E21"/>
    <mergeCell ref="G21:H21"/>
    <mergeCell ref="I21:K21"/>
    <mergeCell ref="B18:B19"/>
    <mergeCell ref="C18:E19"/>
    <mergeCell ref="G18:H19"/>
    <mergeCell ref="I18:K19"/>
    <mergeCell ref="C15:E15"/>
    <mergeCell ref="G15:H15"/>
    <mergeCell ref="I15:K15"/>
    <mergeCell ref="C16:E16"/>
    <mergeCell ref="G16:H16"/>
    <mergeCell ref="I16:K16"/>
    <mergeCell ref="B5:K8"/>
    <mergeCell ref="B9:B11"/>
    <mergeCell ref="C9:E10"/>
    <mergeCell ref="F9:F11"/>
    <mergeCell ref="G9:H11"/>
    <mergeCell ref="I9:K11"/>
    <mergeCell ref="C11:E11"/>
    <mergeCell ref="C12:E12"/>
    <mergeCell ref="G12:H12"/>
    <mergeCell ref="I12:K12"/>
    <mergeCell ref="B13:B14"/>
    <mergeCell ref="C13:E14"/>
    <mergeCell ref="G13:H14"/>
    <mergeCell ref="I13:K14"/>
  </mergeCells>
  <pageMargins left="0.7" right="0.7" top="0.75" bottom="0.75" header="0.3" footer="0.3"/>
</worksheet>
</file>

<file path=xl/worksheets/sheet13.xml><?xml version="1.0" encoding="utf-8"?>
<worksheet xmlns="http://schemas.openxmlformats.org/spreadsheetml/2006/main" xmlns:r="http://schemas.openxmlformats.org/officeDocument/2006/relationships">
  <sheetPr codeName="Hoja13"/>
  <dimension ref="A1:C143"/>
  <sheetViews>
    <sheetView topLeftCell="A25" workbookViewId="0">
      <selection activeCell="E55" sqref="E55"/>
    </sheetView>
  </sheetViews>
  <sheetFormatPr baseColWidth="10" defaultRowHeight="12.75"/>
  <cols>
    <col min="1" max="1" width="5.28515625" style="4" customWidth="1"/>
    <col min="2" max="2" width="34.5703125" style="561" customWidth="1"/>
    <col min="3" max="3" width="60.28515625" style="562" customWidth="1"/>
    <col min="4" max="16384" width="11.42578125" style="4"/>
  </cols>
  <sheetData>
    <row r="1" spans="1:3" ht="13.5" thickBot="1">
      <c r="A1" s="56" t="s">
        <v>210</v>
      </c>
      <c r="B1" s="559"/>
      <c r="C1" s="560"/>
    </row>
    <row r="2" spans="1:3">
      <c r="A2" s="1055" t="s">
        <v>211</v>
      </c>
      <c r="B2" s="1279"/>
      <c r="C2" s="1056"/>
    </row>
    <row r="3" spans="1:3">
      <c r="A3" s="1057"/>
      <c r="B3" s="1280"/>
      <c r="C3" s="1058"/>
    </row>
    <row r="4" spans="1:3">
      <c r="A4" s="1057"/>
      <c r="B4" s="1280"/>
      <c r="C4" s="1058"/>
    </row>
    <row r="5" spans="1:3">
      <c r="A5" s="1057"/>
      <c r="B5" s="1280"/>
      <c r="C5" s="1058"/>
    </row>
    <row r="6" spans="1:3">
      <c r="A6" s="1057"/>
      <c r="B6" s="1280"/>
      <c r="C6" s="1058"/>
    </row>
    <row r="7" spans="1:3">
      <c r="A7" s="1057"/>
      <c r="B7" s="1280"/>
      <c r="C7" s="1058"/>
    </row>
    <row r="8" spans="1:3">
      <c r="A8" s="1057"/>
      <c r="B8" s="1280"/>
      <c r="C8" s="1058"/>
    </row>
    <row r="9" spans="1:3">
      <c r="A9" s="1057"/>
      <c r="B9" s="1280"/>
      <c r="C9" s="1058"/>
    </row>
    <row r="10" spans="1:3">
      <c r="A10" s="1057"/>
      <c r="B10" s="1280"/>
      <c r="C10" s="1058"/>
    </row>
    <row r="11" spans="1:3">
      <c r="A11" s="1057"/>
      <c r="B11" s="1280"/>
      <c r="C11" s="1058"/>
    </row>
    <row r="12" spans="1:3">
      <c r="A12" s="1057"/>
      <c r="B12" s="1280"/>
      <c r="C12" s="1058"/>
    </row>
    <row r="13" spans="1:3">
      <c r="A13" s="1057"/>
      <c r="B13" s="1280"/>
      <c r="C13" s="1058"/>
    </row>
    <row r="14" spans="1:3">
      <c r="A14" s="1057" t="s">
        <v>212</v>
      </c>
      <c r="B14" s="1280"/>
      <c r="C14" s="1058"/>
    </row>
    <row r="15" spans="1:3">
      <c r="A15" s="1057"/>
      <c r="B15" s="1280"/>
      <c r="C15" s="1058"/>
    </row>
    <row r="16" spans="1:3">
      <c r="A16" s="1057"/>
      <c r="B16" s="1280"/>
      <c r="C16" s="1058"/>
    </row>
    <row r="17" spans="1:3">
      <c r="A17" s="1057"/>
      <c r="B17" s="1280"/>
      <c r="C17" s="1058"/>
    </row>
    <row r="18" spans="1:3">
      <c r="A18" s="1057"/>
      <c r="B18" s="1280"/>
      <c r="C18" s="1058"/>
    </row>
    <row r="19" spans="1:3">
      <c r="A19" s="1057"/>
      <c r="B19" s="1280"/>
      <c r="C19" s="1058"/>
    </row>
    <row r="20" spans="1:3">
      <c r="A20" s="1057"/>
      <c r="B20" s="1280"/>
      <c r="C20" s="1058"/>
    </row>
    <row r="21" spans="1:3">
      <c r="A21" s="1057"/>
      <c r="B21" s="1280"/>
      <c r="C21" s="1058"/>
    </row>
    <row r="22" spans="1:3">
      <c r="A22" s="1057"/>
      <c r="B22" s="1280"/>
      <c r="C22" s="1058"/>
    </row>
    <row r="23" spans="1:3">
      <c r="A23" s="1057"/>
      <c r="B23" s="1280"/>
      <c r="C23" s="1058"/>
    </row>
    <row r="24" spans="1:3" ht="13.5" thickBot="1">
      <c r="A24" s="1059"/>
      <c r="B24" s="1281"/>
      <c r="C24" s="1060"/>
    </row>
    <row r="25" spans="1:3" ht="13.5" thickBot="1"/>
    <row r="26" spans="1:3">
      <c r="A26" s="1282" t="s">
        <v>0</v>
      </c>
      <c r="B26" s="1283"/>
      <c r="C26" s="563" t="s">
        <v>1426</v>
      </c>
    </row>
    <row r="27" spans="1:3" ht="13.5" thickBot="1">
      <c r="A27" s="1052" t="s">
        <v>77</v>
      </c>
      <c r="B27" s="1053"/>
      <c r="C27" s="564" t="s">
        <v>1427</v>
      </c>
    </row>
    <row r="28" spans="1:3">
      <c r="A28" s="1052" t="s">
        <v>1</v>
      </c>
      <c r="B28" s="1054"/>
      <c r="C28" s="565" t="s">
        <v>1426</v>
      </c>
    </row>
    <row r="29" spans="1:3" ht="13.5" thickBot="1"/>
    <row r="30" spans="1:3" ht="13.5" thickBot="1">
      <c r="A30" s="1061" t="s">
        <v>78</v>
      </c>
      <c r="B30" s="1046"/>
      <c r="C30" s="1047"/>
    </row>
    <row r="31" spans="1:3" ht="13.5" thickBot="1"/>
    <row r="32" spans="1:3" s="27" customFormat="1" ht="13.5" thickBot="1">
      <c r="A32" s="1275" t="s">
        <v>3</v>
      </c>
      <c r="B32" s="1276"/>
      <c r="C32" s="566" t="s">
        <v>4</v>
      </c>
    </row>
    <row r="33" spans="1:3" s="27" customFormat="1" ht="13.5" thickBot="1">
      <c r="A33" s="567"/>
      <c r="B33" s="568"/>
      <c r="C33" s="566"/>
    </row>
    <row r="34" spans="1:3" s="27" customFormat="1" ht="13.5" thickBot="1">
      <c r="A34" s="569" t="s">
        <v>5</v>
      </c>
      <c r="B34" s="570" t="s">
        <v>7</v>
      </c>
      <c r="C34" s="571"/>
    </row>
    <row r="35" spans="1:3" s="27" customFormat="1" ht="13.5" thickBot="1">
      <c r="A35" s="569" t="s">
        <v>6</v>
      </c>
      <c r="B35" s="570" t="s">
        <v>8</v>
      </c>
      <c r="C35" s="571"/>
    </row>
    <row r="36" spans="1:3">
      <c r="A36" s="69" t="s">
        <v>129</v>
      </c>
      <c r="B36" s="572" t="s">
        <v>10</v>
      </c>
      <c r="C36" s="565" t="s">
        <v>1426</v>
      </c>
    </row>
    <row r="37" spans="1:3">
      <c r="A37" s="71" t="s">
        <v>130</v>
      </c>
      <c r="B37" s="73" t="s">
        <v>9</v>
      </c>
      <c r="C37" s="564" t="s">
        <v>263</v>
      </c>
    </row>
    <row r="38" spans="1:3">
      <c r="A38" s="71" t="s">
        <v>131</v>
      </c>
      <c r="B38" s="73" t="s">
        <v>11</v>
      </c>
      <c r="C38" s="564" t="s">
        <v>297</v>
      </c>
    </row>
    <row r="39" spans="1:3" ht="13.5" thickBot="1">
      <c r="A39" s="71" t="s">
        <v>132</v>
      </c>
      <c r="B39" s="73" t="s">
        <v>12</v>
      </c>
      <c r="C39" s="564" t="s">
        <v>298</v>
      </c>
    </row>
    <row r="40" spans="1:3">
      <c r="A40" s="71" t="s">
        <v>133</v>
      </c>
      <c r="B40" s="73" t="s">
        <v>34</v>
      </c>
      <c r="C40" s="565" t="s">
        <v>1426</v>
      </c>
    </row>
    <row r="41" spans="1:3" ht="51">
      <c r="A41" s="573"/>
      <c r="B41" s="574" t="s">
        <v>192</v>
      </c>
      <c r="C41" s="575"/>
    </row>
    <row r="42" spans="1:3">
      <c r="A42" s="71" t="s">
        <v>134</v>
      </c>
      <c r="B42" s="73" t="s">
        <v>193</v>
      </c>
      <c r="C42" s="564" t="s">
        <v>1428</v>
      </c>
    </row>
    <row r="43" spans="1:3" ht="13.5" thickBot="1">
      <c r="A43" s="71" t="s">
        <v>135</v>
      </c>
      <c r="B43" s="73" t="s">
        <v>196</v>
      </c>
      <c r="C43" s="564" t="s">
        <v>1429</v>
      </c>
    </row>
    <row r="44" spans="1:3">
      <c r="A44" s="71" t="s">
        <v>136</v>
      </c>
      <c r="B44" s="73" t="s">
        <v>195</v>
      </c>
      <c r="C44" s="565" t="s">
        <v>299</v>
      </c>
    </row>
    <row r="45" spans="1:3">
      <c r="A45" s="71" t="s">
        <v>137</v>
      </c>
      <c r="B45" s="73" t="s">
        <v>86</v>
      </c>
      <c r="C45" s="564" t="s">
        <v>1430</v>
      </c>
    </row>
    <row r="46" spans="1:3">
      <c r="A46" s="71" t="s">
        <v>138</v>
      </c>
      <c r="B46" s="73" t="s">
        <v>13</v>
      </c>
      <c r="C46" s="564" t="s">
        <v>1431</v>
      </c>
    </row>
    <row r="47" spans="1:3">
      <c r="A47" s="71" t="s">
        <v>140</v>
      </c>
      <c r="B47" s="73" t="s">
        <v>15</v>
      </c>
      <c r="C47" s="564" t="s">
        <v>305</v>
      </c>
    </row>
    <row r="48" spans="1:3">
      <c r="A48" s="71" t="s">
        <v>141</v>
      </c>
      <c r="B48" s="75" t="s">
        <v>91</v>
      </c>
      <c r="C48" s="564" t="s">
        <v>342</v>
      </c>
    </row>
    <row r="49" spans="1:3">
      <c r="A49" s="71" t="s">
        <v>142</v>
      </c>
      <c r="B49" s="73" t="s">
        <v>16</v>
      </c>
      <c r="C49" s="564" t="s">
        <v>1432</v>
      </c>
    </row>
    <row r="50" spans="1:3" ht="26.25" thickBot="1">
      <c r="A50" s="76" t="s">
        <v>194</v>
      </c>
      <c r="B50" s="77" t="s">
        <v>59</v>
      </c>
      <c r="C50" s="576">
        <v>1</v>
      </c>
    </row>
    <row r="51" spans="1:3" s="27" customFormat="1" ht="13.5" thickBot="1">
      <c r="A51" s="569" t="s">
        <v>17</v>
      </c>
      <c r="B51" s="570" t="s">
        <v>18</v>
      </c>
      <c r="C51" s="571"/>
    </row>
    <row r="52" spans="1:3">
      <c r="A52" s="71" t="s">
        <v>143</v>
      </c>
      <c r="B52" s="572" t="s">
        <v>19</v>
      </c>
      <c r="C52" s="577" t="s">
        <v>1433</v>
      </c>
    </row>
    <row r="53" spans="1:3" ht="38.25">
      <c r="A53" s="71" t="s">
        <v>144</v>
      </c>
      <c r="B53" s="75" t="s">
        <v>20</v>
      </c>
      <c r="C53" s="577" t="s">
        <v>1433</v>
      </c>
    </row>
    <row r="54" spans="1:3" ht="51">
      <c r="A54" s="71" t="s">
        <v>145</v>
      </c>
      <c r="B54" s="75" t="s">
        <v>21</v>
      </c>
      <c r="C54" s="577" t="s">
        <v>1433</v>
      </c>
    </row>
    <row r="55" spans="1:3" ht="26.25" thickBot="1">
      <c r="A55" s="76" t="s">
        <v>146</v>
      </c>
      <c r="B55" s="77" t="s">
        <v>22</v>
      </c>
      <c r="C55" s="577" t="s">
        <v>1433</v>
      </c>
    </row>
    <row r="56" spans="1:3" s="27" customFormat="1" ht="13.5" thickBot="1">
      <c r="A56" s="578" t="s">
        <v>23</v>
      </c>
      <c r="B56" s="579" t="s">
        <v>24</v>
      </c>
      <c r="C56" s="566"/>
    </row>
    <row r="57" spans="1:3">
      <c r="A57" s="14"/>
      <c r="B57" s="580" t="s">
        <v>25</v>
      </c>
      <c r="C57" s="581" t="s">
        <v>1434</v>
      </c>
    </row>
    <row r="58" spans="1:3">
      <c r="A58" s="12"/>
      <c r="B58" s="81" t="s">
        <v>26</v>
      </c>
      <c r="C58" s="582" t="s">
        <v>1435</v>
      </c>
    </row>
    <row r="59" spans="1:3">
      <c r="A59" s="80" t="s">
        <v>147</v>
      </c>
      <c r="B59" s="81" t="s">
        <v>27</v>
      </c>
      <c r="C59" s="582" t="s">
        <v>1436</v>
      </c>
    </row>
    <row r="60" spans="1:3">
      <c r="A60" s="80" t="s">
        <v>148</v>
      </c>
      <c r="B60" s="81" t="s">
        <v>28</v>
      </c>
      <c r="C60" s="582" t="s">
        <v>280</v>
      </c>
    </row>
    <row r="61" spans="1:3">
      <c r="A61" s="80" t="s">
        <v>149</v>
      </c>
      <c r="B61" s="81" t="s">
        <v>29</v>
      </c>
      <c r="C61" s="582" t="s">
        <v>280</v>
      </c>
    </row>
    <row r="62" spans="1:3">
      <c r="A62" s="583"/>
      <c r="B62" s="584" t="s">
        <v>80</v>
      </c>
      <c r="C62" s="585"/>
    </row>
    <row r="63" spans="1:3">
      <c r="A63" s="80" t="s">
        <v>150</v>
      </c>
      <c r="B63" s="81" t="s">
        <v>126</v>
      </c>
      <c r="C63" s="582">
        <v>1</v>
      </c>
    </row>
    <row r="64" spans="1:3">
      <c r="A64" s="80" t="s">
        <v>151</v>
      </c>
      <c r="B64" s="81" t="s">
        <v>127</v>
      </c>
      <c r="C64" s="582">
        <v>1</v>
      </c>
    </row>
    <row r="65" spans="1:3">
      <c r="A65" s="80" t="s">
        <v>152</v>
      </c>
      <c r="B65" s="81" t="s">
        <v>81</v>
      </c>
      <c r="C65" s="582" t="s">
        <v>274</v>
      </c>
    </row>
    <row r="66" spans="1:3">
      <c r="A66" s="80" t="s">
        <v>153</v>
      </c>
      <c r="B66" s="81" t="s">
        <v>82</v>
      </c>
      <c r="C66" s="582" t="s">
        <v>275</v>
      </c>
    </row>
    <row r="67" spans="1:3">
      <c r="A67" s="80" t="s">
        <v>154</v>
      </c>
      <c r="B67" s="81" t="s">
        <v>30</v>
      </c>
      <c r="C67" s="582" t="s">
        <v>1437</v>
      </c>
    </row>
    <row r="68" spans="1:3">
      <c r="A68" s="80" t="s">
        <v>155</v>
      </c>
      <c r="B68" s="81" t="s">
        <v>79</v>
      </c>
      <c r="C68" s="582" t="s">
        <v>1438</v>
      </c>
    </row>
    <row r="69" spans="1:3">
      <c r="A69" s="80" t="s">
        <v>156</v>
      </c>
      <c r="B69" s="81" t="s">
        <v>61</v>
      </c>
      <c r="C69" s="582" t="s">
        <v>1439</v>
      </c>
    </row>
    <row r="70" spans="1:3">
      <c r="A70" s="80" t="s">
        <v>157</v>
      </c>
      <c r="B70" s="81" t="s">
        <v>92</v>
      </c>
      <c r="C70" s="582" t="s">
        <v>1440</v>
      </c>
    </row>
    <row r="71" spans="1:3">
      <c r="A71" s="80" t="s">
        <v>158</v>
      </c>
      <c r="B71" s="81" t="s">
        <v>93</v>
      </c>
      <c r="C71" s="582" t="s">
        <v>1441</v>
      </c>
    </row>
    <row r="72" spans="1:3">
      <c r="A72" s="80" t="s">
        <v>159</v>
      </c>
      <c r="B72" s="81" t="s">
        <v>99</v>
      </c>
      <c r="C72" s="582" t="s">
        <v>280</v>
      </c>
    </row>
    <row r="73" spans="1:3" ht="25.5">
      <c r="A73" s="80" t="s">
        <v>160</v>
      </c>
      <c r="B73" s="81" t="s">
        <v>100</v>
      </c>
      <c r="C73" s="586" t="s">
        <v>1442</v>
      </c>
    </row>
    <row r="74" spans="1:3">
      <c r="A74" s="80" t="s">
        <v>161</v>
      </c>
      <c r="B74" s="81" t="s">
        <v>101</v>
      </c>
      <c r="C74" s="582">
        <v>1</v>
      </c>
    </row>
    <row r="75" spans="1:3">
      <c r="A75" s="80" t="s">
        <v>162</v>
      </c>
      <c r="B75" s="81" t="s">
        <v>102</v>
      </c>
      <c r="C75" s="582" t="s">
        <v>1443</v>
      </c>
    </row>
    <row r="76" spans="1:3">
      <c r="A76" s="80" t="s">
        <v>163</v>
      </c>
      <c r="B76" s="81" t="s">
        <v>103</v>
      </c>
      <c r="C76" s="582" t="s">
        <v>227</v>
      </c>
    </row>
    <row r="77" spans="1:3">
      <c r="A77" s="80"/>
      <c r="B77" s="81" t="s">
        <v>83</v>
      </c>
      <c r="C77" s="582"/>
    </row>
    <row r="78" spans="1:3">
      <c r="A78" s="80" t="s">
        <v>164</v>
      </c>
      <c r="B78" s="81" t="s">
        <v>60</v>
      </c>
      <c r="C78" s="587" t="s">
        <v>1444</v>
      </c>
    </row>
    <row r="79" spans="1:3">
      <c r="A79" s="80" t="s">
        <v>165</v>
      </c>
      <c r="B79" s="81" t="s">
        <v>36</v>
      </c>
      <c r="C79" s="588" t="s">
        <v>1445</v>
      </c>
    </row>
    <row r="80" spans="1:3">
      <c r="A80" s="80" t="s">
        <v>166</v>
      </c>
      <c r="B80" s="81" t="s">
        <v>37</v>
      </c>
      <c r="C80" s="588" t="s">
        <v>1446</v>
      </c>
    </row>
    <row r="81" spans="1:3">
      <c r="A81" s="80" t="s">
        <v>167</v>
      </c>
      <c r="B81" s="81" t="s">
        <v>87</v>
      </c>
      <c r="C81" s="582">
        <v>3</v>
      </c>
    </row>
    <row r="82" spans="1:3">
      <c r="A82" s="80" t="s">
        <v>168</v>
      </c>
      <c r="B82" s="81" t="s">
        <v>88</v>
      </c>
      <c r="C82" s="582" t="s">
        <v>227</v>
      </c>
    </row>
    <row r="83" spans="1:3">
      <c r="A83" s="80" t="s">
        <v>169</v>
      </c>
      <c r="B83" s="81" t="s">
        <v>89</v>
      </c>
      <c r="C83" s="582" t="s">
        <v>227</v>
      </c>
    </row>
    <row r="84" spans="1:3">
      <c r="A84" s="583"/>
      <c r="B84" s="584" t="s">
        <v>84</v>
      </c>
      <c r="C84" s="585"/>
    </row>
    <row r="85" spans="1:3">
      <c r="A85" s="80" t="s">
        <v>170</v>
      </c>
      <c r="B85" s="81" t="s">
        <v>32</v>
      </c>
      <c r="C85" s="588" t="s">
        <v>1447</v>
      </c>
    </row>
    <row r="86" spans="1:3" ht="38.25">
      <c r="A86" s="80" t="s">
        <v>171</v>
      </c>
      <c r="B86" s="81" t="s">
        <v>90</v>
      </c>
      <c r="C86" s="586" t="s">
        <v>1448</v>
      </c>
    </row>
    <row r="87" spans="1:3">
      <c r="A87" s="583"/>
      <c r="B87" s="584" t="s">
        <v>85</v>
      </c>
      <c r="C87" s="585"/>
    </row>
    <row r="88" spans="1:3">
      <c r="A88" s="80" t="s">
        <v>172</v>
      </c>
      <c r="B88" s="81" t="s">
        <v>33</v>
      </c>
      <c r="C88" s="582" t="s">
        <v>1449</v>
      </c>
    </row>
    <row r="89" spans="1:3">
      <c r="A89" s="80" t="s">
        <v>173</v>
      </c>
      <c r="B89" s="81" t="s">
        <v>31</v>
      </c>
      <c r="C89" s="582" t="s">
        <v>1450</v>
      </c>
    </row>
    <row r="90" spans="1:3">
      <c r="A90" s="583"/>
      <c r="B90" s="584" t="s">
        <v>104</v>
      </c>
      <c r="C90" s="585"/>
    </row>
    <row r="91" spans="1:3">
      <c r="A91" s="80" t="s">
        <v>174</v>
      </c>
      <c r="B91" s="81" t="s">
        <v>105</v>
      </c>
      <c r="C91" s="588" t="s">
        <v>1451</v>
      </c>
    </row>
    <row r="92" spans="1:3">
      <c r="A92" s="80" t="s">
        <v>175</v>
      </c>
      <c r="B92" s="81" t="s">
        <v>106</v>
      </c>
      <c r="C92" s="588" t="s">
        <v>1452</v>
      </c>
    </row>
    <row r="93" spans="1:3" ht="25.5">
      <c r="A93" s="80" t="s">
        <v>176</v>
      </c>
      <c r="B93" s="81" t="s">
        <v>107</v>
      </c>
      <c r="C93" s="582" t="s">
        <v>286</v>
      </c>
    </row>
    <row r="94" spans="1:3">
      <c r="A94" s="80" t="s">
        <v>177</v>
      </c>
      <c r="B94" s="81" t="s">
        <v>108</v>
      </c>
      <c r="C94" s="582" t="s">
        <v>1453</v>
      </c>
    </row>
    <row r="95" spans="1:3">
      <c r="A95" s="80" t="s">
        <v>178</v>
      </c>
      <c r="B95" s="81" t="s">
        <v>109</v>
      </c>
      <c r="C95" s="582" t="s">
        <v>322</v>
      </c>
    </row>
    <row r="96" spans="1:3" ht="25.5">
      <c r="A96" s="80" t="s">
        <v>179</v>
      </c>
      <c r="B96" s="81" t="s">
        <v>209</v>
      </c>
      <c r="C96" s="586" t="s">
        <v>1454</v>
      </c>
    </row>
    <row r="97" spans="1:3">
      <c r="A97" s="80" t="s">
        <v>180</v>
      </c>
      <c r="B97" s="81" t="s">
        <v>110</v>
      </c>
      <c r="C97" s="582" t="s">
        <v>286</v>
      </c>
    </row>
    <row r="98" spans="1:3">
      <c r="A98" s="80" t="s">
        <v>181</v>
      </c>
      <c r="B98" s="81" t="s">
        <v>111</v>
      </c>
      <c r="C98" s="582" t="s">
        <v>1455</v>
      </c>
    </row>
    <row r="99" spans="1:3" ht="25.5">
      <c r="A99" s="80" t="s">
        <v>182</v>
      </c>
      <c r="B99" s="81" t="s">
        <v>112</v>
      </c>
      <c r="C99" s="582" t="s">
        <v>255</v>
      </c>
    </row>
    <row r="100" spans="1:3">
      <c r="A100" s="80" t="s">
        <v>183</v>
      </c>
      <c r="B100" s="81" t="s">
        <v>202</v>
      </c>
      <c r="C100" s="582">
        <v>62</v>
      </c>
    </row>
    <row r="101" spans="1:3">
      <c r="A101" s="80" t="s">
        <v>197</v>
      </c>
      <c r="B101" s="81" t="s">
        <v>203</v>
      </c>
      <c r="C101" s="582">
        <v>61</v>
      </c>
    </row>
    <row r="102" spans="1:3">
      <c r="A102" s="80" t="s">
        <v>198</v>
      </c>
      <c r="B102" s="81" t="s">
        <v>204</v>
      </c>
      <c r="C102" s="582">
        <v>29</v>
      </c>
    </row>
    <row r="103" spans="1:3">
      <c r="A103" s="80" t="s">
        <v>199</v>
      </c>
      <c r="B103" s="81" t="s">
        <v>205</v>
      </c>
      <c r="C103" s="582">
        <v>13</v>
      </c>
    </row>
    <row r="104" spans="1:3">
      <c r="A104" s="583"/>
      <c r="B104" s="584" t="s">
        <v>113</v>
      </c>
      <c r="C104" s="585"/>
    </row>
    <row r="105" spans="1:3" ht="25.5">
      <c r="A105" s="80" t="s">
        <v>200</v>
      </c>
      <c r="B105" s="81" t="s">
        <v>114</v>
      </c>
      <c r="C105" s="589" t="s">
        <v>1456</v>
      </c>
    </row>
    <row r="106" spans="1:3" ht="25.5">
      <c r="A106" s="80" t="s">
        <v>201</v>
      </c>
      <c r="B106" s="81" t="s">
        <v>115</v>
      </c>
      <c r="C106" s="590" t="s">
        <v>1457</v>
      </c>
    </row>
    <row r="107" spans="1:3">
      <c r="A107" s="583"/>
      <c r="B107" s="591" t="s">
        <v>208</v>
      </c>
      <c r="C107" s="592"/>
    </row>
    <row r="108" spans="1:3" ht="26.25" thickBot="1">
      <c r="A108" s="83" t="s">
        <v>207</v>
      </c>
      <c r="B108" s="84" t="s">
        <v>206</v>
      </c>
      <c r="C108" s="593" t="s">
        <v>1458</v>
      </c>
    </row>
    <row r="109" spans="1:3" ht="13.5" thickBot="1">
      <c r="A109" s="12"/>
      <c r="B109" s="594"/>
      <c r="C109" s="595"/>
    </row>
    <row r="110" spans="1:3" s="27" customFormat="1" ht="13.5" thickBot="1">
      <c r="A110" s="569" t="s">
        <v>39</v>
      </c>
      <c r="B110" s="570" t="s">
        <v>38</v>
      </c>
      <c r="C110" s="571"/>
    </row>
    <row r="111" spans="1:3">
      <c r="A111" s="14" t="s">
        <v>40</v>
      </c>
      <c r="B111" s="23" t="s">
        <v>62</v>
      </c>
      <c r="C111" s="596"/>
    </row>
    <row r="112" spans="1:3">
      <c r="A112" s="12" t="s">
        <v>41</v>
      </c>
      <c r="B112" s="22" t="s">
        <v>63</v>
      </c>
      <c r="C112" s="582" t="s">
        <v>1459</v>
      </c>
    </row>
    <row r="113" spans="1:3">
      <c r="A113" s="12" t="s">
        <v>42</v>
      </c>
      <c r="B113" s="22" t="s">
        <v>64</v>
      </c>
      <c r="C113" s="582" t="s">
        <v>1459</v>
      </c>
    </row>
    <row r="114" spans="1:3">
      <c r="A114" s="12" t="s">
        <v>43</v>
      </c>
      <c r="B114" s="22" t="s">
        <v>65</v>
      </c>
      <c r="C114" s="582" t="s">
        <v>1459</v>
      </c>
    </row>
    <row r="115" spans="1:3">
      <c r="A115" s="12" t="s">
        <v>44</v>
      </c>
      <c r="B115" s="22" t="s">
        <v>66</v>
      </c>
      <c r="C115" s="582" t="s">
        <v>1459</v>
      </c>
    </row>
    <row r="116" spans="1:3">
      <c r="A116" s="12" t="s">
        <v>45</v>
      </c>
      <c r="B116" s="22" t="s">
        <v>120</v>
      </c>
      <c r="C116" s="582" t="s">
        <v>1459</v>
      </c>
    </row>
    <row r="117" spans="1:3">
      <c r="A117" s="12" t="s">
        <v>46</v>
      </c>
      <c r="B117" s="22" t="s">
        <v>121</v>
      </c>
      <c r="C117" s="582" t="s">
        <v>1459</v>
      </c>
    </row>
    <row r="118" spans="1:3" ht="25.5">
      <c r="A118" s="12" t="s">
        <v>47</v>
      </c>
      <c r="B118" s="22" t="s">
        <v>67</v>
      </c>
      <c r="C118" s="582" t="s">
        <v>1459</v>
      </c>
    </row>
    <row r="119" spans="1:3" ht="25.5">
      <c r="A119" s="12" t="s">
        <v>48</v>
      </c>
      <c r="B119" s="22" t="s">
        <v>68</v>
      </c>
      <c r="C119" s="582" t="s">
        <v>1459</v>
      </c>
    </row>
    <row r="120" spans="1:3">
      <c r="A120" s="12" t="s">
        <v>49</v>
      </c>
      <c r="B120" s="22" t="s">
        <v>69</v>
      </c>
      <c r="C120" s="582" t="s">
        <v>1459</v>
      </c>
    </row>
    <row r="121" spans="1:3">
      <c r="A121" s="12" t="s">
        <v>50</v>
      </c>
      <c r="B121" s="22" t="s">
        <v>70</v>
      </c>
      <c r="C121" s="582" t="s">
        <v>1459</v>
      </c>
    </row>
    <row r="122" spans="1:3">
      <c r="A122" s="12" t="s">
        <v>122</v>
      </c>
      <c r="B122" s="37" t="s">
        <v>116</v>
      </c>
      <c r="C122" s="582" t="s">
        <v>1459</v>
      </c>
    </row>
    <row r="123" spans="1:3">
      <c r="A123" s="12" t="s">
        <v>123</v>
      </c>
      <c r="B123" s="37" t="s">
        <v>117</v>
      </c>
      <c r="C123" s="582" t="s">
        <v>1459</v>
      </c>
    </row>
    <row r="124" spans="1:3">
      <c r="A124" s="12" t="s">
        <v>124</v>
      </c>
      <c r="B124" s="37" t="s">
        <v>118</v>
      </c>
      <c r="C124" s="582" t="s">
        <v>1459</v>
      </c>
    </row>
    <row r="125" spans="1:3" ht="13.5" thickBot="1">
      <c r="A125" s="15" t="s">
        <v>125</v>
      </c>
      <c r="B125" s="38" t="s">
        <v>119</v>
      </c>
      <c r="C125" s="582" t="s">
        <v>1459</v>
      </c>
    </row>
    <row r="126" spans="1:3" ht="13.5" thickBot="1">
      <c r="A126" s="12"/>
      <c r="B126" s="594"/>
      <c r="C126" s="595"/>
    </row>
    <row r="127" spans="1:3" s="27" customFormat="1" ht="26.25" thickBot="1">
      <c r="A127" s="569" t="s">
        <v>51</v>
      </c>
      <c r="B127" s="570" t="s">
        <v>191</v>
      </c>
      <c r="C127" s="571"/>
    </row>
    <row r="128" spans="1:3" ht="13.5" thickBot="1">
      <c r="A128" s="16" t="s">
        <v>52</v>
      </c>
      <c r="B128" s="597" t="s">
        <v>128</v>
      </c>
      <c r="C128" s="582" t="s">
        <v>1459</v>
      </c>
    </row>
    <row r="129" spans="1:3" ht="13.5" thickBot="1">
      <c r="A129" s="12"/>
      <c r="B129" s="594"/>
      <c r="C129" s="595"/>
    </row>
    <row r="130" spans="1:3" s="27" customFormat="1" ht="26.25" thickBot="1">
      <c r="A130" s="578" t="s">
        <v>53</v>
      </c>
      <c r="B130" s="579" t="s">
        <v>71</v>
      </c>
      <c r="C130" s="566"/>
    </row>
    <row r="131" spans="1:3">
      <c r="A131" s="14" t="s">
        <v>54</v>
      </c>
      <c r="B131" s="23" t="s">
        <v>72</v>
      </c>
      <c r="C131" s="582" t="s">
        <v>1459</v>
      </c>
    </row>
    <row r="132" spans="1:3" ht="13.5" thickBot="1">
      <c r="A132" s="15" t="s">
        <v>55</v>
      </c>
      <c r="B132" s="24" t="s">
        <v>73</v>
      </c>
      <c r="C132" s="582" t="s">
        <v>1459</v>
      </c>
    </row>
    <row r="133" spans="1:3" ht="13.5" thickBot="1">
      <c r="A133" s="12"/>
      <c r="B133" s="594"/>
      <c r="C133" s="595"/>
    </row>
    <row r="134" spans="1:3" s="27" customFormat="1" ht="13.5" thickBot="1">
      <c r="A134" s="578" t="s">
        <v>56</v>
      </c>
      <c r="B134" s="579" t="s">
        <v>74</v>
      </c>
      <c r="C134" s="566"/>
    </row>
    <row r="135" spans="1:3" ht="25.5">
      <c r="A135" s="14" t="s">
        <v>57</v>
      </c>
      <c r="B135" s="23" t="s">
        <v>75</v>
      </c>
      <c r="C135" s="582" t="s">
        <v>1459</v>
      </c>
    </row>
    <row r="136" spans="1:3" ht="26.25" thickBot="1">
      <c r="A136" s="15" t="s">
        <v>58</v>
      </c>
      <c r="B136" s="24" t="s">
        <v>76</v>
      </c>
      <c r="C136" s="582" t="s">
        <v>1459</v>
      </c>
    </row>
    <row r="137" spans="1:3" ht="13.5" thickBot="1"/>
    <row r="138" spans="1:3" s="27" customFormat="1" ht="13.5" thickBot="1">
      <c r="A138" s="569" t="s">
        <v>94</v>
      </c>
      <c r="B138" s="1277" t="s">
        <v>1460</v>
      </c>
      <c r="C138" s="1278"/>
    </row>
    <row r="139" spans="1:3">
      <c r="A139" s="69" t="s">
        <v>95</v>
      </c>
      <c r="B139" s="36" t="s">
        <v>187</v>
      </c>
      <c r="C139" s="598" t="s">
        <v>1461</v>
      </c>
    </row>
    <row r="140" spans="1:3" ht="25.5">
      <c r="A140" s="71" t="s">
        <v>96</v>
      </c>
      <c r="B140" s="37" t="s">
        <v>188</v>
      </c>
      <c r="C140" s="564" t="s">
        <v>1462</v>
      </c>
    </row>
    <row r="141" spans="1:3" ht="25.5">
      <c r="A141" s="71" t="s">
        <v>97</v>
      </c>
      <c r="B141" s="37" t="s">
        <v>189</v>
      </c>
      <c r="C141" s="564" t="s">
        <v>1463</v>
      </c>
    </row>
    <row r="142" spans="1:3" ht="25.5">
      <c r="A142" s="71" t="s">
        <v>98</v>
      </c>
      <c r="B142" s="37" t="s">
        <v>190</v>
      </c>
      <c r="C142" s="599" t="s">
        <v>1464</v>
      </c>
    </row>
    <row r="143" spans="1:3" ht="13.5" thickBot="1">
      <c r="A143" s="76" t="s">
        <v>185</v>
      </c>
      <c r="B143" s="38" t="s">
        <v>186</v>
      </c>
      <c r="C143" s="600" t="s">
        <v>1465</v>
      </c>
    </row>
  </sheetData>
  <sheetProtection password="E2A1" sheet="1" objects="1" scenarios="1"/>
  <customSheetViews>
    <customSheetView guid="{3E90B2E1-F1F4-4974-B519-9169F75ECD48}" topLeftCell="A25">
      <selection activeCell="E55" sqref="E55"/>
      <pageMargins left="0.7" right="0.7" top="0.75" bottom="0.75" header="0.3" footer="0.3"/>
    </customSheetView>
  </customSheetViews>
  <mergeCells count="8">
    <mergeCell ref="A30:C30"/>
    <mergeCell ref="A32:B32"/>
    <mergeCell ref="B138:C138"/>
    <mergeCell ref="A2:C13"/>
    <mergeCell ref="A14:C24"/>
    <mergeCell ref="A26:B26"/>
    <mergeCell ref="A27:B27"/>
    <mergeCell ref="A28:B28"/>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sheetPr codeName="Hoja14"/>
  <dimension ref="A1:G118"/>
  <sheetViews>
    <sheetView workbookViewId="0">
      <selection activeCell="I5" sqref="I5"/>
    </sheetView>
  </sheetViews>
  <sheetFormatPr baseColWidth="10" defaultColWidth="9.140625" defaultRowHeight="12.75"/>
  <cols>
    <col min="1" max="1" width="5.28515625" style="4" bestFit="1" customWidth="1"/>
    <col min="2" max="2" width="34.5703125" style="4" customWidth="1"/>
    <col min="3" max="3" width="60.28515625" style="45" customWidth="1"/>
    <col min="4" max="16384" width="9.140625" style="4"/>
  </cols>
  <sheetData>
    <row r="1" spans="1:3">
      <c r="A1" s="1050" t="s">
        <v>0</v>
      </c>
      <c r="B1" s="1051"/>
      <c r="C1" s="601" t="s">
        <v>1466</v>
      </c>
    </row>
    <row r="2" spans="1:3" ht="13.5" thickBot="1">
      <c r="A2" s="1052" t="s">
        <v>77</v>
      </c>
      <c r="B2" s="1053"/>
      <c r="C2" s="43" t="s">
        <v>262</v>
      </c>
    </row>
    <row r="3" spans="1:3" ht="12.75" customHeight="1">
      <c r="A3" s="1052" t="s">
        <v>1</v>
      </c>
      <c r="B3" s="1054"/>
      <c r="C3" s="601" t="s">
        <v>1466</v>
      </c>
    </row>
    <row r="4" spans="1:3" ht="13.5" thickBot="1"/>
    <row r="5" spans="1:3" ht="25.5" customHeight="1" thickBot="1">
      <c r="A5" s="1061" t="s">
        <v>78</v>
      </c>
      <c r="B5" s="1046"/>
      <c r="C5" s="1047"/>
    </row>
    <row r="6" spans="1:3" ht="13.5" thickBot="1"/>
    <row r="7" spans="1:3" s="27" customFormat="1" ht="13.5" thickBot="1">
      <c r="A7" s="1048" t="s">
        <v>3</v>
      </c>
      <c r="B7" s="1049"/>
      <c r="C7" s="46" t="s">
        <v>4</v>
      </c>
    </row>
    <row r="8" spans="1:3" s="27" customFormat="1" ht="13.5" thickBot="1">
      <c r="A8" s="28"/>
      <c r="B8" s="32"/>
      <c r="C8" s="46"/>
    </row>
    <row r="9" spans="1:3" s="27" customFormat="1" ht="13.5" thickBot="1">
      <c r="A9" s="25" t="s">
        <v>5</v>
      </c>
      <c r="B9" s="26" t="s">
        <v>7</v>
      </c>
      <c r="C9" s="47"/>
    </row>
    <row r="10" spans="1:3" s="27" customFormat="1" ht="13.5" thickBot="1">
      <c r="A10" s="25" t="s">
        <v>6</v>
      </c>
      <c r="B10" s="26" t="s">
        <v>8</v>
      </c>
      <c r="C10" s="47"/>
    </row>
    <row r="11" spans="1:3">
      <c r="A11" s="69" t="s">
        <v>129</v>
      </c>
      <c r="B11" s="70" t="s">
        <v>10</v>
      </c>
      <c r="C11" s="789" t="s">
        <v>1466</v>
      </c>
    </row>
    <row r="12" spans="1:3">
      <c r="A12" s="71" t="s">
        <v>130</v>
      </c>
      <c r="B12" s="72" t="s">
        <v>9</v>
      </c>
      <c r="C12" s="564" t="s">
        <v>263</v>
      </c>
    </row>
    <row r="13" spans="1:3">
      <c r="A13" s="71" t="s">
        <v>131</v>
      </c>
      <c r="B13" s="72" t="s">
        <v>11</v>
      </c>
      <c r="C13" s="564" t="s">
        <v>1467</v>
      </c>
    </row>
    <row r="14" spans="1:3">
      <c r="A14" s="71" t="s">
        <v>132</v>
      </c>
      <c r="B14" s="72" t="s">
        <v>12</v>
      </c>
      <c r="C14" s="564" t="s">
        <v>1468</v>
      </c>
    </row>
    <row r="15" spans="1:3">
      <c r="A15" s="71" t="s">
        <v>133</v>
      </c>
      <c r="B15" s="72" t="s">
        <v>34</v>
      </c>
      <c r="C15" s="564" t="s">
        <v>1466</v>
      </c>
    </row>
    <row r="16" spans="1:3" ht="51">
      <c r="A16" s="71"/>
      <c r="B16" s="73" t="s">
        <v>192</v>
      </c>
      <c r="C16" s="599" t="s">
        <v>1469</v>
      </c>
    </row>
    <row r="17" spans="1:3">
      <c r="A17" s="71" t="s">
        <v>134</v>
      </c>
      <c r="B17" s="72" t="s">
        <v>193</v>
      </c>
      <c r="C17" s="599" t="s">
        <v>1470</v>
      </c>
    </row>
    <row r="18" spans="1:3">
      <c r="A18" s="71" t="s">
        <v>135</v>
      </c>
      <c r="B18" s="72" t="s">
        <v>196</v>
      </c>
      <c r="C18" s="564" t="s">
        <v>1471</v>
      </c>
    </row>
    <row r="19" spans="1:3">
      <c r="A19" s="71" t="s">
        <v>136</v>
      </c>
      <c r="B19" s="72" t="s">
        <v>195</v>
      </c>
      <c r="C19" s="564" t="s">
        <v>1472</v>
      </c>
    </row>
    <row r="20" spans="1:3">
      <c r="A20" s="71" t="s">
        <v>137</v>
      </c>
      <c r="B20" s="72" t="s">
        <v>86</v>
      </c>
      <c r="C20" s="564" t="s">
        <v>1473</v>
      </c>
    </row>
    <row r="21" spans="1:3" ht="25.5">
      <c r="A21" s="71" t="s">
        <v>138</v>
      </c>
      <c r="B21" s="72" t="s">
        <v>13</v>
      </c>
      <c r="C21" s="599" t="s">
        <v>1474</v>
      </c>
    </row>
    <row r="22" spans="1:3">
      <c r="A22" s="71" t="s">
        <v>140</v>
      </c>
      <c r="B22" s="72" t="s">
        <v>15</v>
      </c>
      <c r="C22" s="564" t="s">
        <v>1475</v>
      </c>
    </row>
    <row r="23" spans="1:3">
      <c r="A23" s="71" t="s">
        <v>141</v>
      </c>
      <c r="B23" s="75" t="s">
        <v>91</v>
      </c>
      <c r="C23" s="564" t="s">
        <v>1476</v>
      </c>
    </row>
    <row r="24" spans="1:3">
      <c r="A24" s="71" t="s">
        <v>142</v>
      </c>
      <c r="B24" s="72" t="s">
        <v>16</v>
      </c>
      <c r="C24" s="564" t="s">
        <v>322</v>
      </c>
    </row>
    <row r="25" spans="1:3" ht="26.25" thickBot="1">
      <c r="A25" s="76" t="s">
        <v>194</v>
      </c>
      <c r="B25" s="77" t="s">
        <v>59</v>
      </c>
      <c r="C25" s="576" t="s">
        <v>280</v>
      </c>
    </row>
    <row r="26" spans="1:3" s="27" customFormat="1" ht="13.5" thickBot="1">
      <c r="A26" s="25" t="s">
        <v>17</v>
      </c>
      <c r="B26" s="26" t="s">
        <v>18</v>
      </c>
      <c r="C26" s="856"/>
    </row>
    <row r="27" spans="1:3">
      <c r="A27" s="71" t="s">
        <v>143</v>
      </c>
      <c r="B27" s="70" t="s">
        <v>19</v>
      </c>
      <c r="C27" s="577">
        <v>16</v>
      </c>
    </row>
    <row r="28" spans="1:3" ht="40.5" customHeight="1">
      <c r="A28" s="71" t="s">
        <v>144</v>
      </c>
      <c r="B28" s="75" t="s">
        <v>20</v>
      </c>
      <c r="C28" s="564" t="s">
        <v>280</v>
      </c>
    </row>
    <row r="29" spans="1:3" ht="53.25" customHeight="1">
      <c r="A29" s="71" t="s">
        <v>145</v>
      </c>
      <c r="B29" s="75" t="s">
        <v>21</v>
      </c>
      <c r="C29" s="564">
        <f>15+5+5</f>
        <v>25</v>
      </c>
    </row>
    <row r="30" spans="1:3" ht="27.75" customHeight="1" thickBot="1">
      <c r="A30" s="76" t="s">
        <v>146</v>
      </c>
      <c r="B30" s="77" t="s">
        <v>22</v>
      </c>
      <c r="C30" s="576" t="s">
        <v>1477</v>
      </c>
    </row>
    <row r="31" spans="1:3" s="27" customFormat="1" ht="13.5" thickBot="1">
      <c r="A31" s="30" t="s">
        <v>23</v>
      </c>
      <c r="B31" s="41" t="s">
        <v>24</v>
      </c>
      <c r="C31" s="861"/>
    </row>
    <row r="32" spans="1:3">
      <c r="A32" s="14"/>
      <c r="B32" s="78" t="s">
        <v>25</v>
      </c>
      <c r="C32" s="596"/>
    </row>
    <row r="33" spans="1:3">
      <c r="A33" s="12"/>
      <c r="B33" s="79" t="s">
        <v>26</v>
      </c>
      <c r="C33" s="582"/>
    </row>
    <row r="34" spans="1:3">
      <c r="A34" s="80" t="s">
        <v>147</v>
      </c>
      <c r="B34" s="79" t="s">
        <v>27</v>
      </c>
      <c r="C34" s="582">
        <v>34180</v>
      </c>
    </row>
    <row r="35" spans="1:3">
      <c r="A35" s="80" t="s">
        <v>148</v>
      </c>
      <c r="B35" s="79" t="s">
        <v>28</v>
      </c>
      <c r="C35" s="582" t="s">
        <v>280</v>
      </c>
    </row>
    <row r="36" spans="1:3">
      <c r="A36" s="80" t="s">
        <v>149</v>
      </c>
      <c r="B36" s="79" t="s">
        <v>29</v>
      </c>
      <c r="C36" s="582">
        <f>17.8*10000</f>
        <v>178000</v>
      </c>
    </row>
    <row r="37" spans="1:3">
      <c r="A37" s="80"/>
      <c r="B37" s="79" t="s">
        <v>80</v>
      </c>
      <c r="C37" s="582"/>
    </row>
    <row r="38" spans="1:3">
      <c r="A38" s="80" t="s">
        <v>150</v>
      </c>
      <c r="B38" s="79" t="s">
        <v>126</v>
      </c>
      <c r="C38" s="582">
        <v>1</v>
      </c>
    </row>
    <row r="39" spans="1:3">
      <c r="A39" s="80" t="s">
        <v>151</v>
      </c>
      <c r="B39" s="79" t="s">
        <v>127</v>
      </c>
      <c r="C39" s="582">
        <v>1</v>
      </c>
    </row>
    <row r="40" spans="1:3">
      <c r="A40" s="80" t="s">
        <v>152</v>
      </c>
      <c r="B40" s="79" t="s">
        <v>81</v>
      </c>
      <c r="C40" s="582" t="s">
        <v>274</v>
      </c>
    </row>
    <row r="41" spans="1:3">
      <c r="A41" s="80" t="s">
        <v>153</v>
      </c>
      <c r="B41" s="79" t="s">
        <v>82</v>
      </c>
      <c r="C41" s="582" t="s">
        <v>1478</v>
      </c>
    </row>
    <row r="42" spans="1:3">
      <c r="A42" s="80" t="s">
        <v>154</v>
      </c>
      <c r="B42" s="79" t="s">
        <v>30</v>
      </c>
      <c r="C42" s="582">
        <v>260</v>
      </c>
    </row>
    <row r="43" spans="1:3">
      <c r="A43" s="80" t="s">
        <v>155</v>
      </c>
      <c r="B43" s="79" t="s">
        <v>79</v>
      </c>
      <c r="C43" s="582">
        <v>10</v>
      </c>
    </row>
    <row r="44" spans="1:3">
      <c r="A44" s="80" t="s">
        <v>156</v>
      </c>
      <c r="B44" s="79" t="s">
        <v>61</v>
      </c>
      <c r="C44" s="582">
        <v>9.1999999999999993</v>
      </c>
    </row>
    <row r="45" spans="1:3">
      <c r="A45" s="80" t="s">
        <v>157</v>
      </c>
      <c r="B45" s="79" t="s">
        <v>92</v>
      </c>
      <c r="C45" s="582" t="s">
        <v>1479</v>
      </c>
    </row>
    <row r="46" spans="1:3">
      <c r="A46" s="80" t="s">
        <v>158</v>
      </c>
      <c r="B46" s="79" t="s">
        <v>93</v>
      </c>
      <c r="C46" s="582">
        <v>10</v>
      </c>
    </row>
    <row r="47" spans="1:3">
      <c r="A47" s="80" t="s">
        <v>159</v>
      </c>
      <c r="B47" s="79" t="s">
        <v>99</v>
      </c>
      <c r="C47" s="582" t="s">
        <v>314</v>
      </c>
    </row>
    <row r="48" spans="1:3">
      <c r="A48" s="80" t="s">
        <v>160</v>
      </c>
      <c r="B48" s="79" t="s">
        <v>100</v>
      </c>
      <c r="C48" s="582" t="s">
        <v>279</v>
      </c>
    </row>
    <row r="49" spans="1:3">
      <c r="A49" s="80" t="s">
        <v>161</v>
      </c>
      <c r="B49" s="79" t="s">
        <v>101</v>
      </c>
      <c r="C49" s="582" t="s">
        <v>280</v>
      </c>
    </row>
    <row r="50" spans="1:3">
      <c r="A50" s="80" t="s">
        <v>162</v>
      </c>
      <c r="B50" s="79" t="s">
        <v>102</v>
      </c>
      <c r="C50" s="582">
        <v>25</v>
      </c>
    </row>
    <row r="51" spans="1:3">
      <c r="A51" s="80" t="s">
        <v>163</v>
      </c>
      <c r="B51" s="79" t="s">
        <v>103</v>
      </c>
      <c r="C51" s="582" t="s">
        <v>1480</v>
      </c>
    </row>
    <row r="52" spans="1:3">
      <c r="A52" s="80"/>
      <c r="B52" s="79" t="s">
        <v>83</v>
      </c>
      <c r="C52" s="582"/>
    </row>
    <row r="53" spans="1:3">
      <c r="A53" s="80" t="s">
        <v>164</v>
      </c>
      <c r="B53" s="79" t="s">
        <v>60</v>
      </c>
      <c r="C53" s="582" t="s">
        <v>280</v>
      </c>
    </row>
    <row r="54" spans="1:3">
      <c r="A54" s="80" t="s">
        <v>165</v>
      </c>
      <c r="B54" s="79" t="s">
        <v>36</v>
      </c>
      <c r="C54" s="582">
        <v>2798</v>
      </c>
    </row>
    <row r="55" spans="1:3">
      <c r="A55" s="80" t="s">
        <v>166</v>
      </c>
      <c r="B55" s="79" t="s">
        <v>37</v>
      </c>
      <c r="C55" s="582">
        <v>31382</v>
      </c>
    </row>
    <row r="56" spans="1:3">
      <c r="A56" s="80" t="s">
        <v>167</v>
      </c>
      <c r="B56" s="79" t="s">
        <v>87</v>
      </c>
      <c r="C56" s="582">
        <v>3</v>
      </c>
    </row>
    <row r="57" spans="1:3">
      <c r="A57" s="80" t="s">
        <v>168</v>
      </c>
      <c r="B57" s="79" t="s">
        <v>88</v>
      </c>
      <c r="C57" s="582">
        <v>4</v>
      </c>
    </row>
    <row r="58" spans="1:3">
      <c r="A58" s="80" t="s">
        <v>169</v>
      </c>
      <c r="B58" s="79" t="s">
        <v>89</v>
      </c>
      <c r="C58" s="582" t="s">
        <v>280</v>
      </c>
    </row>
    <row r="59" spans="1:3">
      <c r="A59" s="80"/>
      <c r="B59" s="79" t="s">
        <v>84</v>
      </c>
      <c r="C59" s="582"/>
    </row>
    <row r="60" spans="1:3">
      <c r="A60" s="80" t="s">
        <v>170</v>
      </c>
      <c r="B60" s="79" t="s">
        <v>32</v>
      </c>
      <c r="C60" s="582">
        <v>0.5</v>
      </c>
    </row>
    <row r="61" spans="1:3" ht="25.5">
      <c r="A61" s="80" t="s">
        <v>171</v>
      </c>
      <c r="B61" s="79" t="s">
        <v>90</v>
      </c>
      <c r="C61" s="589" t="s">
        <v>1481</v>
      </c>
    </row>
    <row r="62" spans="1:3">
      <c r="A62" s="80"/>
      <c r="B62" s="79" t="s">
        <v>85</v>
      </c>
      <c r="C62" s="582"/>
    </row>
    <row r="63" spans="1:3">
      <c r="A63" s="80" t="s">
        <v>172</v>
      </c>
      <c r="B63" s="79" t="s">
        <v>33</v>
      </c>
      <c r="C63" s="582" t="s">
        <v>280</v>
      </c>
    </row>
    <row r="64" spans="1:3">
      <c r="A64" s="80" t="s">
        <v>173</v>
      </c>
      <c r="B64" s="79" t="s">
        <v>31</v>
      </c>
      <c r="C64" s="582">
        <v>800000</v>
      </c>
    </row>
    <row r="65" spans="1:7">
      <c r="A65" s="80"/>
      <c r="B65" s="79" t="s">
        <v>104</v>
      </c>
      <c r="C65" s="582"/>
    </row>
    <row r="66" spans="1:7">
      <c r="A66" s="80" t="s">
        <v>174</v>
      </c>
      <c r="B66" s="79" t="s">
        <v>105</v>
      </c>
      <c r="C66" s="582" t="s">
        <v>280</v>
      </c>
    </row>
    <row r="67" spans="1:7">
      <c r="A67" s="80" t="s">
        <v>175</v>
      </c>
      <c r="B67" s="79" t="s">
        <v>106</v>
      </c>
      <c r="C67" s="582">
        <v>6</v>
      </c>
    </row>
    <row r="68" spans="1:7">
      <c r="A68" s="80" t="s">
        <v>176</v>
      </c>
      <c r="B68" s="79" t="s">
        <v>107</v>
      </c>
      <c r="C68" s="582">
        <v>3</v>
      </c>
      <c r="G68" s="602"/>
    </row>
    <row r="69" spans="1:7">
      <c r="A69" s="80" t="s">
        <v>177</v>
      </c>
      <c r="B69" s="79" t="s">
        <v>108</v>
      </c>
      <c r="C69" s="582">
        <v>191</v>
      </c>
      <c r="G69" s="602"/>
    </row>
    <row r="70" spans="1:7">
      <c r="A70" s="80" t="s">
        <v>178</v>
      </c>
      <c r="B70" s="79" t="s">
        <v>109</v>
      </c>
      <c r="C70" s="582" t="s">
        <v>322</v>
      </c>
      <c r="F70" s="8"/>
      <c r="G70" s="603"/>
    </row>
    <row r="71" spans="1:7" ht="25.5">
      <c r="A71" s="80" t="s">
        <v>179</v>
      </c>
      <c r="B71" s="81" t="s">
        <v>209</v>
      </c>
      <c r="C71" s="582">
        <v>20000</v>
      </c>
      <c r="F71" s="8"/>
      <c r="G71" s="603"/>
    </row>
    <row r="72" spans="1:7">
      <c r="A72" s="80" t="s">
        <v>180</v>
      </c>
      <c r="B72" s="79" t="s">
        <v>110</v>
      </c>
      <c r="C72" s="582">
        <v>2</v>
      </c>
    </row>
    <row r="73" spans="1:7">
      <c r="A73" s="80" t="s">
        <v>181</v>
      </c>
      <c r="B73" s="79" t="s">
        <v>111</v>
      </c>
      <c r="C73" s="582">
        <f>1000*0.9</f>
        <v>900</v>
      </c>
    </row>
    <row r="74" spans="1:7" ht="25.5">
      <c r="A74" s="80" t="s">
        <v>182</v>
      </c>
      <c r="B74" s="81" t="s">
        <v>112</v>
      </c>
      <c r="C74" s="582" t="s">
        <v>1482</v>
      </c>
    </row>
    <row r="75" spans="1:7">
      <c r="A75" s="80" t="s">
        <v>183</v>
      </c>
      <c r="B75" s="81" t="s">
        <v>202</v>
      </c>
      <c r="C75" s="582">
        <v>12</v>
      </c>
    </row>
    <row r="76" spans="1:7">
      <c r="A76" s="80" t="s">
        <v>197</v>
      </c>
      <c r="B76" s="81" t="s">
        <v>203</v>
      </c>
      <c r="C76" s="582">
        <v>12</v>
      </c>
    </row>
    <row r="77" spans="1:7">
      <c r="A77" s="80" t="s">
        <v>198</v>
      </c>
      <c r="B77" s="81" t="s">
        <v>204</v>
      </c>
      <c r="C77" s="582">
        <v>6</v>
      </c>
    </row>
    <row r="78" spans="1:7">
      <c r="A78" s="80" t="s">
        <v>199</v>
      </c>
      <c r="B78" s="81" t="s">
        <v>205</v>
      </c>
      <c r="C78" s="582">
        <v>6</v>
      </c>
    </row>
    <row r="79" spans="1:7">
      <c r="A79" s="80"/>
      <c r="B79" s="79" t="s">
        <v>113</v>
      </c>
      <c r="C79" s="582"/>
    </row>
    <row r="80" spans="1:7">
      <c r="A80" s="80" t="s">
        <v>200</v>
      </c>
      <c r="B80" s="79" t="s">
        <v>114</v>
      </c>
      <c r="C80" s="582" t="s">
        <v>1483</v>
      </c>
    </row>
    <row r="81" spans="1:3">
      <c r="A81" s="80" t="s">
        <v>201</v>
      </c>
      <c r="B81" s="79" t="s">
        <v>115</v>
      </c>
      <c r="C81" s="582">
        <f>190+127+251+210+193+139</f>
        <v>1110</v>
      </c>
    </row>
    <row r="82" spans="1:3">
      <c r="A82" s="80"/>
      <c r="B82" s="82" t="s">
        <v>208</v>
      </c>
      <c r="C82" s="862"/>
    </row>
    <row r="83" spans="1:3" ht="26.25" thickBot="1">
      <c r="A83" s="83" t="s">
        <v>207</v>
      </c>
      <c r="B83" s="84" t="s">
        <v>206</v>
      </c>
      <c r="C83" s="854" t="s">
        <v>289</v>
      </c>
    </row>
    <row r="84" spans="1:3" ht="13.5" thickBot="1">
      <c r="A84" s="12"/>
      <c r="B84" s="8"/>
      <c r="C84" s="595"/>
    </row>
    <row r="85" spans="1:3" s="27" customFormat="1" ht="13.5" thickBot="1">
      <c r="A85" s="25" t="s">
        <v>39</v>
      </c>
      <c r="B85" s="29" t="s">
        <v>38</v>
      </c>
      <c r="C85" s="856"/>
    </row>
    <row r="86" spans="1:3">
      <c r="A86" s="14" t="s">
        <v>40</v>
      </c>
      <c r="B86" s="17" t="s">
        <v>62</v>
      </c>
      <c r="C86" s="596"/>
    </row>
    <row r="87" spans="1:3">
      <c r="A87" s="12" t="s">
        <v>41</v>
      </c>
      <c r="B87" s="18" t="s">
        <v>63</v>
      </c>
      <c r="C87" s="582" t="s">
        <v>1484</v>
      </c>
    </row>
    <row r="88" spans="1:3">
      <c r="A88" s="12" t="s">
        <v>42</v>
      </c>
      <c r="B88" s="18" t="s">
        <v>64</v>
      </c>
      <c r="C88" s="582" t="s">
        <v>280</v>
      </c>
    </row>
    <row r="89" spans="1:3">
      <c r="A89" s="12" t="s">
        <v>43</v>
      </c>
      <c r="B89" s="18" t="s">
        <v>65</v>
      </c>
      <c r="C89" s="582" t="s">
        <v>1485</v>
      </c>
    </row>
    <row r="90" spans="1:3">
      <c r="A90" s="12" t="s">
        <v>44</v>
      </c>
      <c r="B90" s="18" t="s">
        <v>66</v>
      </c>
      <c r="C90" s="582" t="s">
        <v>1486</v>
      </c>
    </row>
    <row r="91" spans="1:3">
      <c r="A91" s="12" t="s">
        <v>45</v>
      </c>
      <c r="B91" s="18" t="s">
        <v>120</v>
      </c>
      <c r="C91" s="582" t="s">
        <v>280</v>
      </c>
    </row>
    <row r="92" spans="1:3">
      <c r="A92" s="12" t="s">
        <v>46</v>
      </c>
      <c r="B92" s="18" t="s">
        <v>121</v>
      </c>
      <c r="C92" s="582" t="s">
        <v>280</v>
      </c>
    </row>
    <row r="93" spans="1:3" ht="25.5">
      <c r="A93" s="12" t="s">
        <v>47</v>
      </c>
      <c r="B93" s="22" t="s">
        <v>67</v>
      </c>
      <c r="C93" s="582" t="s">
        <v>280</v>
      </c>
    </row>
    <row r="94" spans="1:3" ht="25.5">
      <c r="A94" s="12" t="s">
        <v>48</v>
      </c>
      <c r="B94" s="22" t="s">
        <v>68</v>
      </c>
      <c r="C94" s="582" t="s">
        <v>280</v>
      </c>
    </row>
    <row r="95" spans="1:3">
      <c r="A95" s="12" t="s">
        <v>49</v>
      </c>
      <c r="B95" s="18" t="s">
        <v>69</v>
      </c>
      <c r="C95" s="582" t="s">
        <v>280</v>
      </c>
    </row>
    <row r="96" spans="1:3">
      <c r="A96" s="12" t="s">
        <v>50</v>
      </c>
      <c r="B96" s="18" t="s">
        <v>70</v>
      </c>
      <c r="C96" s="582" t="s">
        <v>280</v>
      </c>
    </row>
    <row r="97" spans="1:3">
      <c r="A97" s="12" t="s">
        <v>122</v>
      </c>
      <c r="B97" s="1" t="s">
        <v>116</v>
      </c>
      <c r="C97" s="582" t="s">
        <v>1486</v>
      </c>
    </row>
    <row r="98" spans="1:3">
      <c r="A98" s="12" t="s">
        <v>123</v>
      </c>
      <c r="B98" s="1" t="s">
        <v>117</v>
      </c>
      <c r="C98" s="582" t="s">
        <v>1487</v>
      </c>
    </row>
    <row r="99" spans="1:3">
      <c r="A99" s="12" t="s">
        <v>124</v>
      </c>
      <c r="B99" s="1" t="s">
        <v>118</v>
      </c>
      <c r="C99" s="582" t="s">
        <v>1488</v>
      </c>
    </row>
    <row r="100" spans="1:3" ht="13.5" thickBot="1">
      <c r="A100" s="15" t="s">
        <v>125</v>
      </c>
      <c r="B100" s="3" t="s">
        <v>119</v>
      </c>
      <c r="C100" s="854" t="s">
        <v>280</v>
      </c>
    </row>
    <row r="101" spans="1:3" ht="13.5" thickBot="1">
      <c r="A101" s="12"/>
      <c r="B101" s="8"/>
      <c r="C101" s="595"/>
    </row>
    <row r="102" spans="1:3" s="27" customFormat="1" ht="13.5" thickBot="1">
      <c r="A102" s="25" t="s">
        <v>51</v>
      </c>
      <c r="B102" s="29" t="s">
        <v>191</v>
      </c>
      <c r="C102" s="856"/>
    </row>
    <row r="103" spans="1:3" ht="13.5" thickBot="1">
      <c r="A103" s="16" t="s">
        <v>52</v>
      </c>
      <c r="B103" s="20" t="s">
        <v>128</v>
      </c>
      <c r="C103" s="863" t="s">
        <v>1489</v>
      </c>
    </row>
    <row r="104" spans="1:3" ht="13.5" thickBot="1">
      <c r="A104" s="12"/>
      <c r="B104" s="8"/>
      <c r="C104" s="595"/>
    </row>
    <row r="105" spans="1:3" s="27" customFormat="1" ht="13.5" thickBot="1">
      <c r="A105" s="30" t="s">
        <v>53</v>
      </c>
      <c r="B105" s="31" t="s">
        <v>71</v>
      </c>
      <c r="C105" s="861"/>
    </row>
    <row r="106" spans="1:3">
      <c r="A106" s="14" t="s">
        <v>54</v>
      </c>
      <c r="B106" s="17" t="s">
        <v>72</v>
      </c>
      <c r="C106" s="596" t="s">
        <v>280</v>
      </c>
    </row>
    <row r="107" spans="1:3" ht="13.5" thickBot="1">
      <c r="A107" s="15" t="s">
        <v>55</v>
      </c>
      <c r="B107" s="19" t="s">
        <v>73</v>
      </c>
      <c r="C107" s="854" t="s">
        <v>280</v>
      </c>
    </row>
    <row r="108" spans="1:3" ht="13.5" thickBot="1">
      <c r="A108" s="12"/>
      <c r="B108" s="8"/>
      <c r="C108" s="595"/>
    </row>
    <row r="109" spans="1:3" s="27" customFormat="1" ht="13.5" thickBot="1">
      <c r="A109" s="30" t="s">
        <v>56</v>
      </c>
      <c r="B109" s="31" t="s">
        <v>74</v>
      </c>
      <c r="C109" s="861"/>
    </row>
    <row r="110" spans="1:3" ht="25.5">
      <c r="A110" s="14" t="s">
        <v>57</v>
      </c>
      <c r="B110" s="23" t="s">
        <v>75</v>
      </c>
      <c r="C110" s="598">
        <v>20</v>
      </c>
    </row>
    <row r="111" spans="1:3" ht="26.25" thickBot="1">
      <c r="A111" s="15" t="s">
        <v>58</v>
      </c>
      <c r="B111" s="24" t="s">
        <v>76</v>
      </c>
      <c r="C111" s="576" t="s">
        <v>280</v>
      </c>
    </row>
    <row r="112" spans="1:3" ht="13.5" thickBot="1">
      <c r="C112" s="562"/>
    </row>
    <row r="113" spans="1:3" s="27" customFormat="1" ht="13.5" thickBot="1">
      <c r="A113" s="25" t="s">
        <v>94</v>
      </c>
      <c r="B113" s="26" t="s">
        <v>184</v>
      </c>
      <c r="C113" s="856"/>
    </row>
    <row r="114" spans="1:3" ht="76.5">
      <c r="A114" s="604" t="s">
        <v>95</v>
      </c>
      <c r="B114" s="605" t="s">
        <v>187</v>
      </c>
      <c r="C114" s="808" t="s">
        <v>1490</v>
      </c>
    </row>
    <row r="115" spans="1:3" ht="25.5">
      <c r="A115" s="71" t="s">
        <v>96</v>
      </c>
      <c r="B115" s="37" t="s">
        <v>188</v>
      </c>
      <c r="C115" s="564" t="s">
        <v>1491</v>
      </c>
    </row>
    <row r="116" spans="1:3" ht="25.5">
      <c r="A116" s="71" t="s">
        <v>97</v>
      </c>
      <c r="B116" s="37" t="s">
        <v>189</v>
      </c>
      <c r="C116" s="599" t="s">
        <v>1492</v>
      </c>
    </row>
    <row r="117" spans="1:3">
      <c r="A117" s="71" t="s">
        <v>98</v>
      </c>
      <c r="B117" s="37" t="s">
        <v>190</v>
      </c>
      <c r="C117" s="564" t="s">
        <v>1493</v>
      </c>
    </row>
    <row r="118" spans="1:3" ht="13.5" thickBot="1">
      <c r="A118" s="76" t="s">
        <v>185</v>
      </c>
      <c r="B118" s="38" t="s">
        <v>186</v>
      </c>
      <c r="C118" s="576"/>
    </row>
  </sheetData>
  <sheetProtection password="E2A1" sheet="1" objects="1" scenarios="1"/>
  <customSheetViews>
    <customSheetView guid="{3E90B2E1-F1F4-4974-B519-9169F75ECD48}" topLeftCell="E1">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worksheet>
</file>

<file path=xl/worksheets/sheet15.xml><?xml version="1.0" encoding="utf-8"?>
<worksheet xmlns="http://schemas.openxmlformats.org/spreadsheetml/2006/main" xmlns:r="http://schemas.openxmlformats.org/officeDocument/2006/relationships">
  <sheetPr codeName="Hoja15"/>
  <dimension ref="A1:C143"/>
  <sheetViews>
    <sheetView workbookViewId="0">
      <selection activeCell="E55" sqref="E55"/>
    </sheetView>
  </sheetViews>
  <sheetFormatPr baseColWidth="10" defaultRowHeight="12.75"/>
  <cols>
    <col min="1" max="1" width="5.28515625" style="4" customWidth="1"/>
    <col min="2" max="2" width="34.5703125" style="4" customWidth="1"/>
    <col min="3" max="3" width="60.28515625" style="45" customWidth="1"/>
    <col min="4" max="16384" width="11.42578125" style="4"/>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row r="26" spans="1:3">
      <c r="A26" s="1288" t="s">
        <v>0</v>
      </c>
      <c r="B26" s="1289"/>
      <c r="C26" s="565" t="s">
        <v>1494</v>
      </c>
    </row>
    <row r="27" spans="1:3">
      <c r="A27" s="1290" t="s">
        <v>77</v>
      </c>
      <c r="B27" s="1291"/>
      <c r="C27" s="564" t="s">
        <v>1495</v>
      </c>
    </row>
    <row r="28" spans="1:3">
      <c r="A28" s="1290" t="s">
        <v>1</v>
      </c>
      <c r="B28" s="1291"/>
      <c r="C28" s="864" t="s">
        <v>1496</v>
      </c>
    </row>
    <row r="29" spans="1:3" ht="13.5" thickBot="1"/>
    <row r="30" spans="1:3" ht="13.5" thickBot="1">
      <c r="A30" s="1061" t="s">
        <v>78</v>
      </c>
      <c r="B30" s="1284"/>
      <c r="C30" s="1285"/>
    </row>
    <row r="31" spans="1:3" ht="13.5" thickBot="1"/>
    <row r="32" spans="1:3" s="27" customFormat="1" ht="13.5" thickBot="1">
      <c r="A32" s="1286" t="s">
        <v>3</v>
      </c>
      <c r="B32" s="1287"/>
      <c r="C32" s="46" t="s">
        <v>4</v>
      </c>
    </row>
    <row r="33" spans="1:3" s="27" customFormat="1" ht="13.5" thickBot="1">
      <c r="A33" s="28"/>
      <c r="B33" s="32"/>
      <c r="C33" s="46"/>
    </row>
    <row r="34" spans="1:3" s="27" customFormat="1" ht="13.5" thickBot="1">
      <c r="A34" s="25" t="s">
        <v>5</v>
      </c>
      <c r="B34" s="26" t="s">
        <v>7</v>
      </c>
      <c r="C34" s="47"/>
    </row>
    <row r="35" spans="1:3" s="27" customFormat="1" ht="13.5" thickBot="1">
      <c r="A35" s="25" t="s">
        <v>6</v>
      </c>
      <c r="B35" s="26" t="s">
        <v>8</v>
      </c>
      <c r="C35" s="47"/>
    </row>
    <row r="36" spans="1:3">
      <c r="A36" s="69" t="s">
        <v>129</v>
      </c>
      <c r="B36" s="70" t="s">
        <v>10</v>
      </c>
      <c r="C36" s="577" t="s">
        <v>1494</v>
      </c>
    </row>
    <row r="37" spans="1:3">
      <c r="A37" s="71" t="s">
        <v>130</v>
      </c>
      <c r="B37" s="72" t="s">
        <v>9</v>
      </c>
      <c r="C37" s="564" t="s">
        <v>216</v>
      </c>
    </row>
    <row r="38" spans="1:3">
      <c r="A38" s="71" t="s">
        <v>131</v>
      </c>
      <c r="B38" s="72" t="s">
        <v>11</v>
      </c>
      <c r="C38" s="564" t="s">
        <v>1497</v>
      </c>
    </row>
    <row r="39" spans="1:3">
      <c r="A39" s="71" t="s">
        <v>132</v>
      </c>
      <c r="B39" s="72" t="s">
        <v>12</v>
      </c>
      <c r="C39" s="564" t="s">
        <v>1498</v>
      </c>
    </row>
    <row r="40" spans="1:3">
      <c r="A40" s="71" t="s">
        <v>133</v>
      </c>
      <c r="B40" s="72" t="s">
        <v>34</v>
      </c>
      <c r="C40" s="564" t="s">
        <v>1499</v>
      </c>
    </row>
    <row r="41" spans="1:3" ht="51">
      <c r="A41" s="71"/>
      <c r="B41" s="73" t="s">
        <v>192</v>
      </c>
      <c r="C41" s="564"/>
    </row>
    <row r="42" spans="1:3">
      <c r="A42" s="71" t="s">
        <v>134</v>
      </c>
      <c r="B42" s="72" t="s">
        <v>193</v>
      </c>
      <c r="C42" s="564" t="s">
        <v>1500</v>
      </c>
    </row>
    <row r="43" spans="1:3">
      <c r="A43" s="71" t="s">
        <v>135</v>
      </c>
      <c r="B43" s="72" t="s">
        <v>196</v>
      </c>
      <c r="C43" s="564" t="s">
        <v>1501</v>
      </c>
    </row>
    <row r="44" spans="1:3">
      <c r="A44" s="71" t="s">
        <v>136</v>
      </c>
      <c r="B44" s="72" t="s">
        <v>195</v>
      </c>
      <c r="C44" s="564" t="s">
        <v>1502</v>
      </c>
    </row>
    <row r="45" spans="1:3">
      <c r="A45" s="71" t="s">
        <v>137</v>
      </c>
      <c r="B45" s="72" t="s">
        <v>86</v>
      </c>
      <c r="C45" s="564" t="s">
        <v>1503</v>
      </c>
    </row>
    <row r="46" spans="1:3">
      <c r="A46" s="71" t="s">
        <v>138</v>
      </c>
      <c r="B46" s="72" t="s">
        <v>13</v>
      </c>
      <c r="C46" s="564" t="s">
        <v>1504</v>
      </c>
    </row>
    <row r="47" spans="1:3">
      <c r="A47" s="71" t="s">
        <v>140</v>
      </c>
      <c r="B47" s="72" t="s">
        <v>15</v>
      </c>
      <c r="C47" s="564" t="s">
        <v>1505</v>
      </c>
    </row>
    <row r="48" spans="1:3">
      <c r="A48" s="71" t="s">
        <v>141</v>
      </c>
      <c r="B48" s="75" t="s">
        <v>91</v>
      </c>
      <c r="C48" s="564" t="s">
        <v>1506</v>
      </c>
    </row>
    <row r="49" spans="1:3">
      <c r="A49" s="71" t="s">
        <v>142</v>
      </c>
      <c r="B49" s="72" t="s">
        <v>16</v>
      </c>
      <c r="C49" s="564" t="s">
        <v>225</v>
      </c>
    </row>
    <row r="50" spans="1:3" ht="26.25" thickBot="1">
      <c r="A50" s="76" t="s">
        <v>194</v>
      </c>
      <c r="B50" s="77" t="s">
        <v>59</v>
      </c>
      <c r="C50" s="576" t="s">
        <v>227</v>
      </c>
    </row>
    <row r="51" spans="1:3" s="27" customFormat="1" ht="13.5" thickBot="1">
      <c r="A51" s="25" t="s">
        <v>17</v>
      </c>
      <c r="B51" s="26" t="s">
        <v>18</v>
      </c>
      <c r="C51" s="47"/>
    </row>
    <row r="52" spans="1:3">
      <c r="A52" s="71" t="s">
        <v>143</v>
      </c>
      <c r="B52" s="70" t="s">
        <v>19</v>
      </c>
      <c r="C52" s="577" t="s">
        <v>1507</v>
      </c>
    </row>
    <row r="53" spans="1:3" ht="38.25">
      <c r="A53" s="71" t="s">
        <v>144</v>
      </c>
      <c r="B53" s="75" t="s">
        <v>20</v>
      </c>
      <c r="C53" s="564" t="s">
        <v>227</v>
      </c>
    </row>
    <row r="54" spans="1:3" ht="51">
      <c r="A54" s="71" t="s">
        <v>145</v>
      </c>
      <c r="B54" s="75" t="s">
        <v>21</v>
      </c>
      <c r="C54" s="564" t="s">
        <v>227</v>
      </c>
    </row>
    <row r="55" spans="1:3" ht="26.25" thickBot="1">
      <c r="A55" s="76" t="s">
        <v>146</v>
      </c>
      <c r="B55" s="77" t="s">
        <v>22</v>
      </c>
      <c r="C55" s="576" t="s">
        <v>227</v>
      </c>
    </row>
    <row r="56" spans="1:3" s="27" customFormat="1" ht="13.5" thickBot="1">
      <c r="A56" s="30" t="s">
        <v>23</v>
      </c>
      <c r="B56" s="41" t="s">
        <v>24</v>
      </c>
      <c r="C56" s="46"/>
    </row>
    <row r="57" spans="1:3">
      <c r="A57" s="14"/>
      <c r="B57" s="78" t="s">
        <v>25</v>
      </c>
      <c r="C57" s="596" t="s">
        <v>1508</v>
      </c>
    </row>
    <row r="58" spans="1:3">
      <c r="A58" s="12"/>
      <c r="B58" s="79" t="s">
        <v>26</v>
      </c>
      <c r="C58" s="582" t="s">
        <v>1509</v>
      </c>
    </row>
    <row r="59" spans="1:3">
      <c r="A59" s="80" t="s">
        <v>147</v>
      </c>
      <c r="B59" s="79" t="s">
        <v>27</v>
      </c>
      <c r="C59" s="582" t="s">
        <v>227</v>
      </c>
    </row>
    <row r="60" spans="1:3">
      <c r="A60" s="80" t="s">
        <v>148</v>
      </c>
      <c r="B60" s="79" t="s">
        <v>28</v>
      </c>
      <c r="C60" s="582" t="s">
        <v>227</v>
      </c>
    </row>
    <row r="61" spans="1:3">
      <c r="A61" s="80" t="s">
        <v>149</v>
      </c>
      <c r="B61" s="79" t="s">
        <v>29</v>
      </c>
      <c r="C61" s="582" t="s">
        <v>227</v>
      </c>
    </row>
    <row r="62" spans="1:3">
      <c r="A62" s="80"/>
      <c r="B62" s="79" t="s">
        <v>80</v>
      </c>
      <c r="C62" s="582"/>
    </row>
    <row r="63" spans="1:3">
      <c r="A63" s="80" t="s">
        <v>150</v>
      </c>
      <c r="B63" s="79" t="s">
        <v>126</v>
      </c>
      <c r="C63" s="582" t="s">
        <v>227</v>
      </c>
    </row>
    <row r="64" spans="1:3">
      <c r="A64" s="80" t="s">
        <v>151</v>
      </c>
      <c r="B64" s="79" t="s">
        <v>127</v>
      </c>
      <c r="C64" s="582" t="s">
        <v>227</v>
      </c>
    </row>
    <row r="65" spans="1:3">
      <c r="A65" s="80" t="s">
        <v>152</v>
      </c>
      <c r="B65" s="79" t="s">
        <v>81</v>
      </c>
      <c r="C65" s="582" t="s">
        <v>353</v>
      </c>
    </row>
    <row r="66" spans="1:3">
      <c r="A66" s="80" t="s">
        <v>153</v>
      </c>
      <c r="B66" s="79" t="s">
        <v>82</v>
      </c>
      <c r="C66" s="582" t="s">
        <v>227</v>
      </c>
    </row>
    <row r="67" spans="1:3">
      <c r="A67" s="80" t="s">
        <v>154</v>
      </c>
      <c r="B67" s="79" t="s">
        <v>30</v>
      </c>
      <c r="C67" s="582" t="s">
        <v>1510</v>
      </c>
    </row>
    <row r="68" spans="1:3">
      <c r="A68" s="80" t="s">
        <v>155</v>
      </c>
      <c r="B68" s="79" t="s">
        <v>79</v>
      </c>
      <c r="C68" s="582" t="s">
        <v>1511</v>
      </c>
    </row>
    <row r="69" spans="1:3">
      <c r="A69" s="80" t="s">
        <v>156</v>
      </c>
      <c r="B69" s="79" t="s">
        <v>61</v>
      </c>
      <c r="C69" s="582" t="s">
        <v>1512</v>
      </c>
    </row>
    <row r="70" spans="1:3">
      <c r="A70" s="80" t="s">
        <v>157</v>
      </c>
      <c r="B70" s="79" t="s">
        <v>92</v>
      </c>
      <c r="C70" s="582" t="s">
        <v>1513</v>
      </c>
    </row>
    <row r="71" spans="1:3">
      <c r="A71" s="80" t="s">
        <v>158</v>
      </c>
      <c r="B71" s="79" t="s">
        <v>93</v>
      </c>
      <c r="C71" s="582">
        <v>3</v>
      </c>
    </row>
    <row r="72" spans="1:3">
      <c r="A72" s="80" t="s">
        <v>159</v>
      </c>
      <c r="B72" s="79" t="s">
        <v>99</v>
      </c>
      <c r="C72" s="582" t="s">
        <v>1514</v>
      </c>
    </row>
    <row r="73" spans="1:3">
      <c r="A73" s="80" t="s">
        <v>160</v>
      </c>
      <c r="B73" s="79" t="s">
        <v>100</v>
      </c>
      <c r="C73" s="582" t="s">
        <v>227</v>
      </c>
    </row>
    <row r="74" spans="1:3">
      <c r="A74" s="80" t="s">
        <v>161</v>
      </c>
      <c r="B74" s="79" t="s">
        <v>101</v>
      </c>
      <c r="C74" s="582" t="s">
        <v>227</v>
      </c>
    </row>
    <row r="75" spans="1:3">
      <c r="A75" s="80" t="s">
        <v>162</v>
      </c>
      <c r="B75" s="79" t="s">
        <v>102</v>
      </c>
      <c r="C75" s="582" t="s">
        <v>1515</v>
      </c>
    </row>
    <row r="76" spans="1:3">
      <c r="A76" s="80" t="s">
        <v>163</v>
      </c>
      <c r="B76" s="79" t="s">
        <v>103</v>
      </c>
      <c r="C76" s="582" t="s">
        <v>227</v>
      </c>
    </row>
    <row r="77" spans="1:3">
      <c r="A77" s="80"/>
      <c r="B77" s="79" t="s">
        <v>83</v>
      </c>
      <c r="C77" s="582"/>
    </row>
    <row r="78" spans="1:3">
      <c r="A78" s="80" t="s">
        <v>164</v>
      </c>
      <c r="B78" s="79" t="s">
        <v>60</v>
      </c>
      <c r="C78" s="582" t="s">
        <v>227</v>
      </c>
    </row>
    <row r="79" spans="1:3">
      <c r="A79" s="80" t="s">
        <v>165</v>
      </c>
      <c r="B79" s="79" t="s">
        <v>36</v>
      </c>
      <c r="C79" s="582" t="s">
        <v>1509</v>
      </c>
    </row>
    <row r="80" spans="1:3">
      <c r="A80" s="80" t="s">
        <v>166</v>
      </c>
      <c r="B80" s="79" t="s">
        <v>37</v>
      </c>
      <c r="C80" s="582" t="s">
        <v>227</v>
      </c>
    </row>
    <row r="81" spans="1:3">
      <c r="A81" s="80" t="s">
        <v>167</v>
      </c>
      <c r="B81" s="79" t="s">
        <v>87</v>
      </c>
      <c r="C81" s="582" t="s">
        <v>227</v>
      </c>
    </row>
    <row r="82" spans="1:3">
      <c r="A82" s="80" t="s">
        <v>168</v>
      </c>
      <c r="B82" s="79" t="s">
        <v>88</v>
      </c>
      <c r="C82" s="582" t="s">
        <v>227</v>
      </c>
    </row>
    <row r="83" spans="1:3">
      <c r="A83" s="80" t="s">
        <v>169</v>
      </c>
      <c r="B83" s="79" t="s">
        <v>89</v>
      </c>
      <c r="C83" s="582" t="s">
        <v>227</v>
      </c>
    </row>
    <row r="84" spans="1:3">
      <c r="A84" s="80"/>
      <c r="B84" s="79" t="s">
        <v>84</v>
      </c>
      <c r="C84" s="582"/>
    </row>
    <row r="85" spans="1:3">
      <c r="A85" s="80" t="s">
        <v>170</v>
      </c>
      <c r="B85" s="79" t="s">
        <v>32</v>
      </c>
      <c r="C85" s="582" t="s">
        <v>227</v>
      </c>
    </row>
    <row r="86" spans="1:3">
      <c r="A86" s="80" t="s">
        <v>171</v>
      </c>
      <c r="B86" s="79" t="s">
        <v>90</v>
      </c>
      <c r="C86" s="582" t="s">
        <v>1516</v>
      </c>
    </row>
    <row r="87" spans="1:3">
      <c r="A87" s="80"/>
      <c r="B87" s="79" t="s">
        <v>85</v>
      </c>
      <c r="C87" s="582"/>
    </row>
    <row r="88" spans="1:3">
      <c r="A88" s="80" t="s">
        <v>172</v>
      </c>
      <c r="B88" s="79" t="s">
        <v>33</v>
      </c>
      <c r="C88" s="582" t="s">
        <v>227</v>
      </c>
    </row>
    <row r="89" spans="1:3">
      <c r="A89" s="80" t="s">
        <v>173</v>
      </c>
      <c r="B89" s="79" t="s">
        <v>31</v>
      </c>
      <c r="C89" s="582" t="s">
        <v>227</v>
      </c>
    </row>
    <row r="90" spans="1:3">
      <c r="A90" s="80"/>
      <c r="B90" s="79" t="s">
        <v>104</v>
      </c>
      <c r="C90" s="582"/>
    </row>
    <row r="91" spans="1:3">
      <c r="A91" s="80" t="s">
        <v>174</v>
      </c>
      <c r="B91" s="79" t="s">
        <v>105</v>
      </c>
      <c r="C91" s="582" t="s">
        <v>227</v>
      </c>
    </row>
    <row r="92" spans="1:3">
      <c r="A92" s="80" t="s">
        <v>175</v>
      </c>
      <c r="B92" s="79" t="s">
        <v>106</v>
      </c>
      <c r="C92" s="582" t="s">
        <v>227</v>
      </c>
    </row>
    <row r="93" spans="1:3">
      <c r="A93" s="80" t="s">
        <v>176</v>
      </c>
      <c r="B93" s="79" t="s">
        <v>107</v>
      </c>
      <c r="C93" s="582" t="s">
        <v>227</v>
      </c>
    </row>
    <row r="94" spans="1:3">
      <c r="A94" s="80" t="s">
        <v>177</v>
      </c>
      <c r="B94" s="79" t="s">
        <v>108</v>
      </c>
      <c r="C94" s="582" t="s">
        <v>227</v>
      </c>
    </row>
    <row r="95" spans="1:3">
      <c r="A95" s="80" t="s">
        <v>178</v>
      </c>
      <c r="B95" s="79" t="s">
        <v>109</v>
      </c>
      <c r="C95" s="582" t="s">
        <v>227</v>
      </c>
    </row>
    <row r="96" spans="1:3" ht="25.5">
      <c r="A96" s="80" t="s">
        <v>179</v>
      </c>
      <c r="B96" s="81" t="s">
        <v>209</v>
      </c>
      <c r="C96" s="582" t="s">
        <v>227</v>
      </c>
    </row>
    <row r="97" spans="1:3">
      <c r="A97" s="80" t="s">
        <v>180</v>
      </c>
      <c r="B97" s="79" t="s">
        <v>110</v>
      </c>
      <c r="C97" s="582" t="s">
        <v>227</v>
      </c>
    </row>
    <row r="98" spans="1:3">
      <c r="A98" s="80" t="s">
        <v>181</v>
      </c>
      <c r="B98" s="79" t="s">
        <v>111</v>
      </c>
      <c r="C98" s="582" t="s">
        <v>227</v>
      </c>
    </row>
    <row r="99" spans="1:3" ht="25.5">
      <c r="A99" s="80" t="s">
        <v>182</v>
      </c>
      <c r="B99" s="81" t="s">
        <v>112</v>
      </c>
      <c r="C99" s="582" t="s">
        <v>227</v>
      </c>
    </row>
    <row r="100" spans="1:3">
      <c r="A100" s="80" t="s">
        <v>183</v>
      </c>
      <c r="B100" s="81" t="s">
        <v>202</v>
      </c>
      <c r="C100" s="582" t="s">
        <v>227</v>
      </c>
    </row>
    <row r="101" spans="1:3">
      <c r="A101" s="80" t="s">
        <v>197</v>
      </c>
      <c r="B101" s="81" t="s">
        <v>203</v>
      </c>
      <c r="C101" s="582" t="s">
        <v>227</v>
      </c>
    </row>
    <row r="102" spans="1:3">
      <c r="A102" s="80" t="s">
        <v>198</v>
      </c>
      <c r="B102" s="81" t="s">
        <v>204</v>
      </c>
      <c r="C102" s="582" t="s">
        <v>227</v>
      </c>
    </row>
    <row r="103" spans="1:3">
      <c r="A103" s="80" t="s">
        <v>199</v>
      </c>
      <c r="B103" s="81" t="s">
        <v>205</v>
      </c>
      <c r="C103" s="582" t="s">
        <v>227</v>
      </c>
    </row>
    <row r="104" spans="1:3">
      <c r="A104" s="80"/>
      <c r="B104" s="79" t="s">
        <v>113</v>
      </c>
      <c r="C104" s="582"/>
    </row>
    <row r="105" spans="1:3">
      <c r="A105" s="80" t="s">
        <v>200</v>
      </c>
      <c r="B105" s="79" t="s">
        <v>114</v>
      </c>
      <c r="C105" s="582" t="s">
        <v>227</v>
      </c>
    </row>
    <row r="106" spans="1:3">
      <c r="A106" s="80" t="s">
        <v>201</v>
      </c>
      <c r="B106" s="79" t="s">
        <v>115</v>
      </c>
      <c r="C106" s="582" t="s">
        <v>1517</v>
      </c>
    </row>
    <row r="107" spans="1:3">
      <c r="A107" s="80"/>
      <c r="B107" s="82" t="s">
        <v>208</v>
      </c>
      <c r="C107" s="862"/>
    </row>
    <row r="108" spans="1:3" ht="26.25" thickBot="1">
      <c r="A108" s="83" t="s">
        <v>207</v>
      </c>
      <c r="B108" s="84" t="s">
        <v>206</v>
      </c>
      <c r="C108" s="854" t="s">
        <v>1518</v>
      </c>
    </row>
    <row r="109" spans="1:3" ht="13.5" thickBot="1">
      <c r="A109" s="12"/>
      <c r="B109" s="8"/>
      <c r="C109" s="53"/>
    </row>
    <row r="110" spans="1:3" s="27" customFormat="1" ht="13.5" thickBot="1">
      <c r="A110" s="25" t="s">
        <v>39</v>
      </c>
      <c r="B110" s="29" t="s">
        <v>38</v>
      </c>
      <c r="C110" s="47"/>
    </row>
    <row r="111" spans="1:3">
      <c r="A111" s="14" t="s">
        <v>40</v>
      </c>
      <c r="B111" s="17" t="s">
        <v>62</v>
      </c>
      <c r="C111" s="596"/>
    </row>
    <row r="112" spans="1:3">
      <c r="A112" s="12" t="s">
        <v>41</v>
      </c>
      <c r="B112" s="18" t="s">
        <v>63</v>
      </c>
      <c r="C112" s="582" t="s">
        <v>227</v>
      </c>
    </row>
    <row r="113" spans="1:3">
      <c r="A113" s="12" t="s">
        <v>42</v>
      </c>
      <c r="B113" s="18" t="s">
        <v>64</v>
      </c>
      <c r="C113" s="582" t="s">
        <v>227</v>
      </c>
    </row>
    <row r="114" spans="1:3">
      <c r="A114" s="12" t="s">
        <v>43</v>
      </c>
      <c r="B114" s="18" t="s">
        <v>65</v>
      </c>
      <c r="C114" s="582" t="s">
        <v>1519</v>
      </c>
    </row>
    <row r="115" spans="1:3">
      <c r="A115" s="12" t="s">
        <v>44</v>
      </c>
      <c r="B115" s="18" t="s">
        <v>66</v>
      </c>
      <c r="C115" s="582" t="s">
        <v>227</v>
      </c>
    </row>
    <row r="116" spans="1:3">
      <c r="A116" s="12" t="s">
        <v>45</v>
      </c>
      <c r="B116" s="18" t="s">
        <v>120</v>
      </c>
      <c r="C116" s="582" t="s">
        <v>227</v>
      </c>
    </row>
    <row r="117" spans="1:3">
      <c r="A117" s="12" t="s">
        <v>46</v>
      </c>
      <c r="B117" s="18" t="s">
        <v>121</v>
      </c>
      <c r="C117" s="582" t="s">
        <v>227</v>
      </c>
    </row>
    <row r="118" spans="1:3" ht="25.5">
      <c r="A118" s="12" t="s">
        <v>47</v>
      </c>
      <c r="B118" s="22" t="s">
        <v>67</v>
      </c>
      <c r="C118" s="582" t="s">
        <v>227</v>
      </c>
    </row>
    <row r="119" spans="1:3" ht="25.5">
      <c r="A119" s="12" t="s">
        <v>48</v>
      </c>
      <c r="B119" s="22" t="s">
        <v>68</v>
      </c>
      <c r="C119" s="582" t="s">
        <v>227</v>
      </c>
    </row>
    <row r="120" spans="1:3">
      <c r="A120" s="12" t="s">
        <v>49</v>
      </c>
      <c r="B120" s="18" t="s">
        <v>69</v>
      </c>
      <c r="C120" s="582" t="s">
        <v>227</v>
      </c>
    </row>
    <row r="121" spans="1:3">
      <c r="A121" s="12" t="s">
        <v>50</v>
      </c>
      <c r="B121" s="18" t="s">
        <v>70</v>
      </c>
      <c r="C121" s="582" t="s">
        <v>227</v>
      </c>
    </row>
    <row r="122" spans="1:3">
      <c r="A122" s="12" t="s">
        <v>122</v>
      </c>
      <c r="B122" s="1" t="s">
        <v>116</v>
      </c>
      <c r="C122" s="582" t="s">
        <v>227</v>
      </c>
    </row>
    <row r="123" spans="1:3">
      <c r="A123" s="12" t="s">
        <v>123</v>
      </c>
      <c r="B123" s="1" t="s">
        <v>117</v>
      </c>
      <c r="C123" s="582" t="s">
        <v>227</v>
      </c>
    </row>
    <row r="124" spans="1:3">
      <c r="A124" s="12" t="s">
        <v>124</v>
      </c>
      <c r="B124" s="1" t="s">
        <v>118</v>
      </c>
      <c r="C124" s="582" t="s">
        <v>227</v>
      </c>
    </row>
    <row r="125" spans="1:3" ht="13.5" thickBot="1">
      <c r="A125" s="15" t="s">
        <v>125</v>
      </c>
      <c r="B125" s="3" t="s">
        <v>119</v>
      </c>
      <c r="C125" s="854" t="s">
        <v>227</v>
      </c>
    </row>
    <row r="126" spans="1:3" ht="13.5" thickBot="1">
      <c r="A126" s="12"/>
      <c r="B126" s="8"/>
      <c r="C126" s="53"/>
    </row>
    <row r="127" spans="1:3" s="27" customFormat="1" ht="13.5" thickBot="1">
      <c r="A127" s="25" t="s">
        <v>51</v>
      </c>
      <c r="B127" s="29" t="s">
        <v>191</v>
      </c>
      <c r="C127" s="47"/>
    </row>
    <row r="128" spans="1:3" ht="13.5" thickBot="1">
      <c r="A128" s="16" t="s">
        <v>52</v>
      </c>
      <c r="B128" s="20" t="s">
        <v>128</v>
      </c>
      <c r="C128" s="863" t="s">
        <v>227</v>
      </c>
    </row>
    <row r="129" spans="1:3" ht="13.5" thickBot="1">
      <c r="A129" s="12"/>
      <c r="B129" s="8"/>
      <c r="C129" s="53"/>
    </row>
    <row r="130" spans="1:3" s="27" customFormat="1" ht="13.5" thickBot="1">
      <c r="A130" s="30" t="s">
        <v>53</v>
      </c>
      <c r="B130" s="31" t="s">
        <v>71</v>
      </c>
      <c r="C130" s="46"/>
    </row>
    <row r="131" spans="1:3">
      <c r="A131" s="14" t="s">
        <v>54</v>
      </c>
      <c r="B131" s="17" t="s">
        <v>72</v>
      </c>
      <c r="C131" s="596" t="s">
        <v>227</v>
      </c>
    </row>
    <row r="132" spans="1:3" ht="13.5" thickBot="1">
      <c r="A132" s="15" t="s">
        <v>55</v>
      </c>
      <c r="B132" s="19" t="s">
        <v>73</v>
      </c>
      <c r="C132" s="854" t="s">
        <v>227</v>
      </c>
    </row>
    <row r="133" spans="1:3" ht="13.5" thickBot="1">
      <c r="A133" s="12"/>
      <c r="B133" s="8"/>
      <c r="C133" s="53"/>
    </row>
    <row r="134" spans="1:3" s="27" customFormat="1" ht="13.5" thickBot="1">
      <c r="A134" s="30" t="s">
        <v>56</v>
      </c>
      <c r="B134" s="31" t="s">
        <v>74</v>
      </c>
      <c r="C134" s="46"/>
    </row>
    <row r="135" spans="1:3" ht="25.5">
      <c r="A135" s="14" t="s">
        <v>57</v>
      </c>
      <c r="B135" s="23" t="s">
        <v>75</v>
      </c>
      <c r="C135" s="598" t="s">
        <v>1520</v>
      </c>
    </row>
    <row r="136" spans="1:3" ht="26.25" thickBot="1">
      <c r="A136" s="15" t="s">
        <v>58</v>
      </c>
      <c r="B136" s="24" t="s">
        <v>76</v>
      </c>
      <c r="C136" s="576" t="s">
        <v>227</v>
      </c>
    </row>
    <row r="137" spans="1:3" ht="13.5" thickBot="1"/>
    <row r="138" spans="1:3" s="27" customFormat="1" ht="13.5" thickBot="1">
      <c r="A138" s="25" t="s">
        <v>94</v>
      </c>
      <c r="B138" s="26" t="s">
        <v>184</v>
      </c>
      <c r="C138" s="47"/>
    </row>
    <row r="139" spans="1:3">
      <c r="A139" s="69" t="s">
        <v>95</v>
      </c>
      <c r="B139" s="36" t="s">
        <v>187</v>
      </c>
      <c r="C139" s="598" t="s">
        <v>227</v>
      </c>
    </row>
    <row r="140" spans="1:3" ht="25.5">
      <c r="A140" s="71" t="s">
        <v>96</v>
      </c>
      <c r="B140" s="37" t="s">
        <v>188</v>
      </c>
      <c r="C140" s="564" t="s">
        <v>227</v>
      </c>
    </row>
    <row r="141" spans="1:3" ht="25.5">
      <c r="A141" s="71" t="s">
        <v>97</v>
      </c>
      <c r="B141" s="37" t="s">
        <v>189</v>
      </c>
      <c r="C141" s="564" t="s">
        <v>227</v>
      </c>
    </row>
    <row r="142" spans="1:3">
      <c r="A142" s="71" t="s">
        <v>98</v>
      </c>
      <c r="B142" s="37" t="s">
        <v>190</v>
      </c>
      <c r="C142" s="564" t="s">
        <v>227</v>
      </c>
    </row>
    <row r="143" spans="1:3" ht="13.5" thickBot="1">
      <c r="A143" s="76" t="s">
        <v>185</v>
      </c>
      <c r="B143" s="38" t="s">
        <v>186</v>
      </c>
      <c r="C143" s="576" t="s">
        <v>1521</v>
      </c>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sheetPr codeName="Hoja16"/>
  <dimension ref="A32:E150"/>
  <sheetViews>
    <sheetView workbookViewId="0">
      <selection activeCell="E55" sqref="E55"/>
    </sheetView>
  </sheetViews>
  <sheetFormatPr baseColWidth="10" defaultColWidth="9.140625" defaultRowHeight="12.75"/>
  <cols>
    <col min="1" max="1" width="5.28515625" style="4" bestFit="1" customWidth="1"/>
    <col min="2" max="2" width="34.5703125" style="4" customWidth="1"/>
    <col min="3" max="3" width="67.42578125" style="45" customWidth="1"/>
    <col min="4" max="16384" width="9.140625" style="4"/>
  </cols>
  <sheetData>
    <row r="32" ht="13.5" thickBot="1"/>
    <row r="33" spans="1:4">
      <c r="A33" s="1050" t="s">
        <v>0</v>
      </c>
      <c r="B33" s="1051"/>
      <c r="C33" s="606" t="s">
        <v>1522</v>
      </c>
    </row>
    <row r="34" spans="1:4" ht="13.5" thickBot="1">
      <c r="A34" s="1052" t="s">
        <v>77</v>
      </c>
      <c r="B34" s="1053"/>
      <c r="C34" s="43" t="s">
        <v>262</v>
      </c>
    </row>
    <row r="35" spans="1:4" ht="12.75" customHeight="1">
      <c r="A35" s="1052" t="s">
        <v>1</v>
      </c>
      <c r="B35" s="1054"/>
      <c r="C35" s="601" t="s">
        <v>1523</v>
      </c>
    </row>
    <row r="36" spans="1:4" ht="13.5" thickBot="1"/>
    <row r="37" spans="1:4" ht="25.5" customHeight="1" thickBot="1">
      <c r="A37" s="1061" t="s">
        <v>78</v>
      </c>
      <c r="B37" s="1046"/>
      <c r="C37" s="1047"/>
    </row>
    <row r="38" spans="1:4" ht="13.5" thickBot="1"/>
    <row r="39" spans="1:4" s="27" customFormat="1" ht="13.5" thickBot="1">
      <c r="A39" s="1048" t="s">
        <v>3</v>
      </c>
      <c r="B39" s="1049"/>
      <c r="C39" s="46" t="s">
        <v>4</v>
      </c>
    </row>
    <row r="40" spans="1:4" s="27" customFormat="1" ht="13.5" thickBot="1">
      <c r="A40" s="28"/>
      <c r="B40" s="32"/>
      <c r="C40" s="46"/>
    </row>
    <row r="41" spans="1:4" s="27" customFormat="1" ht="13.5" thickBot="1">
      <c r="A41" s="25" t="s">
        <v>5</v>
      </c>
      <c r="B41" s="26" t="s">
        <v>7</v>
      </c>
      <c r="C41" s="47"/>
    </row>
    <row r="42" spans="1:4" s="27" customFormat="1" ht="13.5" thickBot="1">
      <c r="A42" s="25" t="s">
        <v>6</v>
      </c>
      <c r="B42" s="26" t="s">
        <v>8</v>
      </c>
      <c r="C42" s="47"/>
    </row>
    <row r="43" spans="1:4">
      <c r="A43" s="69" t="s">
        <v>129</v>
      </c>
      <c r="B43" s="70" t="s">
        <v>10</v>
      </c>
      <c r="C43" s="866" t="s">
        <v>1524</v>
      </c>
      <c r="D43" s="607"/>
    </row>
    <row r="44" spans="1:4">
      <c r="A44" s="71" t="s">
        <v>130</v>
      </c>
      <c r="B44" s="72" t="s">
        <v>9</v>
      </c>
      <c r="C44" s="728" t="s">
        <v>263</v>
      </c>
    </row>
    <row r="45" spans="1:4">
      <c r="A45" s="71" t="s">
        <v>131</v>
      </c>
      <c r="B45" s="72" t="s">
        <v>11</v>
      </c>
      <c r="C45" s="867" t="s">
        <v>1525</v>
      </c>
    </row>
    <row r="46" spans="1:4">
      <c r="A46" s="71" t="s">
        <v>132</v>
      </c>
      <c r="B46" s="72" t="s">
        <v>12</v>
      </c>
      <c r="C46" s="867" t="s">
        <v>1525</v>
      </c>
      <c r="D46" s="153"/>
    </row>
    <row r="47" spans="1:4">
      <c r="A47" s="71" t="s">
        <v>133</v>
      </c>
      <c r="B47" s="72" t="s">
        <v>34</v>
      </c>
      <c r="C47" s="867" t="s">
        <v>1526</v>
      </c>
    </row>
    <row r="48" spans="1:4" ht="51">
      <c r="A48" s="71"/>
      <c r="B48" s="73" t="s">
        <v>192</v>
      </c>
      <c r="C48" s="728"/>
    </row>
    <row r="49" spans="1:5">
      <c r="A49" s="71" t="s">
        <v>134</v>
      </c>
      <c r="B49" s="72" t="s">
        <v>193</v>
      </c>
      <c r="C49" s="867" t="s">
        <v>1428</v>
      </c>
    </row>
    <row r="50" spans="1:5">
      <c r="A50" s="71" t="s">
        <v>135</v>
      </c>
      <c r="B50" s="72" t="s">
        <v>196</v>
      </c>
      <c r="C50" s="728" t="s">
        <v>1527</v>
      </c>
    </row>
    <row r="51" spans="1:5">
      <c r="A51" s="71" t="s">
        <v>136</v>
      </c>
      <c r="B51" s="72" t="s">
        <v>195</v>
      </c>
      <c r="C51" s="728" t="s">
        <v>1528</v>
      </c>
    </row>
    <row r="52" spans="1:5">
      <c r="A52" s="71" t="s">
        <v>137</v>
      </c>
      <c r="B52" s="72" t="s">
        <v>86</v>
      </c>
      <c r="C52" s="867" t="s">
        <v>1529</v>
      </c>
      <c r="D52" s="8"/>
    </row>
    <row r="53" spans="1:5">
      <c r="A53" s="71" t="s">
        <v>138</v>
      </c>
      <c r="B53" s="72" t="s">
        <v>13</v>
      </c>
      <c r="C53" s="867" t="s">
        <v>1530</v>
      </c>
      <c r="D53" s="608"/>
    </row>
    <row r="54" spans="1:5">
      <c r="A54" s="71" t="s">
        <v>140</v>
      </c>
      <c r="B54" s="72" t="s">
        <v>15</v>
      </c>
      <c r="C54" s="867" t="s">
        <v>1531</v>
      </c>
      <c r="D54" s="8"/>
    </row>
    <row r="55" spans="1:5">
      <c r="A55" s="71" t="s">
        <v>141</v>
      </c>
      <c r="B55" s="75" t="s">
        <v>91</v>
      </c>
      <c r="C55" s="867" t="s">
        <v>1532</v>
      </c>
      <c r="D55" s="609"/>
      <c r="E55" s="607"/>
    </row>
    <row r="56" spans="1:5">
      <c r="A56" s="71" t="s">
        <v>142</v>
      </c>
      <c r="B56" s="72" t="s">
        <v>16</v>
      </c>
      <c r="C56" s="867" t="s">
        <v>225</v>
      </c>
      <c r="D56" s="8"/>
    </row>
    <row r="57" spans="1:5" ht="26.25" thickBot="1">
      <c r="A57" s="76" t="s">
        <v>194</v>
      </c>
      <c r="B57" s="77" t="s">
        <v>59</v>
      </c>
      <c r="C57" s="868" t="s">
        <v>227</v>
      </c>
      <c r="D57" s="8"/>
    </row>
    <row r="58" spans="1:5" s="27" customFormat="1" ht="13.5" thickBot="1">
      <c r="A58" s="25" t="s">
        <v>17</v>
      </c>
      <c r="B58" s="26" t="s">
        <v>18</v>
      </c>
      <c r="C58" s="47"/>
    </row>
    <row r="59" spans="1:5">
      <c r="A59" s="71" t="s">
        <v>143</v>
      </c>
      <c r="B59" s="70" t="s">
        <v>19</v>
      </c>
      <c r="C59" s="577">
        <v>3</v>
      </c>
    </row>
    <row r="60" spans="1:5" ht="40.5" customHeight="1">
      <c r="A60" s="71" t="s">
        <v>144</v>
      </c>
      <c r="B60" s="75" t="s">
        <v>20</v>
      </c>
      <c r="C60" s="564">
        <v>1</v>
      </c>
    </row>
    <row r="61" spans="1:5" ht="53.25" customHeight="1">
      <c r="A61" s="71" t="s">
        <v>145</v>
      </c>
      <c r="B61" s="75" t="s">
        <v>21</v>
      </c>
      <c r="C61" s="564">
        <v>2</v>
      </c>
    </row>
    <row r="62" spans="1:5" ht="27.75" customHeight="1" thickBot="1">
      <c r="A62" s="76" t="s">
        <v>146</v>
      </c>
      <c r="B62" s="77" t="s">
        <v>22</v>
      </c>
      <c r="C62" s="869" t="s">
        <v>227</v>
      </c>
      <c r="D62" s="607"/>
    </row>
    <row r="63" spans="1:5" s="27" customFormat="1" ht="13.5" thickBot="1">
      <c r="A63" s="30" t="s">
        <v>23</v>
      </c>
      <c r="B63" s="41" t="s">
        <v>24</v>
      </c>
      <c r="C63" s="46"/>
    </row>
    <row r="64" spans="1:5">
      <c r="A64" s="14"/>
      <c r="B64" s="78" t="s">
        <v>25</v>
      </c>
      <c r="C64" s="596" t="s">
        <v>1533</v>
      </c>
    </row>
    <row r="65" spans="1:3">
      <c r="A65" s="12"/>
      <c r="B65" s="79" t="s">
        <v>26</v>
      </c>
      <c r="C65" s="582" t="s">
        <v>1534</v>
      </c>
    </row>
    <row r="66" spans="1:3">
      <c r="A66" s="80" t="s">
        <v>147</v>
      </c>
      <c r="B66" s="79" t="s">
        <v>27</v>
      </c>
      <c r="C66" s="582">
        <v>0</v>
      </c>
    </row>
    <row r="67" spans="1:3">
      <c r="A67" s="80" t="s">
        <v>148</v>
      </c>
      <c r="B67" s="79" t="s">
        <v>28</v>
      </c>
      <c r="C67" s="582">
        <v>0</v>
      </c>
    </row>
    <row r="68" spans="1:3">
      <c r="A68" s="80" t="s">
        <v>149</v>
      </c>
      <c r="B68" s="79" t="s">
        <v>29</v>
      </c>
      <c r="C68" s="582">
        <v>0</v>
      </c>
    </row>
    <row r="69" spans="1:3">
      <c r="A69" s="80"/>
      <c r="B69" s="79" t="s">
        <v>80</v>
      </c>
      <c r="C69" s="582"/>
    </row>
    <row r="70" spans="1:3">
      <c r="A70" s="80" t="s">
        <v>150</v>
      </c>
      <c r="B70" s="79" t="s">
        <v>126</v>
      </c>
      <c r="C70" s="582">
        <v>1</v>
      </c>
    </row>
    <row r="71" spans="1:3">
      <c r="A71" s="80" t="s">
        <v>151</v>
      </c>
      <c r="B71" s="79" t="s">
        <v>127</v>
      </c>
      <c r="C71" s="582">
        <v>1</v>
      </c>
    </row>
    <row r="72" spans="1:3">
      <c r="A72" s="80" t="s">
        <v>152</v>
      </c>
      <c r="B72" s="79" t="s">
        <v>81</v>
      </c>
      <c r="C72" s="582" t="s">
        <v>353</v>
      </c>
    </row>
    <row r="73" spans="1:3">
      <c r="A73" s="80" t="s">
        <v>153</v>
      </c>
      <c r="B73" s="79" t="s">
        <v>82</v>
      </c>
      <c r="C73" s="587" t="s">
        <v>1535</v>
      </c>
    </row>
    <row r="74" spans="1:3">
      <c r="A74" s="80" t="s">
        <v>154</v>
      </c>
      <c r="B74" s="79" t="s">
        <v>30</v>
      </c>
      <c r="C74" s="582">
        <v>83.5</v>
      </c>
    </row>
    <row r="75" spans="1:3">
      <c r="A75" s="80" t="s">
        <v>155</v>
      </c>
      <c r="B75" s="79" t="s">
        <v>79</v>
      </c>
      <c r="C75" s="582">
        <v>6</v>
      </c>
    </row>
    <row r="76" spans="1:3">
      <c r="A76" s="80" t="s">
        <v>156</v>
      </c>
      <c r="B76" s="79" t="s">
        <v>61</v>
      </c>
      <c r="C76" s="582">
        <v>5</v>
      </c>
    </row>
    <row r="77" spans="1:3">
      <c r="A77" s="80" t="s">
        <v>157</v>
      </c>
      <c r="B77" s="79" t="s">
        <v>92</v>
      </c>
      <c r="C77" s="582" t="s">
        <v>1536</v>
      </c>
    </row>
    <row r="78" spans="1:3">
      <c r="A78" s="80" t="s">
        <v>158</v>
      </c>
      <c r="B78" s="79" t="s">
        <v>93</v>
      </c>
      <c r="C78" s="582">
        <v>11</v>
      </c>
    </row>
    <row r="79" spans="1:3">
      <c r="A79" s="80" t="s">
        <v>159</v>
      </c>
      <c r="B79" s="79" t="s">
        <v>99</v>
      </c>
      <c r="C79" s="582" t="s">
        <v>1537</v>
      </c>
    </row>
    <row r="80" spans="1:3">
      <c r="A80" s="80" t="s">
        <v>160</v>
      </c>
      <c r="B80" s="79" t="s">
        <v>100</v>
      </c>
      <c r="C80" s="582" t="s">
        <v>227</v>
      </c>
    </row>
    <row r="81" spans="1:3">
      <c r="A81" s="80" t="s">
        <v>161</v>
      </c>
      <c r="B81" s="79" t="s">
        <v>101</v>
      </c>
      <c r="C81" s="582">
        <v>5</v>
      </c>
    </row>
    <row r="82" spans="1:3">
      <c r="A82" s="80" t="s">
        <v>162</v>
      </c>
      <c r="B82" s="79" t="s">
        <v>102</v>
      </c>
      <c r="C82" s="582">
        <v>40</v>
      </c>
    </row>
    <row r="83" spans="1:3">
      <c r="A83" s="80" t="s">
        <v>163</v>
      </c>
      <c r="B83" s="79" t="s">
        <v>103</v>
      </c>
      <c r="C83" s="582" t="s">
        <v>227</v>
      </c>
    </row>
    <row r="84" spans="1:3">
      <c r="A84" s="80"/>
      <c r="B84" s="79" t="s">
        <v>83</v>
      </c>
      <c r="C84" s="582"/>
    </row>
    <row r="85" spans="1:3">
      <c r="A85" s="80" t="s">
        <v>164</v>
      </c>
      <c r="B85" s="79" t="s">
        <v>60</v>
      </c>
      <c r="C85" s="582" t="s">
        <v>227</v>
      </c>
    </row>
    <row r="86" spans="1:3">
      <c r="A86" s="80" t="s">
        <v>165</v>
      </c>
      <c r="B86" s="79" t="s">
        <v>36</v>
      </c>
      <c r="C86" s="582" t="s">
        <v>227</v>
      </c>
    </row>
    <row r="87" spans="1:3">
      <c r="A87" s="80" t="s">
        <v>166</v>
      </c>
      <c r="B87" s="79" t="s">
        <v>37</v>
      </c>
      <c r="C87" s="582" t="s">
        <v>227</v>
      </c>
    </row>
    <row r="88" spans="1:3">
      <c r="A88" s="80" t="s">
        <v>167</v>
      </c>
      <c r="B88" s="79" t="s">
        <v>87</v>
      </c>
      <c r="C88" s="582" t="s">
        <v>227</v>
      </c>
    </row>
    <row r="89" spans="1:3">
      <c r="A89" s="80" t="s">
        <v>168</v>
      </c>
      <c r="B89" s="79" t="s">
        <v>88</v>
      </c>
      <c r="C89" s="582" t="s">
        <v>227</v>
      </c>
    </row>
    <row r="90" spans="1:3">
      <c r="A90" s="80" t="s">
        <v>169</v>
      </c>
      <c r="B90" s="79" t="s">
        <v>89</v>
      </c>
      <c r="C90" s="582" t="s">
        <v>227</v>
      </c>
    </row>
    <row r="91" spans="1:3">
      <c r="A91" s="80"/>
      <c r="B91" s="79" t="s">
        <v>84</v>
      </c>
      <c r="C91" s="582"/>
    </row>
    <row r="92" spans="1:3">
      <c r="A92" s="80" t="s">
        <v>170</v>
      </c>
      <c r="B92" s="79" t="s">
        <v>32</v>
      </c>
      <c r="C92" s="870">
        <v>0.5</v>
      </c>
    </row>
    <row r="93" spans="1:3">
      <c r="A93" s="80" t="s">
        <v>171</v>
      </c>
      <c r="B93" s="79" t="s">
        <v>90</v>
      </c>
      <c r="C93" s="582" t="s">
        <v>1538</v>
      </c>
    </row>
    <row r="94" spans="1:3">
      <c r="A94" s="80"/>
      <c r="B94" s="79" t="s">
        <v>85</v>
      </c>
      <c r="C94" s="582"/>
    </row>
    <row r="95" spans="1:3">
      <c r="A95" s="80" t="s">
        <v>172</v>
      </c>
      <c r="B95" s="79" t="s">
        <v>33</v>
      </c>
      <c r="C95" s="582" t="s">
        <v>227</v>
      </c>
    </row>
    <row r="96" spans="1:3">
      <c r="A96" s="80" t="s">
        <v>173</v>
      </c>
      <c r="B96" s="79" t="s">
        <v>31</v>
      </c>
      <c r="C96" s="582" t="s">
        <v>227</v>
      </c>
    </row>
    <row r="97" spans="1:3">
      <c r="A97" s="80"/>
      <c r="B97" s="79" t="s">
        <v>104</v>
      </c>
      <c r="C97" s="582"/>
    </row>
    <row r="98" spans="1:3">
      <c r="A98" s="80" t="s">
        <v>174</v>
      </c>
      <c r="B98" s="79" t="s">
        <v>105</v>
      </c>
      <c r="C98" s="587" t="s">
        <v>322</v>
      </c>
    </row>
    <row r="99" spans="1:3">
      <c r="A99" s="80" t="s">
        <v>175</v>
      </c>
      <c r="B99" s="79" t="s">
        <v>106</v>
      </c>
      <c r="C99" s="587" t="s">
        <v>322</v>
      </c>
    </row>
    <row r="100" spans="1:3">
      <c r="A100" s="80" t="s">
        <v>176</v>
      </c>
      <c r="B100" s="79" t="s">
        <v>107</v>
      </c>
      <c r="C100" s="587" t="s">
        <v>322</v>
      </c>
    </row>
    <row r="101" spans="1:3">
      <c r="A101" s="80" t="s">
        <v>177</v>
      </c>
      <c r="B101" s="79" t="s">
        <v>108</v>
      </c>
      <c r="C101" s="587" t="s">
        <v>322</v>
      </c>
    </row>
    <row r="102" spans="1:3">
      <c r="A102" s="80" t="s">
        <v>178</v>
      </c>
      <c r="B102" s="79" t="s">
        <v>109</v>
      </c>
      <c r="C102" s="587" t="s">
        <v>322</v>
      </c>
    </row>
    <row r="103" spans="1:3" ht="25.5">
      <c r="A103" s="80" t="s">
        <v>179</v>
      </c>
      <c r="B103" s="81" t="s">
        <v>209</v>
      </c>
      <c r="C103" s="587" t="s">
        <v>322</v>
      </c>
    </row>
    <row r="104" spans="1:3">
      <c r="A104" s="80" t="s">
        <v>180</v>
      </c>
      <c r="B104" s="79" t="s">
        <v>110</v>
      </c>
      <c r="C104" s="587" t="s">
        <v>322</v>
      </c>
    </row>
    <row r="105" spans="1:3">
      <c r="A105" s="80" t="s">
        <v>181</v>
      </c>
      <c r="B105" s="79" t="s">
        <v>111</v>
      </c>
      <c r="C105" s="587" t="s">
        <v>322</v>
      </c>
    </row>
    <row r="106" spans="1:3" ht="25.5">
      <c r="A106" s="80" t="s">
        <v>182</v>
      </c>
      <c r="B106" s="81" t="s">
        <v>112</v>
      </c>
      <c r="C106" s="587" t="s">
        <v>322</v>
      </c>
    </row>
    <row r="107" spans="1:3">
      <c r="A107" s="80" t="s">
        <v>183</v>
      </c>
      <c r="B107" s="81" t="s">
        <v>202</v>
      </c>
      <c r="C107" s="587" t="s">
        <v>322</v>
      </c>
    </row>
    <row r="108" spans="1:3">
      <c r="A108" s="80" t="s">
        <v>197</v>
      </c>
      <c r="B108" s="81" t="s">
        <v>203</v>
      </c>
      <c r="C108" s="587" t="s">
        <v>322</v>
      </c>
    </row>
    <row r="109" spans="1:3">
      <c r="A109" s="80" t="s">
        <v>198</v>
      </c>
      <c r="B109" s="81" t="s">
        <v>204</v>
      </c>
      <c r="C109" s="587" t="s">
        <v>322</v>
      </c>
    </row>
    <row r="110" spans="1:3">
      <c r="A110" s="80" t="s">
        <v>199</v>
      </c>
      <c r="B110" s="81" t="s">
        <v>205</v>
      </c>
      <c r="C110" s="587" t="s">
        <v>322</v>
      </c>
    </row>
    <row r="111" spans="1:3">
      <c r="A111" s="80"/>
      <c r="B111" s="79" t="s">
        <v>113</v>
      </c>
      <c r="C111" s="582"/>
    </row>
    <row r="112" spans="1:3">
      <c r="A112" s="80" t="s">
        <v>200</v>
      </c>
      <c r="B112" s="79" t="s">
        <v>114</v>
      </c>
      <c r="C112" s="587" t="s">
        <v>1539</v>
      </c>
    </row>
    <row r="113" spans="1:3">
      <c r="A113" s="80" t="s">
        <v>201</v>
      </c>
      <c r="B113" s="79" t="s">
        <v>115</v>
      </c>
      <c r="C113" s="582">
        <v>95</v>
      </c>
    </row>
    <row r="114" spans="1:3">
      <c r="A114" s="80"/>
      <c r="B114" s="82" t="s">
        <v>208</v>
      </c>
      <c r="C114" s="862"/>
    </row>
    <row r="115" spans="1:3" ht="26.25" thickBot="1">
      <c r="A115" s="83" t="s">
        <v>207</v>
      </c>
      <c r="B115" s="84" t="s">
        <v>206</v>
      </c>
      <c r="C115" s="593" t="s">
        <v>1540</v>
      </c>
    </row>
    <row r="116" spans="1:3" ht="13.5" thickBot="1">
      <c r="A116" s="12"/>
      <c r="B116" s="8"/>
      <c r="C116" s="53"/>
    </row>
    <row r="117" spans="1:3" s="27" customFormat="1" ht="13.5" thickBot="1">
      <c r="A117" s="25" t="s">
        <v>39</v>
      </c>
      <c r="B117" s="29" t="s">
        <v>38</v>
      </c>
      <c r="C117" s="47"/>
    </row>
    <row r="118" spans="1:3">
      <c r="A118" s="14" t="s">
        <v>40</v>
      </c>
      <c r="B118" s="17" t="s">
        <v>62</v>
      </c>
      <c r="C118" s="596"/>
    </row>
    <row r="119" spans="1:3">
      <c r="A119" s="12" t="s">
        <v>41</v>
      </c>
      <c r="B119" s="18" t="s">
        <v>63</v>
      </c>
      <c r="C119" s="587" t="s">
        <v>227</v>
      </c>
    </row>
    <row r="120" spans="1:3">
      <c r="A120" s="12" t="s">
        <v>42</v>
      </c>
      <c r="B120" s="18" t="s">
        <v>64</v>
      </c>
      <c r="C120" s="587" t="s">
        <v>227</v>
      </c>
    </row>
    <row r="121" spans="1:3">
      <c r="A121" s="12" t="s">
        <v>43</v>
      </c>
      <c r="B121" s="18" t="s">
        <v>65</v>
      </c>
      <c r="C121" s="587" t="s">
        <v>227</v>
      </c>
    </row>
    <row r="122" spans="1:3">
      <c r="A122" s="12" t="s">
        <v>44</v>
      </c>
      <c r="B122" s="18" t="s">
        <v>66</v>
      </c>
      <c r="C122" s="587" t="s">
        <v>1541</v>
      </c>
    </row>
    <row r="123" spans="1:3">
      <c r="A123" s="12" t="s">
        <v>45</v>
      </c>
      <c r="B123" s="18" t="s">
        <v>120</v>
      </c>
      <c r="C123" s="587" t="s">
        <v>227</v>
      </c>
    </row>
    <row r="124" spans="1:3">
      <c r="A124" s="12" t="s">
        <v>46</v>
      </c>
      <c r="B124" s="18" t="s">
        <v>121</v>
      </c>
      <c r="C124" s="587" t="s">
        <v>227</v>
      </c>
    </row>
    <row r="125" spans="1:3" ht="25.5">
      <c r="A125" s="12" t="s">
        <v>47</v>
      </c>
      <c r="B125" s="22" t="s">
        <v>67</v>
      </c>
      <c r="C125" s="587" t="s">
        <v>227</v>
      </c>
    </row>
    <row r="126" spans="1:3" ht="25.5">
      <c r="A126" s="12" t="s">
        <v>48</v>
      </c>
      <c r="B126" s="22" t="s">
        <v>68</v>
      </c>
      <c r="C126" s="587" t="s">
        <v>227</v>
      </c>
    </row>
    <row r="127" spans="1:3">
      <c r="A127" s="12" t="s">
        <v>49</v>
      </c>
      <c r="B127" s="18" t="s">
        <v>69</v>
      </c>
      <c r="C127" s="587" t="s">
        <v>227</v>
      </c>
    </row>
    <row r="128" spans="1:3">
      <c r="A128" s="12" t="s">
        <v>50</v>
      </c>
      <c r="B128" s="18" t="s">
        <v>70</v>
      </c>
      <c r="C128" s="587" t="s">
        <v>227</v>
      </c>
    </row>
    <row r="129" spans="1:3">
      <c r="A129" s="12" t="s">
        <v>122</v>
      </c>
      <c r="B129" s="1" t="s">
        <v>116</v>
      </c>
      <c r="C129" s="587" t="s">
        <v>227</v>
      </c>
    </row>
    <row r="130" spans="1:3">
      <c r="A130" s="12" t="s">
        <v>123</v>
      </c>
      <c r="B130" s="1" t="s">
        <v>117</v>
      </c>
      <c r="C130" s="587" t="s">
        <v>227</v>
      </c>
    </row>
    <row r="131" spans="1:3">
      <c r="A131" s="12" t="s">
        <v>124</v>
      </c>
      <c r="B131" s="1" t="s">
        <v>118</v>
      </c>
      <c r="C131" s="587" t="s">
        <v>1541</v>
      </c>
    </row>
    <row r="132" spans="1:3" ht="13.5" thickBot="1">
      <c r="A132" s="15" t="s">
        <v>125</v>
      </c>
      <c r="B132" s="3" t="s">
        <v>119</v>
      </c>
      <c r="C132" s="587" t="s">
        <v>227</v>
      </c>
    </row>
    <row r="133" spans="1:3" ht="13.5" thickBot="1">
      <c r="A133" s="12"/>
      <c r="B133" s="8"/>
      <c r="C133" s="53"/>
    </row>
    <row r="134" spans="1:3" s="27" customFormat="1" ht="13.5" thickBot="1">
      <c r="A134" s="25" t="s">
        <v>51</v>
      </c>
      <c r="B134" s="29" t="s">
        <v>191</v>
      </c>
      <c r="C134" s="47"/>
    </row>
    <row r="135" spans="1:3" ht="13.5" thickBot="1">
      <c r="A135" s="16" t="s">
        <v>52</v>
      </c>
      <c r="B135" s="20" t="s">
        <v>128</v>
      </c>
      <c r="C135" s="863">
        <v>6</v>
      </c>
    </row>
    <row r="136" spans="1:3" ht="13.5" thickBot="1">
      <c r="A136" s="12"/>
      <c r="B136" s="8"/>
      <c r="C136" s="53"/>
    </row>
    <row r="137" spans="1:3" s="27" customFormat="1" ht="13.5" thickBot="1">
      <c r="A137" s="30" t="s">
        <v>53</v>
      </c>
      <c r="B137" s="31" t="s">
        <v>71</v>
      </c>
      <c r="C137" s="46"/>
    </row>
    <row r="138" spans="1:3">
      <c r="A138" s="14" t="s">
        <v>54</v>
      </c>
      <c r="B138" s="17" t="s">
        <v>72</v>
      </c>
      <c r="C138" s="587" t="s">
        <v>227</v>
      </c>
    </row>
    <row r="139" spans="1:3" ht="13.5" thickBot="1">
      <c r="A139" s="15" t="s">
        <v>55</v>
      </c>
      <c r="B139" s="19" t="s">
        <v>73</v>
      </c>
      <c r="C139" s="587" t="s">
        <v>227</v>
      </c>
    </row>
    <row r="140" spans="1:3" ht="13.5" thickBot="1">
      <c r="A140" s="12"/>
      <c r="B140" s="8"/>
      <c r="C140" s="53"/>
    </row>
    <row r="141" spans="1:3" s="27" customFormat="1" ht="13.5" thickBot="1">
      <c r="A141" s="30" t="s">
        <v>56</v>
      </c>
      <c r="B141" s="31" t="s">
        <v>74</v>
      </c>
      <c r="C141" s="46"/>
    </row>
    <row r="142" spans="1:3" ht="25.5">
      <c r="A142" s="14" t="s">
        <v>57</v>
      </c>
      <c r="B142" s="23" t="s">
        <v>75</v>
      </c>
      <c r="C142" s="598">
        <v>3</v>
      </c>
    </row>
    <row r="143" spans="1:3" ht="26.25" thickBot="1">
      <c r="A143" s="15" t="s">
        <v>58</v>
      </c>
      <c r="B143" s="24" t="s">
        <v>76</v>
      </c>
      <c r="C143" s="587" t="s">
        <v>227</v>
      </c>
    </row>
    <row r="144" spans="1:3" ht="13.5" thickBot="1"/>
    <row r="145" spans="1:3" s="27" customFormat="1" ht="13.5" thickBot="1">
      <c r="A145" s="25" t="s">
        <v>94</v>
      </c>
      <c r="B145" s="26" t="s">
        <v>184</v>
      </c>
      <c r="C145" s="47"/>
    </row>
    <row r="146" spans="1:3" ht="12.75" customHeight="1">
      <c r="A146" s="69" t="s">
        <v>95</v>
      </c>
      <c r="B146" s="36" t="s">
        <v>187</v>
      </c>
      <c r="C146" s="871" t="s">
        <v>1542</v>
      </c>
    </row>
    <row r="147" spans="1:3" ht="25.5">
      <c r="A147" s="71" t="s">
        <v>96</v>
      </c>
      <c r="B147" s="37" t="s">
        <v>188</v>
      </c>
      <c r="C147" s="587" t="s">
        <v>1543</v>
      </c>
    </row>
    <row r="148" spans="1:3" ht="25.5">
      <c r="A148" s="71" t="s">
        <v>97</v>
      </c>
      <c r="B148" s="37" t="s">
        <v>189</v>
      </c>
      <c r="C148" s="587" t="s">
        <v>1544</v>
      </c>
    </row>
    <row r="149" spans="1:3">
      <c r="A149" s="71" t="s">
        <v>98</v>
      </c>
      <c r="B149" s="37" t="s">
        <v>190</v>
      </c>
      <c r="C149" s="587" t="s">
        <v>227</v>
      </c>
    </row>
    <row r="150" spans="1:3" ht="13.5" thickBot="1">
      <c r="A150" s="76" t="s">
        <v>185</v>
      </c>
      <c r="B150" s="38" t="s">
        <v>186</v>
      </c>
      <c r="C150" s="587" t="s">
        <v>227</v>
      </c>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5">
    <mergeCell ref="A37:C37"/>
    <mergeCell ref="A39:B39"/>
    <mergeCell ref="A33:B33"/>
    <mergeCell ref="A34:B34"/>
    <mergeCell ref="A35:B35"/>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sheetPr codeName="Hoja17"/>
  <dimension ref="A1:C143"/>
  <sheetViews>
    <sheetView topLeftCell="A6" workbookViewId="0">
      <selection activeCell="E11" sqref="E11"/>
    </sheetView>
  </sheetViews>
  <sheetFormatPr baseColWidth="10" defaultRowHeight="12.75"/>
  <cols>
    <col min="1" max="1" width="5.28515625" style="4" customWidth="1"/>
    <col min="2" max="2" width="34.5703125" style="4" customWidth="1"/>
    <col min="3" max="3" width="60.28515625" style="45" customWidth="1"/>
    <col min="4" max="16384" width="11.42578125" style="4"/>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row r="26" spans="1:3">
      <c r="A26" s="1050" t="s">
        <v>0</v>
      </c>
      <c r="B26" s="1051"/>
      <c r="C26" s="565" t="s">
        <v>1545</v>
      </c>
    </row>
    <row r="27" spans="1:3">
      <c r="A27" s="1052" t="s">
        <v>1546</v>
      </c>
      <c r="B27" s="1053"/>
      <c r="C27" s="564" t="s">
        <v>262</v>
      </c>
    </row>
    <row r="28" spans="1:3">
      <c r="A28" s="1052" t="s">
        <v>1</v>
      </c>
      <c r="B28" s="1054"/>
      <c r="C28" s="864" t="s">
        <v>1547</v>
      </c>
    </row>
    <row r="29" spans="1:3" ht="13.5" thickBot="1"/>
    <row r="30" spans="1:3" ht="13.5" thickBot="1">
      <c r="A30" s="1061" t="s">
        <v>78</v>
      </c>
      <c r="B30" s="1046"/>
      <c r="C30" s="1047"/>
    </row>
    <row r="31" spans="1:3" ht="13.5" thickBot="1"/>
    <row r="32" spans="1:3" s="27" customFormat="1" ht="13.5" thickBot="1">
      <c r="A32" s="1048" t="s">
        <v>3</v>
      </c>
      <c r="B32" s="1049"/>
      <c r="C32" s="46" t="s">
        <v>4</v>
      </c>
    </row>
    <row r="33" spans="1:3" s="27" customFormat="1" ht="13.5" thickBot="1">
      <c r="A33" s="28"/>
      <c r="B33" s="32"/>
      <c r="C33" s="46"/>
    </row>
    <row r="34" spans="1:3" s="27" customFormat="1" ht="13.5" thickBot="1">
      <c r="A34" s="25" t="s">
        <v>5</v>
      </c>
      <c r="B34" s="26" t="s">
        <v>7</v>
      </c>
      <c r="C34" s="47"/>
    </row>
    <row r="35" spans="1:3" s="27" customFormat="1" ht="13.5" thickBot="1">
      <c r="A35" s="25" t="s">
        <v>6</v>
      </c>
      <c r="B35" s="26" t="s">
        <v>8</v>
      </c>
      <c r="C35" s="47"/>
    </row>
    <row r="36" spans="1:3">
      <c r="A36" s="69" t="s">
        <v>129</v>
      </c>
      <c r="B36" s="70" t="s">
        <v>10</v>
      </c>
      <c r="C36" s="577" t="s">
        <v>1545</v>
      </c>
    </row>
    <row r="37" spans="1:3">
      <c r="A37" s="71" t="s">
        <v>130</v>
      </c>
      <c r="B37" s="72" t="s">
        <v>9</v>
      </c>
      <c r="C37" s="564" t="s">
        <v>263</v>
      </c>
    </row>
    <row r="38" spans="1:3">
      <c r="A38" s="71" t="s">
        <v>131</v>
      </c>
      <c r="B38" s="72" t="s">
        <v>11</v>
      </c>
      <c r="C38" s="564" t="s">
        <v>1548</v>
      </c>
    </row>
    <row r="39" spans="1:3">
      <c r="A39" s="71" t="s">
        <v>132</v>
      </c>
      <c r="B39" s="72" t="s">
        <v>12</v>
      </c>
      <c r="C39" s="564" t="s">
        <v>1549</v>
      </c>
    </row>
    <row r="40" spans="1:3">
      <c r="A40" s="71" t="s">
        <v>133</v>
      </c>
      <c r="B40" s="72" t="s">
        <v>34</v>
      </c>
      <c r="C40" s="564" t="s">
        <v>1547</v>
      </c>
    </row>
    <row r="41" spans="1:3" ht="51">
      <c r="A41" s="71"/>
      <c r="B41" s="73" t="s">
        <v>192</v>
      </c>
      <c r="C41" s="564"/>
    </row>
    <row r="42" spans="1:3">
      <c r="A42" s="71" t="s">
        <v>134</v>
      </c>
      <c r="B42" s="72" t="s">
        <v>193</v>
      </c>
      <c r="C42" s="564" t="s">
        <v>1550</v>
      </c>
    </row>
    <row r="43" spans="1:3">
      <c r="A43" s="71" t="s">
        <v>135</v>
      </c>
      <c r="B43" s="72" t="s">
        <v>196</v>
      </c>
      <c r="C43" s="564" t="s">
        <v>1551</v>
      </c>
    </row>
    <row r="44" spans="1:3">
      <c r="A44" s="71" t="s">
        <v>136</v>
      </c>
      <c r="B44" s="72" t="s">
        <v>195</v>
      </c>
      <c r="C44" s="564" t="s">
        <v>1552</v>
      </c>
    </row>
    <row r="45" spans="1:3">
      <c r="A45" s="71" t="s">
        <v>137</v>
      </c>
      <c r="B45" s="72" t="s">
        <v>86</v>
      </c>
      <c r="C45" s="564">
        <v>1999</v>
      </c>
    </row>
    <row r="46" spans="1:3">
      <c r="A46" s="71" t="s">
        <v>138</v>
      </c>
      <c r="B46" s="72" t="s">
        <v>13</v>
      </c>
      <c r="C46" s="564" t="s">
        <v>1553</v>
      </c>
    </row>
    <row r="47" spans="1:3">
      <c r="A47" s="71" t="s">
        <v>140</v>
      </c>
      <c r="B47" s="72" t="s">
        <v>15</v>
      </c>
      <c r="C47" s="564" t="s">
        <v>305</v>
      </c>
    </row>
    <row r="48" spans="1:3">
      <c r="A48" s="71" t="s">
        <v>141</v>
      </c>
      <c r="B48" s="75" t="s">
        <v>91</v>
      </c>
      <c r="C48" s="564" t="s">
        <v>272</v>
      </c>
    </row>
    <row r="49" spans="1:3">
      <c r="A49" s="71" t="s">
        <v>142</v>
      </c>
      <c r="B49" s="72" t="s">
        <v>16</v>
      </c>
      <c r="C49" s="564" t="s">
        <v>1554</v>
      </c>
    </row>
    <row r="50" spans="1:3" ht="26.25" thickBot="1">
      <c r="A50" s="76" t="s">
        <v>194</v>
      </c>
      <c r="B50" s="77" t="s">
        <v>59</v>
      </c>
      <c r="C50" s="576">
        <v>0</v>
      </c>
    </row>
    <row r="51" spans="1:3" s="27" customFormat="1" ht="13.5" thickBot="1">
      <c r="A51" s="25" t="s">
        <v>17</v>
      </c>
      <c r="B51" s="26" t="s">
        <v>18</v>
      </c>
      <c r="C51" s="47"/>
    </row>
    <row r="52" spans="1:3">
      <c r="A52" s="71" t="s">
        <v>143</v>
      </c>
      <c r="B52" s="70" t="s">
        <v>19</v>
      </c>
      <c r="C52" s="577">
        <v>85</v>
      </c>
    </row>
    <row r="53" spans="1:3" ht="38.25">
      <c r="A53" s="71" t="s">
        <v>144</v>
      </c>
      <c r="B53" s="75" t="s">
        <v>20</v>
      </c>
      <c r="C53" s="564">
        <v>8</v>
      </c>
    </row>
    <row r="54" spans="1:3" ht="51">
      <c r="A54" s="71" t="s">
        <v>145</v>
      </c>
      <c r="B54" s="75" t="s">
        <v>21</v>
      </c>
      <c r="C54" s="564">
        <v>130</v>
      </c>
    </row>
    <row r="55" spans="1:3" ht="26.25" thickBot="1">
      <c r="A55" s="76" t="s">
        <v>146</v>
      </c>
      <c r="B55" s="77" t="s">
        <v>22</v>
      </c>
      <c r="C55" s="576">
        <v>1</v>
      </c>
    </row>
    <row r="56" spans="1:3" s="27" customFormat="1" ht="13.5" thickBot="1">
      <c r="A56" s="30" t="s">
        <v>23</v>
      </c>
      <c r="B56" s="41" t="s">
        <v>24</v>
      </c>
      <c r="C56" s="46"/>
    </row>
    <row r="57" spans="1:3">
      <c r="A57" s="14"/>
      <c r="B57" s="78" t="s">
        <v>25</v>
      </c>
      <c r="C57" s="596">
        <v>64869.22</v>
      </c>
    </row>
    <row r="58" spans="1:3">
      <c r="A58" s="12"/>
      <c r="B58" s="79" t="s">
        <v>26</v>
      </c>
      <c r="C58" s="582">
        <v>20164</v>
      </c>
    </row>
    <row r="59" spans="1:3">
      <c r="A59" s="80" t="s">
        <v>147</v>
      </c>
      <c r="B59" s="79" t="s">
        <v>27</v>
      </c>
      <c r="C59" s="582">
        <v>7676</v>
      </c>
    </row>
    <row r="60" spans="1:3">
      <c r="A60" s="80" t="s">
        <v>148</v>
      </c>
      <c r="B60" s="79" t="s">
        <v>28</v>
      </c>
      <c r="C60" s="582">
        <v>0</v>
      </c>
    </row>
    <row r="61" spans="1:3">
      <c r="A61" s="80" t="s">
        <v>149</v>
      </c>
      <c r="B61" s="79" t="s">
        <v>29</v>
      </c>
      <c r="C61" s="582">
        <v>0</v>
      </c>
    </row>
    <row r="62" spans="1:3">
      <c r="A62" s="80"/>
      <c r="B62" s="79" t="s">
        <v>80</v>
      </c>
      <c r="C62" s="582"/>
    </row>
    <row r="63" spans="1:3">
      <c r="A63" s="80" t="s">
        <v>150</v>
      </c>
      <c r="B63" s="79" t="s">
        <v>126</v>
      </c>
      <c r="C63" s="582">
        <v>1</v>
      </c>
    </row>
    <row r="64" spans="1:3">
      <c r="A64" s="80" t="s">
        <v>151</v>
      </c>
      <c r="B64" s="79" t="s">
        <v>127</v>
      </c>
      <c r="C64" s="582">
        <v>2</v>
      </c>
    </row>
    <row r="65" spans="1:3">
      <c r="A65" s="80" t="s">
        <v>152</v>
      </c>
      <c r="B65" s="79" t="s">
        <v>1555</v>
      </c>
      <c r="C65" s="582" t="s">
        <v>274</v>
      </c>
    </row>
    <row r="66" spans="1:3">
      <c r="A66" s="80" t="s">
        <v>153</v>
      </c>
      <c r="B66" s="79" t="s">
        <v>82</v>
      </c>
      <c r="C66" s="582" t="s">
        <v>1478</v>
      </c>
    </row>
    <row r="67" spans="1:3">
      <c r="A67" s="80" t="s">
        <v>154</v>
      </c>
      <c r="B67" s="79" t="s">
        <v>30</v>
      </c>
      <c r="C67" s="582">
        <v>26.57</v>
      </c>
    </row>
    <row r="68" spans="1:3">
      <c r="A68" s="80" t="s">
        <v>155</v>
      </c>
      <c r="B68" s="79" t="s">
        <v>79</v>
      </c>
      <c r="C68" s="582">
        <v>12</v>
      </c>
    </row>
    <row r="69" spans="1:3">
      <c r="A69" s="80" t="s">
        <v>156</v>
      </c>
      <c r="B69" s="79" t="s">
        <v>61</v>
      </c>
      <c r="C69" s="582">
        <v>5</v>
      </c>
    </row>
    <row r="70" spans="1:3">
      <c r="A70" s="80" t="s">
        <v>157</v>
      </c>
      <c r="B70" s="79" t="s">
        <v>92</v>
      </c>
      <c r="C70" s="582" t="s">
        <v>1556</v>
      </c>
    </row>
    <row r="71" spans="1:3">
      <c r="A71" s="80" t="s">
        <v>158</v>
      </c>
      <c r="B71" s="79" t="s">
        <v>93</v>
      </c>
      <c r="C71" s="582">
        <v>2</v>
      </c>
    </row>
    <row r="72" spans="1:3">
      <c r="A72" s="80" t="s">
        <v>159</v>
      </c>
      <c r="B72" s="79" t="s">
        <v>99</v>
      </c>
      <c r="C72" s="582" t="s">
        <v>1557</v>
      </c>
    </row>
    <row r="73" spans="1:3">
      <c r="A73" s="80" t="s">
        <v>160</v>
      </c>
      <c r="B73" s="79" t="s">
        <v>100</v>
      </c>
      <c r="C73" s="582" t="s">
        <v>279</v>
      </c>
    </row>
    <row r="74" spans="1:3">
      <c r="A74" s="80" t="s">
        <v>161</v>
      </c>
      <c r="B74" s="79" t="s">
        <v>101</v>
      </c>
      <c r="C74" s="582">
        <v>0</v>
      </c>
    </row>
    <row r="75" spans="1:3">
      <c r="A75" s="80" t="s">
        <v>162</v>
      </c>
      <c r="B75" s="79" t="s">
        <v>102</v>
      </c>
      <c r="C75" s="582" t="s">
        <v>1558</v>
      </c>
    </row>
    <row r="76" spans="1:3">
      <c r="A76" s="80" t="s">
        <v>163</v>
      </c>
      <c r="B76" s="79" t="s">
        <v>103</v>
      </c>
      <c r="C76" s="582" t="s">
        <v>227</v>
      </c>
    </row>
    <row r="77" spans="1:3">
      <c r="A77" s="80"/>
      <c r="B77" s="79" t="s">
        <v>83</v>
      </c>
      <c r="C77" s="582"/>
    </row>
    <row r="78" spans="1:3">
      <c r="A78" s="80" t="s">
        <v>164</v>
      </c>
      <c r="B78" s="79" t="s">
        <v>60</v>
      </c>
      <c r="C78" s="582">
        <v>0</v>
      </c>
    </row>
    <row r="79" spans="1:3">
      <c r="A79" s="80" t="s">
        <v>165</v>
      </c>
      <c r="B79" s="79" t="s">
        <v>36</v>
      </c>
      <c r="C79" s="582">
        <v>0</v>
      </c>
    </row>
    <row r="80" spans="1:3">
      <c r="A80" s="80" t="s">
        <v>166</v>
      </c>
      <c r="B80" s="79" t="s">
        <v>37</v>
      </c>
      <c r="C80" s="582">
        <v>4929</v>
      </c>
    </row>
    <row r="81" spans="1:3">
      <c r="A81" s="80" t="s">
        <v>167</v>
      </c>
      <c r="B81" s="79" t="s">
        <v>87</v>
      </c>
      <c r="C81" s="582">
        <v>0</v>
      </c>
    </row>
    <row r="82" spans="1:3">
      <c r="A82" s="80" t="s">
        <v>168</v>
      </c>
      <c r="B82" s="79" t="s">
        <v>88</v>
      </c>
      <c r="C82" s="582">
        <v>0</v>
      </c>
    </row>
    <row r="83" spans="1:3">
      <c r="A83" s="80" t="s">
        <v>169</v>
      </c>
      <c r="B83" s="79" t="s">
        <v>89</v>
      </c>
      <c r="C83" s="582">
        <v>0</v>
      </c>
    </row>
    <row r="84" spans="1:3">
      <c r="A84" s="80"/>
      <c r="B84" s="79" t="s">
        <v>84</v>
      </c>
      <c r="C84" s="582"/>
    </row>
    <row r="85" spans="1:3">
      <c r="A85" s="80" t="s">
        <v>170</v>
      </c>
      <c r="B85" s="79" t="s">
        <v>1559</v>
      </c>
      <c r="C85" s="582" t="s">
        <v>1560</v>
      </c>
    </row>
    <row r="86" spans="1:3">
      <c r="A86" s="80" t="s">
        <v>171</v>
      </c>
      <c r="B86" s="79" t="s">
        <v>90</v>
      </c>
      <c r="C86" s="582" t="s">
        <v>1561</v>
      </c>
    </row>
    <row r="87" spans="1:3">
      <c r="A87" s="80"/>
      <c r="B87" s="79" t="s">
        <v>85</v>
      </c>
      <c r="C87" s="582"/>
    </row>
    <row r="88" spans="1:3">
      <c r="A88" s="80" t="s">
        <v>172</v>
      </c>
      <c r="B88" s="79" t="s">
        <v>33</v>
      </c>
      <c r="C88" s="582">
        <v>0</v>
      </c>
    </row>
    <row r="89" spans="1:3">
      <c r="A89" s="80" t="s">
        <v>173</v>
      </c>
      <c r="B89" s="79" t="s">
        <v>31</v>
      </c>
      <c r="C89" s="582" t="s">
        <v>1562</v>
      </c>
    </row>
    <row r="90" spans="1:3">
      <c r="A90" s="80"/>
      <c r="B90" s="79" t="s">
        <v>104</v>
      </c>
      <c r="C90" s="582"/>
    </row>
    <row r="91" spans="1:3">
      <c r="A91" s="80" t="s">
        <v>174</v>
      </c>
      <c r="B91" s="79" t="s">
        <v>105</v>
      </c>
      <c r="C91" s="582">
        <v>0</v>
      </c>
    </row>
    <row r="92" spans="1:3">
      <c r="A92" s="80" t="s">
        <v>175</v>
      </c>
      <c r="B92" s="79" t="s">
        <v>106</v>
      </c>
      <c r="C92" s="582">
        <v>0</v>
      </c>
    </row>
    <row r="93" spans="1:3">
      <c r="A93" s="80" t="s">
        <v>176</v>
      </c>
      <c r="B93" s="79" t="s">
        <v>107</v>
      </c>
      <c r="C93" s="582">
        <v>0</v>
      </c>
    </row>
    <row r="94" spans="1:3">
      <c r="A94" s="80" t="s">
        <v>177</v>
      </c>
      <c r="B94" s="79" t="s">
        <v>108</v>
      </c>
      <c r="C94" s="582">
        <v>0</v>
      </c>
    </row>
    <row r="95" spans="1:3">
      <c r="A95" s="80" t="s">
        <v>178</v>
      </c>
      <c r="B95" s="79" t="s">
        <v>109</v>
      </c>
      <c r="C95" s="582">
        <v>0</v>
      </c>
    </row>
    <row r="96" spans="1:3" ht="25.5">
      <c r="A96" s="80" t="s">
        <v>179</v>
      </c>
      <c r="B96" s="81" t="s">
        <v>209</v>
      </c>
      <c r="C96" s="582">
        <v>0</v>
      </c>
    </row>
    <row r="97" spans="1:3">
      <c r="A97" s="80" t="s">
        <v>180</v>
      </c>
      <c r="B97" s="79" t="s">
        <v>110</v>
      </c>
      <c r="C97" s="582" t="s">
        <v>286</v>
      </c>
    </row>
    <row r="98" spans="1:3">
      <c r="A98" s="80" t="s">
        <v>181</v>
      </c>
      <c r="B98" s="79" t="s">
        <v>111</v>
      </c>
      <c r="C98" s="582" t="s">
        <v>1563</v>
      </c>
    </row>
    <row r="99" spans="1:3" ht="25.5">
      <c r="A99" s="80" t="s">
        <v>182</v>
      </c>
      <c r="B99" s="81" t="s">
        <v>112</v>
      </c>
      <c r="C99" s="582" t="s">
        <v>322</v>
      </c>
    </row>
    <row r="100" spans="1:3">
      <c r="A100" s="80" t="s">
        <v>183</v>
      </c>
      <c r="B100" s="81" t="s">
        <v>202</v>
      </c>
      <c r="C100" s="582">
        <v>16</v>
      </c>
    </row>
    <row r="101" spans="1:3">
      <c r="A101" s="80" t="s">
        <v>197</v>
      </c>
      <c r="B101" s="81" t="s">
        <v>203</v>
      </c>
      <c r="C101" s="582">
        <v>12</v>
      </c>
    </row>
    <row r="102" spans="1:3">
      <c r="A102" s="80" t="s">
        <v>198</v>
      </c>
      <c r="B102" s="81" t="s">
        <v>204</v>
      </c>
      <c r="C102" s="582">
        <v>6</v>
      </c>
    </row>
    <row r="103" spans="1:3">
      <c r="A103" s="80" t="s">
        <v>199</v>
      </c>
      <c r="B103" s="81" t="s">
        <v>205</v>
      </c>
      <c r="C103" s="582">
        <v>10</v>
      </c>
    </row>
    <row r="104" spans="1:3">
      <c r="A104" s="80"/>
      <c r="B104" s="79" t="s">
        <v>113</v>
      </c>
      <c r="C104" s="582"/>
    </row>
    <row r="105" spans="1:3">
      <c r="A105" s="80" t="s">
        <v>200</v>
      </c>
      <c r="B105" s="79" t="s">
        <v>114</v>
      </c>
      <c r="C105" s="582" t="s">
        <v>1557</v>
      </c>
    </row>
    <row r="106" spans="1:3">
      <c r="A106" s="80" t="s">
        <v>201</v>
      </c>
      <c r="B106" s="79" t="s">
        <v>115</v>
      </c>
      <c r="C106" s="582" t="s">
        <v>1564</v>
      </c>
    </row>
    <row r="107" spans="1:3">
      <c r="A107" s="80"/>
      <c r="B107" s="82" t="s">
        <v>208</v>
      </c>
      <c r="C107" s="862"/>
    </row>
    <row r="108" spans="1:3" ht="26.25" thickBot="1">
      <c r="A108" s="83" t="s">
        <v>207</v>
      </c>
      <c r="B108" s="84" t="s">
        <v>206</v>
      </c>
      <c r="C108" s="854" t="s">
        <v>1565</v>
      </c>
    </row>
    <row r="109" spans="1:3" ht="13.5" thickBot="1">
      <c r="A109" s="12"/>
      <c r="B109" s="8"/>
      <c r="C109" s="53"/>
    </row>
    <row r="110" spans="1:3" s="27" customFormat="1" ht="13.5" thickBot="1">
      <c r="A110" s="25" t="s">
        <v>39</v>
      </c>
      <c r="B110" s="29" t="s">
        <v>38</v>
      </c>
      <c r="C110" s="47"/>
    </row>
    <row r="111" spans="1:3">
      <c r="A111" s="14" t="s">
        <v>40</v>
      </c>
      <c r="B111" s="17" t="s">
        <v>62</v>
      </c>
      <c r="C111" s="596"/>
    </row>
    <row r="112" spans="1:3">
      <c r="A112" s="12" t="s">
        <v>41</v>
      </c>
      <c r="B112" s="18" t="s">
        <v>63</v>
      </c>
      <c r="C112" s="582">
        <v>0</v>
      </c>
    </row>
    <row r="113" spans="1:3">
      <c r="A113" s="12" t="s">
        <v>42</v>
      </c>
      <c r="B113" s="18" t="s">
        <v>64</v>
      </c>
      <c r="C113" s="582"/>
    </row>
    <row r="114" spans="1:3">
      <c r="A114" s="12" t="s">
        <v>43</v>
      </c>
      <c r="B114" s="18" t="s">
        <v>65</v>
      </c>
      <c r="C114" s="582">
        <v>0</v>
      </c>
    </row>
    <row r="115" spans="1:3">
      <c r="A115" s="12" t="s">
        <v>44</v>
      </c>
      <c r="B115" s="18" t="s">
        <v>66</v>
      </c>
      <c r="C115" s="582">
        <v>0</v>
      </c>
    </row>
    <row r="116" spans="1:3">
      <c r="A116" s="12" t="s">
        <v>45</v>
      </c>
      <c r="B116" s="18" t="s">
        <v>120</v>
      </c>
      <c r="C116" s="582">
        <v>0</v>
      </c>
    </row>
    <row r="117" spans="1:3">
      <c r="A117" s="12" t="s">
        <v>46</v>
      </c>
      <c r="B117" s="18" t="s">
        <v>121</v>
      </c>
      <c r="C117" s="582">
        <v>0</v>
      </c>
    </row>
    <row r="118" spans="1:3" ht="25.5">
      <c r="A118" s="12" t="s">
        <v>47</v>
      </c>
      <c r="B118" s="22" t="s">
        <v>67</v>
      </c>
      <c r="C118" s="582">
        <v>0</v>
      </c>
    </row>
    <row r="119" spans="1:3" ht="25.5">
      <c r="A119" s="12" t="s">
        <v>48</v>
      </c>
      <c r="B119" s="22" t="s">
        <v>68</v>
      </c>
      <c r="C119" s="582">
        <v>0</v>
      </c>
    </row>
    <row r="120" spans="1:3">
      <c r="A120" s="12" t="s">
        <v>49</v>
      </c>
      <c r="B120" s="18" t="s">
        <v>69</v>
      </c>
      <c r="C120" s="582">
        <v>0</v>
      </c>
    </row>
    <row r="121" spans="1:3">
      <c r="A121" s="12" t="s">
        <v>50</v>
      </c>
      <c r="B121" s="18" t="s">
        <v>70</v>
      </c>
      <c r="C121" s="582">
        <v>0</v>
      </c>
    </row>
    <row r="122" spans="1:3">
      <c r="A122" s="12" t="s">
        <v>122</v>
      </c>
      <c r="B122" s="1" t="s">
        <v>116</v>
      </c>
      <c r="C122" s="582">
        <v>36495.360000000001</v>
      </c>
    </row>
    <row r="123" spans="1:3">
      <c r="A123" s="12" t="s">
        <v>123</v>
      </c>
      <c r="B123" s="1" t="s">
        <v>117</v>
      </c>
      <c r="C123" s="582">
        <v>0</v>
      </c>
    </row>
    <row r="124" spans="1:3">
      <c r="A124" s="12" t="s">
        <v>124</v>
      </c>
      <c r="B124" s="1" t="s">
        <v>118</v>
      </c>
      <c r="C124" s="582">
        <v>0</v>
      </c>
    </row>
    <row r="125" spans="1:3" ht="13.5" thickBot="1">
      <c r="A125" s="15" t="s">
        <v>125</v>
      </c>
      <c r="B125" s="3" t="s">
        <v>119</v>
      </c>
      <c r="C125" s="854">
        <v>0</v>
      </c>
    </row>
    <row r="126" spans="1:3" ht="13.5" thickBot="1">
      <c r="A126" s="12"/>
      <c r="B126" s="8"/>
      <c r="C126" s="53"/>
    </row>
    <row r="127" spans="1:3" s="27" customFormat="1" ht="13.5" thickBot="1">
      <c r="A127" s="25" t="s">
        <v>51</v>
      </c>
      <c r="B127" s="29" t="s">
        <v>191</v>
      </c>
      <c r="C127" s="47"/>
    </row>
    <row r="128" spans="1:3" ht="13.5" thickBot="1">
      <c r="A128" s="16" t="s">
        <v>52</v>
      </c>
      <c r="B128" s="20" t="s">
        <v>128</v>
      </c>
      <c r="C128" s="863">
        <v>211</v>
      </c>
    </row>
    <row r="129" spans="1:3" ht="13.5" thickBot="1">
      <c r="A129" s="12"/>
      <c r="B129" s="8"/>
      <c r="C129" s="53"/>
    </row>
    <row r="130" spans="1:3" s="27" customFormat="1" ht="13.5" thickBot="1">
      <c r="A130" s="30" t="s">
        <v>53</v>
      </c>
      <c r="B130" s="31" t="s">
        <v>71</v>
      </c>
      <c r="C130" s="46"/>
    </row>
    <row r="131" spans="1:3">
      <c r="A131" s="14" t="s">
        <v>54</v>
      </c>
      <c r="B131" s="17" t="s">
        <v>72</v>
      </c>
      <c r="C131" s="596">
        <v>0</v>
      </c>
    </row>
    <row r="132" spans="1:3" ht="13.5" thickBot="1">
      <c r="A132" s="15" t="s">
        <v>55</v>
      </c>
      <c r="B132" s="19" t="s">
        <v>73</v>
      </c>
      <c r="C132" s="854">
        <v>0</v>
      </c>
    </row>
    <row r="133" spans="1:3" ht="13.5" thickBot="1">
      <c r="A133" s="12"/>
      <c r="B133" s="8"/>
      <c r="C133" s="53"/>
    </row>
    <row r="134" spans="1:3" s="27" customFormat="1" ht="13.5" thickBot="1">
      <c r="A134" s="30" t="s">
        <v>56</v>
      </c>
      <c r="B134" s="31" t="s">
        <v>74</v>
      </c>
      <c r="C134" s="46"/>
    </row>
    <row r="135" spans="1:3" ht="25.5">
      <c r="A135" s="14" t="s">
        <v>57</v>
      </c>
      <c r="B135" s="23" t="s">
        <v>75</v>
      </c>
      <c r="C135" s="598" t="s">
        <v>305</v>
      </c>
    </row>
    <row r="136" spans="1:3" ht="26.25" thickBot="1">
      <c r="A136" s="15" t="s">
        <v>58</v>
      </c>
      <c r="B136" s="24" t="s">
        <v>76</v>
      </c>
      <c r="C136" s="576">
        <v>0</v>
      </c>
    </row>
    <row r="137" spans="1:3" ht="13.5" thickBot="1"/>
    <row r="138" spans="1:3" s="27" customFormat="1" ht="13.5" thickBot="1">
      <c r="A138" s="25" t="s">
        <v>94</v>
      </c>
      <c r="B138" s="26" t="s">
        <v>184</v>
      </c>
      <c r="C138" s="47"/>
    </row>
    <row r="139" spans="1:3">
      <c r="A139" s="69" t="s">
        <v>95</v>
      </c>
      <c r="B139" s="36" t="s">
        <v>187</v>
      </c>
      <c r="C139" s="598">
        <v>0</v>
      </c>
    </row>
    <row r="140" spans="1:3" ht="25.5">
      <c r="A140" s="71" t="s">
        <v>96</v>
      </c>
      <c r="B140" s="37" t="s">
        <v>188</v>
      </c>
      <c r="C140" s="564">
        <v>0</v>
      </c>
    </row>
    <row r="141" spans="1:3" ht="25.5">
      <c r="A141" s="71" t="s">
        <v>97</v>
      </c>
      <c r="B141" s="37" t="s">
        <v>189</v>
      </c>
      <c r="C141" s="564">
        <v>0</v>
      </c>
    </row>
    <row r="142" spans="1:3">
      <c r="A142" s="71" t="s">
        <v>98</v>
      </c>
      <c r="B142" s="37" t="s">
        <v>190</v>
      </c>
      <c r="C142" s="564">
        <v>0</v>
      </c>
    </row>
    <row r="143" spans="1:3" ht="13.5" thickBot="1">
      <c r="A143" s="76" t="s">
        <v>185</v>
      </c>
      <c r="B143" s="38" t="s">
        <v>186</v>
      </c>
      <c r="C143" s="576">
        <v>0</v>
      </c>
    </row>
  </sheetData>
  <sheetProtection password="E2A1" sheet="1" objects="1" scenarios="1"/>
  <customSheetViews>
    <customSheetView guid="{3E90B2E1-F1F4-4974-B519-9169F75ECD48}" topLeftCell="A6">
      <selection activeCell="E55" sqref="E55"/>
      <pageMargins left="0.7" right="0.7" top="0.75" bottom="0.75" header="0.3" footer="0.3"/>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sheetPr codeName="Hoja18"/>
  <dimension ref="A1:C144"/>
  <sheetViews>
    <sheetView topLeftCell="A24" workbookViewId="0">
      <selection activeCell="G40" sqref="G40"/>
    </sheetView>
  </sheetViews>
  <sheetFormatPr baseColWidth="10" defaultColWidth="9.140625" defaultRowHeight="12.75"/>
  <cols>
    <col min="1" max="1" width="5.28515625" style="4" bestFit="1" customWidth="1"/>
    <col min="2" max="2" width="34.5703125" style="4" customWidth="1"/>
    <col min="3" max="3" width="60.28515625" style="45" customWidth="1"/>
    <col min="4" max="16384" width="9.140625" style="4"/>
  </cols>
  <sheetData>
    <row r="1" spans="1:3" ht="30.75" customHeight="1" thickBot="1">
      <c r="A1" s="1294" t="s">
        <v>1566</v>
      </c>
      <c r="B1" s="1294"/>
      <c r="C1" s="1294"/>
    </row>
    <row r="2" spans="1:3" ht="13.5" thickBot="1">
      <c r="A2" s="56" t="s">
        <v>210</v>
      </c>
      <c r="B2" s="57"/>
      <c r="C2" s="58"/>
    </row>
    <row r="3" spans="1:3">
      <c r="A3" s="1055" t="s">
        <v>211</v>
      </c>
      <c r="B3" s="1056"/>
      <c r="C3" s="1042" t="s">
        <v>212</v>
      </c>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c r="A13" s="1057"/>
      <c r="B13" s="1058"/>
      <c r="C13" s="1043"/>
    </row>
    <row r="14" spans="1:3" ht="13.5" thickBot="1">
      <c r="A14" s="1057"/>
      <c r="B14" s="1058"/>
      <c r="C14" s="1044"/>
    </row>
    <row r="15" spans="1:3">
      <c r="A15" s="1057"/>
      <c r="B15" s="1058"/>
      <c r="C15" s="1042" t="s">
        <v>213</v>
      </c>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c r="A24" s="1057"/>
      <c r="B24" s="1058"/>
      <c r="C24" s="1043"/>
    </row>
    <row r="25" spans="1:3" ht="13.5" thickBot="1">
      <c r="A25" s="1059"/>
      <c r="B25" s="1060"/>
      <c r="C25" s="1044"/>
    </row>
    <row r="26" spans="1:3" ht="13.5" thickBot="1"/>
    <row r="27" spans="1:3">
      <c r="A27" s="1050" t="s">
        <v>0</v>
      </c>
      <c r="B27" s="1295"/>
      <c r="C27" s="871" t="s">
        <v>1567</v>
      </c>
    </row>
    <row r="28" spans="1:3">
      <c r="A28" s="1052" t="s">
        <v>77</v>
      </c>
      <c r="B28" s="1293"/>
      <c r="C28" s="865" t="s">
        <v>286</v>
      </c>
    </row>
    <row r="29" spans="1:3" ht="12.75" customHeight="1">
      <c r="A29" s="1052" t="s">
        <v>1</v>
      </c>
      <c r="B29" s="1292"/>
      <c r="C29" s="864" t="s">
        <v>227</v>
      </c>
    </row>
    <row r="30" spans="1:3" ht="13.5" thickBot="1"/>
    <row r="31" spans="1:3" ht="25.5" customHeight="1" thickBot="1">
      <c r="A31" s="1061" t="s">
        <v>78</v>
      </c>
      <c r="B31" s="1046"/>
      <c r="C31" s="1047"/>
    </row>
    <row r="32" spans="1:3" ht="13.5" thickBot="1"/>
    <row r="33" spans="1:3" s="27" customFormat="1" ht="13.5" thickBot="1">
      <c r="A33" s="1048" t="s">
        <v>3</v>
      </c>
      <c r="B33" s="1049"/>
      <c r="C33" s="46" t="s">
        <v>4</v>
      </c>
    </row>
    <row r="34" spans="1:3" s="27" customFormat="1" ht="13.5" thickBot="1">
      <c r="A34" s="28"/>
      <c r="B34" s="32"/>
      <c r="C34" s="46"/>
    </row>
    <row r="35" spans="1:3" s="27" customFormat="1" ht="13.5" thickBot="1">
      <c r="A35" s="25" t="s">
        <v>5</v>
      </c>
      <c r="B35" s="26" t="s">
        <v>7</v>
      </c>
      <c r="C35" s="47"/>
    </row>
    <row r="36" spans="1:3" s="27" customFormat="1" ht="13.5" thickBot="1">
      <c r="A36" s="25" t="s">
        <v>6</v>
      </c>
      <c r="B36" s="26" t="s">
        <v>8</v>
      </c>
      <c r="C36" s="47"/>
    </row>
    <row r="37" spans="1:3">
      <c r="A37" s="69" t="s">
        <v>129</v>
      </c>
      <c r="B37" s="70" t="s">
        <v>10</v>
      </c>
      <c r="C37" s="873" t="s">
        <v>1567</v>
      </c>
    </row>
    <row r="38" spans="1:3">
      <c r="A38" s="71" t="s">
        <v>130</v>
      </c>
      <c r="B38" s="72" t="s">
        <v>9</v>
      </c>
      <c r="C38" s="865" t="s">
        <v>263</v>
      </c>
    </row>
    <row r="39" spans="1:3">
      <c r="A39" s="71" t="s">
        <v>131</v>
      </c>
      <c r="B39" s="72" t="s">
        <v>11</v>
      </c>
      <c r="C39" s="865" t="s">
        <v>1568</v>
      </c>
    </row>
    <row r="40" spans="1:3">
      <c r="A40" s="71" t="s">
        <v>132</v>
      </c>
      <c r="B40" s="72" t="s">
        <v>12</v>
      </c>
      <c r="C40" s="865" t="s">
        <v>1569</v>
      </c>
    </row>
    <row r="41" spans="1:3">
      <c r="A41" s="71" t="s">
        <v>133</v>
      </c>
      <c r="B41" s="72" t="s">
        <v>34</v>
      </c>
      <c r="C41" s="865" t="s">
        <v>1570</v>
      </c>
    </row>
    <row r="42" spans="1:3" ht="51">
      <c r="A42" s="71"/>
      <c r="B42" s="73" t="s">
        <v>192</v>
      </c>
      <c r="C42" s="865" t="s">
        <v>1571</v>
      </c>
    </row>
    <row r="43" spans="1:3">
      <c r="A43" s="71" t="s">
        <v>134</v>
      </c>
      <c r="B43" s="72" t="s">
        <v>193</v>
      </c>
      <c r="C43" s="865" t="s">
        <v>1572</v>
      </c>
    </row>
    <row r="44" spans="1:3">
      <c r="A44" s="71" t="s">
        <v>135</v>
      </c>
      <c r="B44" s="72" t="s">
        <v>196</v>
      </c>
      <c r="C44" s="865" t="s">
        <v>1573</v>
      </c>
    </row>
    <row r="45" spans="1:3">
      <c r="A45" s="71" t="s">
        <v>136</v>
      </c>
      <c r="B45" s="72" t="s">
        <v>195</v>
      </c>
      <c r="C45" s="865" t="s">
        <v>1574</v>
      </c>
    </row>
    <row r="46" spans="1:3">
      <c r="A46" s="71" t="s">
        <v>137</v>
      </c>
      <c r="B46" s="72" t="s">
        <v>86</v>
      </c>
      <c r="C46" s="865" t="s">
        <v>1575</v>
      </c>
    </row>
    <row r="47" spans="1:3">
      <c r="A47" s="71" t="s">
        <v>138</v>
      </c>
      <c r="B47" s="72" t="s">
        <v>13</v>
      </c>
      <c r="C47" s="865" t="s">
        <v>1576</v>
      </c>
    </row>
    <row r="48" spans="1:3">
      <c r="A48" s="71" t="s">
        <v>140</v>
      </c>
      <c r="B48" s="72" t="s">
        <v>15</v>
      </c>
      <c r="C48" s="865" t="s">
        <v>305</v>
      </c>
    </row>
    <row r="49" spans="1:3">
      <c r="A49" s="71" t="s">
        <v>141</v>
      </c>
      <c r="B49" s="75" t="s">
        <v>91</v>
      </c>
      <c r="C49" s="865" t="s">
        <v>1476</v>
      </c>
    </row>
    <row r="50" spans="1:3">
      <c r="A50" s="71" t="s">
        <v>142</v>
      </c>
      <c r="B50" s="72" t="s">
        <v>16</v>
      </c>
      <c r="C50" s="865" t="s">
        <v>1577</v>
      </c>
    </row>
    <row r="51" spans="1:3" ht="26.25" thickBot="1">
      <c r="A51" s="76" t="s">
        <v>194</v>
      </c>
      <c r="B51" s="77" t="s">
        <v>59</v>
      </c>
      <c r="C51" s="869" t="s">
        <v>227</v>
      </c>
    </row>
    <row r="52" spans="1:3" s="27" customFormat="1" ht="13.5" thickBot="1">
      <c r="A52" s="25" t="s">
        <v>17</v>
      </c>
      <c r="B52" s="26" t="s">
        <v>18</v>
      </c>
      <c r="C52" s="47"/>
    </row>
    <row r="53" spans="1:3">
      <c r="A53" s="71" t="s">
        <v>143</v>
      </c>
      <c r="B53" s="70" t="s">
        <v>19</v>
      </c>
      <c r="C53" s="577">
        <v>5</v>
      </c>
    </row>
    <row r="54" spans="1:3" ht="40.5" customHeight="1">
      <c r="A54" s="71" t="s">
        <v>144</v>
      </c>
      <c r="B54" s="75" t="s">
        <v>20</v>
      </c>
      <c r="C54" s="564">
        <v>0</v>
      </c>
    </row>
    <row r="55" spans="1:3" ht="53.25" customHeight="1">
      <c r="A55" s="71" t="s">
        <v>145</v>
      </c>
      <c r="B55" s="75" t="s">
        <v>21</v>
      </c>
      <c r="C55" s="564">
        <v>0</v>
      </c>
    </row>
    <row r="56" spans="1:3" ht="27.75" customHeight="1" thickBot="1">
      <c r="A56" s="76" t="s">
        <v>146</v>
      </c>
      <c r="B56" s="77" t="s">
        <v>22</v>
      </c>
      <c r="C56" s="576">
        <v>0</v>
      </c>
    </row>
    <row r="57" spans="1:3" s="27" customFormat="1" ht="13.5" thickBot="1">
      <c r="A57" s="30" t="s">
        <v>23</v>
      </c>
      <c r="B57" s="41" t="s">
        <v>24</v>
      </c>
      <c r="C57" s="46"/>
    </row>
    <row r="58" spans="1:3">
      <c r="A58" s="14"/>
      <c r="B58" s="78" t="s">
        <v>25</v>
      </c>
      <c r="C58" s="851" t="s">
        <v>1578</v>
      </c>
    </row>
    <row r="59" spans="1:3">
      <c r="A59" s="12"/>
      <c r="B59" s="79" t="s">
        <v>26</v>
      </c>
      <c r="C59" s="587" t="s">
        <v>1578</v>
      </c>
    </row>
    <row r="60" spans="1:3">
      <c r="A60" s="80" t="s">
        <v>147</v>
      </c>
      <c r="B60" s="79" t="s">
        <v>27</v>
      </c>
      <c r="C60" s="582" t="s">
        <v>1579</v>
      </c>
    </row>
    <row r="61" spans="1:3">
      <c r="A61" s="80" t="s">
        <v>148</v>
      </c>
      <c r="B61" s="79" t="s">
        <v>28</v>
      </c>
      <c r="C61" s="582">
        <v>0</v>
      </c>
    </row>
    <row r="62" spans="1:3">
      <c r="A62" s="80" t="s">
        <v>149</v>
      </c>
      <c r="B62" s="79" t="s">
        <v>29</v>
      </c>
      <c r="C62" s="582">
        <v>0</v>
      </c>
    </row>
    <row r="63" spans="1:3">
      <c r="A63" s="80"/>
      <c r="B63" s="79" t="s">
        <v>80</v>
      </c>
      <c r="C63" s="582"/>
    </row>
    <row r="64" spans="1:3">
      <c r="A64" s="80" t="s">
        <v>150</v>
      </c>
      <c r="B64" s="79" t="s">
        <v>126</v>
      </c>
      <c r="C64" s="587" t="s">
        <v>1580</v>
      </c>
    </row>
    <row r="65" spans="1:3">
      <c r="A65" s="80" t="s">
        <v>151</v>
      </c>
      <c r="B65" s="79" t="s">
        <v>127</v>
      </c>
      <c r="C65" s="587" t="s">
        <v>309</v>
      </c>
    </row>
    <row r="66" spans="1:3">
      <c r="A66" s="80" t="s">
        <v>152</v>
      </c>
      <c r="B66" s="79" t="s">
        <v>81</v>
      </c>
      <c r="C66" s="587" t="s">
        <v>274</v>
      </c>
    </row>
    <row r="67" spans="1:3">
      <c r="A67" s="80" t="s">
        <v>153</v>
      </c>
      <c r="B67" s="79" t="s">
        <v>82</v>
      </c>
      <c r="C67" s="582">
        <v>-33</v>
      </c>
    </row>
    <row r="68" spans="1:3">
      <c r="A68" s="80" t="s">
        <v>154</v>
      </c>
      <c r="B68" s="79" t="s">
        <v>30</v>
      </c>
      <c r="C68" s="587" t="s">
        <v>1581</v>
      </c>
    </row>
    <row r="69" spans="1:3">
      <c r="A69" s="80" t="s">
        <v>155</v>
      </c>
      <c r="B69" s="79" t="s">
        <v>79</v>
      </c>
      <c r="C69" s="587" t="s">
        <v>1582</v>
      </c>
    </row>
    <row r="70" spans="1:3">
      <c r="A70" s="80" t="s">
        <v>156</v>
      </c>
      <c r="B70" s="79" t="s">
        <v>61</v>
      </c>
      <c r="C70" s="587" t="s">
        <v>1583</v>
      </c>
    </row>
    <row r="71" spans="1:3">
      <c r="A71" s="80" t="s">
        <v>157</v>
      </c>
      <c r="B71" s="79" t="s">
        <v>92</v>
      </c>
      <c r="C71" s="582">
        <v>-37</v>
      </c>
    </row>
    <row r="72" spans="1:3">
      <c r="A72" s="80" t="s">
        <v>158</v>
      </c>
      <c r="B72" s="79" t="s">
        <v>93</v>
      </c>
      <c r="C72" s="582">
        <v>-38</v>
      </c>
    </row>
    <row r="73" spans="1:3">
      <c r="A73" s="80" t="s">
        <v>159</v>
      </c>
      <c r="B73" s="79" t="s">
        <v>99</v>
      </c>
      <c r="C73" s="587" t="s">
        <v>314</v>
      </c>
    </row>
    <row r="74" spans="1:3">
      <c r="A74" s="80" t="s">
        <v>160</v>
      </c>
      <c r="B74" s="79" t="s">
        <v>100</v>
      </c>
      <c r="C74" s="587" t="s">
        <v>314</v>
      </c>
    </row>
    <row r="75" spans="1:3">
      <c r="A75" s="80" t="s">
        <v>161</v>
      </c>
      <c r="B75" s="79" t="s">
        <v>101</v>
      </c>
      <c r="C75" s="587" t="s">
        <v>1584</v>
      </c>
    </row>
    <row r="76" spans="1:3">
      <c r="A76" s="80" t="s">
        <v>162</v>
      </c>
      <c r="B76" s="79" t="s">
        <v>102</v>
      </c>
      <c r="C76" s="582">
        <v>-42</v>
      </c>
    </row>
    <row r="77" spans="1:3">
      <c r="A77" s="80" t="s">
        <v>163</v>
      </c>
      <c r="B77" s="79" t="s">
        <v>103</v>
      </c>
      <c r="C77" s="587" t="s">
        <v>227</v>
      </c>
    </row>
    <row r="78" spans="1:3">
      <c r="A78" s="80"/>
      <c r="B78" s="79" t="s">
        <v>83</v>
      </c>
      <c r="C78" s="582"/>
    </row>
    <row r="79" spans="1:3">
      <c r="A79" s="80" t="s">
        <v>164</v>
      </c>
      <c r="B79" s="79" t="s">
        <v>60</v>
      </c>
      <c r="C79" s="587" t="s">
        <v>227</v>
      </c>
    </row>
    <row r="80" spans="1:3">
      <c r="A80" s="80" t="s">
        <v>165</v>
      </c>
      <c r="B80" s="79" t="s">
        <v>36</v>
      </c>
      <c r="C80" s="582" t="s">
        <v>1579</v>
      </c>
    </row>
    <row r="81" spans="1:3">
      <c r="A81" s="80" t="s">
        <v>166</v>
      </c>
      <c r="B81" s="79" t="s">
        <v>37</v>
      </c>
      <c r="C81" s="587" t="s">
        <v>227</v>
      </c>
    </row>
    <row r="82" spans="1:3">
      <c r="A82" s="80" t="s">
        <v>167</v>
      </c>
      <c r="B82" s="79" t="s">
        <v>87</v>
      </c>
      <c r="C82" s="587" t="s">
        <v>1580</v>
      </c>
    </row>
    <row r="83" spans="1:3">
      <c r="A83" s="80" t="s">
        <v>168</v>
      </c>
      <c r="B83" s="79" t="s">
        <v>88</v>
      </c>
      <c r="C83" s="587" t="s">
        <v>227</v>
      </c>
    </row>
    <row r="84" spans="1:3">
      <c r="A84" s="80" t="s">
        <v>169</v>
      </c>
      <c r="B84" s="79" t="s">
        <v>89</v>
      </c>
      <c r="C84" s="587" t="s">
        <v>227</v>
      </c>
    </row>
    <row r="85" spans="1:3">
      <c r="A85" s="80"/>
      <c r="B85" s="79" t="s">
        <v>84</v>
      </c>
      <c r="C85" s="582"/>
    </row>
    <row r="86" spans="1:3">
      <c r="A86" s="80" t="s">
        <v>170</v>
      </c>
      <c r="B86" s="79" t="s">
        <v>32</v>
      </c>
      <c r="C86" s="582" t="s">
        <v>1585</v>
      </c>
    </row>
    <row r="87" spans="1:3">
      <c r="A87" s="80" t="s">
        <v>171</v>
      </c>
      <c r="B87" s="79" t="s">
        <v>90</v>
      </c>
      <c r="C87" s="587" t="s">
        <v>1586</v>
      </c>
    </row>
    <row r="88" spans="1:3">
      <c r="A88" s="80"/>
      <c r="B88" s="79" t="s">
        <v>85</v>
      </c>
      <c r="C88" s="582"/>
    </row>
    <row r="89" spans="1:3">
      <c r="A89" s="80" t="s">
        <v>172</v>
      </c>
      <c r="B89" s="79" t="s">
        <v>33</v>
      </c>
      <c r="C89" s="587" t="s">
        <v>227</v>
      </c>
    </row>
    <row r="90" spans="1:3">
      <c r="A90" s="80" t="s">
        <v>173</v>
      </c>
      <c r="B90" s="79" t="s">
        <v>31</v>
      </c>
      <c r="C90" s="587" t="s">
        <v>1587</v>
      </c>
    </row>
    <row r="91" spans="1:3">
      <c r="A91" s="80"/>
      <c r="B91" s="79" t="s">
        <v>104</v>
      </c>
      <c r="C91" s="582"/>
    </row>
    <row r="92" spans="1:3">
      <c r="A92" s="80" t="s">
        <v>174</v>
      </c>
      <c r="B92" s="79" t="s">
        <v>105</v>
      </c>
      <c r="C92" s="587" t="s">
        <v>227</v>
      </c>
    </row>
    <row r="93" spans="1:3">
      <c r="A93" s="80" t="s">
        <v>175</v>
      </c>
      <c r="B93" s="79" t="s">
        <v>106</v>
      </c>
      <c r="C93" s="587" t="s">
        <v>227</v>
      </c>
    </row>
    <row r="94" spans="1:3">
      <c r="A94" s="80" t="s">
        <v>176</v>
      </c>
      <c r="B94" s="79" t="s">
        <v>107</v>
      </c>
      <c r="C94" s="587" t="s">
        <v>227</v>
      </c>
    </row>
    <row r="95" spans="1:3">
      <c r="A95" s="80" t="s">
        <v>177</v>
      </c>
      <c r="B95" s="79" t="s">
        <v>108</v>
      </c>
      <c r="C95" s="587" t="s">
        <v>227</v>
      </c>
    </row>
    <row r="96" spans="1:3">
      <c r="A96" s="80" t="s">
        <v>178</v>
      </c>
      <c r="B96" s="79" t="s">
        <v>109</v>
      </c>
      <c r="C96" s="587" t="s">
        <v>227</v>
      </c>
    </row>
    <row r="97" spans="1:3" ht="25.5">
      <c r="A97" s="80" t="s">
        <v>179</v>
      </c>
      <c r="B97" s="81" t="s">
        <v>209</v>
      </c>
      <c r="C97" s="587" t="s">
        <v>227</v>
      </c>
    </row>
    <row r="98" spans="1:3">
      <c r="A98" s="80" t="s">
        <v>180</v>
      </c>
      <c r="B98" s="79" t="s">
        <v>110</v>
      </c>
      <c r="C98" s="587" t="s">
        <v>322</v>
      </c>
    </row>
    <row r="99" spans="1:3">
      <c r="A99" s="80" t="s">
        <v>181</v>
      </c>
      <c r="B99" s="79" t="s">
        <v>111</v>
      </c>
      <c r="C99" s="587" t="s">
        <v>227</v>
      </c>
    </row>
    <row r="100" spans="1:3" ht="25.5">
      <c r="A100" s="80" t="s">
        <v>182</v>
      </c>
      <c r="B100" s="81" t="s">
        <v>112</v>
      </c>
      <c r="C100" s="587" t="s">
        <v>227</v>
      </c>
    </row>
    <row r="101" spans="1:3">
      <c r="A101" s="80" t="s">
        <v>183</v>
      </c>
      <c r="B101" s="81" t="s">
        <v>202</v>
      </c>
      <c r="C101" s="587" t="s">
        <v>227</v>
      </c>
    </row>
    <row r="102" spans="1:3">
      <c r="A102" s="80" t="s">
        <v>197</v>
      </c>
      <c r="B102" s="81" t="s">
        <v>203</v>
      </c>
      <c r="C102" s="587" t="s">
        <v>227</v>
      </c>
    </row>
    <row r="103" spans="1:3">
      <c r="A103" s="80" t="s">
        <v>198</v>
      </c>
      <c r="B103" s="81" t="s">
        <v>204</v>
      </c>
      <c r="C103" s="587" t="s">
        <v>227</v>
      </c>
    </row>
    <row r="104" spans="1:3">
      <c r="A104" s="80" t="s">
        <v>199</v>
      </c>
      <c r="B104" s="81" t="s">
        <v>205</v>
      </c>
      <c r="C104" s="587" t="s">
        <v>227</v>
      </c>
    </row>
    <row r="105" spans="1:3">
      <c r="A105" s="80"/>
      <c r="B105" s="79" t="s">
        <v>113</v>
      </c>
      <c r="C105" s="582"/>
    </row>
    <row r="106" spans="1:3">
      <c r="A106" s="80" t="s">
        <v>200</v>
      </c>
      <c r="B106" s="79" t="s">
        <v>114</v>
      </c>
      <c r="C106" s="587" t="s">
        <v>227</v>
      </c>
    </row>
    <row r="107" spans="1:3">
      <c r="A107" s="80" t="s">
        <v>201</v>
      </c>
      <c r="B107" s="79" t="s">
        <v>115</v>
      </c>
      <c r="C107" s="587" t="s">
        <v>227</v>
      </c>
    </row>
    <row r="108" spans="1:3">
      <c r="A108" s="80"/>
      <c r="B108" s="82" t="s">
        <v>208</v>
      </c>
      <c r="C108" s="862"/>
    </row>
    <row r="109" spans="1:3" ht="26.25" thickBot="1">
      <c r="A109" s="83" t="s">
        <v>207</v>
      </c>
      <c r="B109" s="84" t="s">
        <v>206</v>
      </c>
      <c r="C109" s="593" t="s">
        <v>1588</v>
      </c>
    </row>
    <row r="110" spans="1:3" ht="13.5" thickBot="1">
      <c r="A110" s="12"/>
      <c r="B110" s="8"/>
      <c r="C110" s="53"/>
    </row>
    <row r="111" spans="1:3" s="27" customFormat="1" ht="13.5" thickBot="1">
      <c r="A111" s="25" t="s">
        <v>39</v>
      </c>
      <c r="B111" s="29" t="s">
        <v>38</v>
      </c>
      <c r="C111" s="47"/>
    </row>
    <row r="112" spans="1:3">
      <c r="A112" s="14" t="s">
        <v>40</v>
      </c>
      <c r="B112" s="17" t="s">
        <v>62</v>
      </c>
      <c r="C112" s="742"/>
    </row>
    <row r="113" spans="1:3">
      <c r="A113" s="12" t="s">
        <v>41</v>
      </c>
      <c r="B113" s="18" t="s">
        <v>63</v>
      </c>
      <c r="C113" s="874" t="s">
        <v>227</v>
      </c>
    </row>
    <row r="114" spans="1:3">
      <c r="A114" s="12" t="s">
        <v>42</v>
      </c>
      <c r="B114" s="18" t="s">
        <v>64</v>
      </c>
      <c r="C114" s="874" t="s">
        <v>227</v>
      </c>
    </row>
    <row r="115" spans="1:3">
      <c r="A115" s="12" t="s">
        <v>43</v>
      </c>
      <c r="B115" s="18" t="s">
        <v>65</v>
      </c>
      <c r="C115" s="874" t="s">
        <v>227</v>
      </c>
    </row>
    <row r="116" spans="1:3">
      <c r="A116" s="12" t="s">
        <v>44</v>
      </c>
      <c r="B116" s="18" t="s">
        <v>66</v>
      </c>
      <c r="C116" s="874" t="s">
        <v>227</v>
      </c>
    </row>
    <row r="117" spans="1:3">
      <c r="A117" s="12" t="s">
        <v>45</v>
      </c>
      <c r="B117" s="18" t="s">
        <v>120</v>
      </c>
      <c r="C117" s="874" t="s">
        <v>227</v>
      </c>
    </row>
    <row r="118" spans="1:3">
      <c r="A118" s="12" t="s">
        <v>46</v>
      </c>
      <c r="B118" s="18" t="s">
        <v>121</v>
      </c>
      <c r="C118" s="874" t="s">
        <v>227</v>
      </c>
    </row>
    <row r="119" spans="1:3" ht="25.5">
      <c r="A119" s="12" t="s">
        <v>47</v>
      </c>
      <c r="B119" s="22" t="s">
        <v>67</v>
      </c>
      <c r="C119" s="874" t="s">
        <v>227</v>
      </c>
    </row>
    <row r="120" spans="1:3" ht="25.5">
      <c r="A120" s="12" t="s">
        <v>48</v>
      </c>
      <c r="B120" s="22" t="s">
        <v>68</v>
      </c>
      <c r="C120" s="874" t="s">
        <v>227</v>
      </c>
    </row>
    <row r="121" spans="1:3">
      <c r="A121" s="12" t="s">
        <v>49</v>
      </c>
      <c r="B121" s="18" t="s">
        <v>69</v>
      </c>
      <c r="C121" s="874" t="s">
        <v>227</v>
      </c>
    </row>
    <row r="122" spans="1:3">
      <c r="A122" s="12" t="s">
        <v>50</v>
      </c>
      <c r="B122" s="18" t="s">
        <v>70</v>
      </c>
      <c r="C122" s="874" t="s">
        <v>227</v>
      </c>
    </row>
    <row r="123" spans="1:3">
      <c r="A123" s="12" t="s">
        <v>122</v>
      </c>
      <c r="B123" s="1" t="s">
        <v>116</v>
      </c>
      <c r="C123" s="874" t="s">
        <v>227</v>
      </c>
    </row>
    <row r="124" spans="1:3">
      <c r="A124" s="12" t="s">
        <v>123</v>
      </c>
      <c r="B124" s="1" t="s">
        <v>117</v>
      </c>
      <c r="C124" s="874" t="s">
        <v>227</v>
      </c>
    </row>
    <row r="125" spans="1:3">
      <c r="A125" s="12" t="s">
        <v>124</v>
      </c>
      <c r="B125" s="1" t="s">
        <v>118</v>
      </c>
      <c r="C125" s="874" t="s">
        <v>227</v>
      </c>
    </row>
    <row r="126" spans="1:3" ht="13.5" thickBot="1">
      <c r="A126" s="15" t="s">
        <v>125</v>
      </c>
      <c r="B126" s="3" t="s">
        <v>119</v>
      </c>
      <c r="C126" s="874" t="s">
        <v>227</v>
      </c>
    </row>
    <row r="127" spans="1:3" ht="13.5" thickBot="1">
      <c r="A127" s="12"/>
      <c r="B127" s="8"/>
      <c r="C127" s="53"/>
    </row>
    <row r="128" spans="1:3" s="27" customFormat="1" ht="13.5" thickBot="1">
      <c r="A128" s="25" t="s">
        <v>51</v>
      </c>
      <c r="B128" s="29" t="s">
        <v>191</v>
      </c>
      <c r="C128" s="47"/>
    </row>
    <row r="129" spans="1:3" ht="13.5" thickBot="1">
      <c r="A129" s="16" t="s">
        <v>52</v>
      </c>
      <c r="B129" s="20" t="s">
        <v>128</v>
      </c>
      <c r="C129" s="875" t="s">
        <v>1580</v>
      </c>
    </row>
    <row r="130" spans="1:3" ht="13.5" thickBot="1">
      <c r="A130" s="12"/>
      <c r="B130" s="8"/>
      <c r="C130" s="53"/>
    </row>
    <row r="131" spans="1:3" s="27" customFormat="1" ht="13.5" thickBot="1">
      <c r="A131" s="30" t="s">
        <v>53</v>
      </c>
      <c r="B131" s="31" t="s">
        <v>71</v>
      </c>
      <c r="C131" s="46"/>
    </row>
    <row r="132" spans="1:3">
      <c r="A132" s="14" t="s">
        <v>54</v>
      </c>
      <c r="B132" s="17" t="s">
        <v>72</v>
      </c>
      <c r="C132" s="596" t="s">
        <v>227</v>
      </c>
    </row>
    <row r="133" spans="1:3" ht="13.5" thickBot="1">
      <c r="A133" s="15" t="s">
        <v>55</v>
      </c>
      <c r="B133" s="19" t="s">
        <v>73</v>
      </c>
      <c r="C133" s="854" t="s">
        <v>227</v>
      </c>
    </row>
    <row r="134" spans="1:3" ht="13.5" thickBot="1">
      <c r="A134" s="12"/>
      <c r="B134" s="8"/>
      <c r="C134" s="53"/>
    </row>
    <row r="135" spans="1:3" s="27" customFormat="1" ht="13.5" thickBot="1">
      <c r="A135" s="30" t="s">
        <v>56</v>
      </c>
      <c r="B135" s="31" t="s">
        <v>74</v>
      </c>
      <c r="C135" s="46"/>
    </row>
    <row r="136" spans="1:3" ht="25.5">
      <c r="A136" s="14" t="s">
        <v>57</v>
      </c>
      <c r="B136" s="23" t="s">
        <v>75</v>
      </c>
      <c r="C136" s="598">
        <v>48</v>
      </c>
    </row>
    <row r="137" spans="1:3" ht="26.25" thickBot="1">
      <c r="A137" s="15" t="s">
        <v>58</v>
      </c>
      <c r="B137" s="24" t="s">
        <v>76</v>
      </c>
      <c r="C137" s="576" t="s">
        <v>227</v>
      </c>
    </row>
    <row r="138" spans="1:3" ht="13.5" thickBot="1"/>
    <row r="139" spans="1:3" s="27" customFormat="1" ht="13.5" thickBot="1">
      <c r="A139" s="25" t="s">
        <v>94</v>
      </c>
      <c r="B139" s="26" t="s">
        <v>184</v>
      </c>
      <c r="C139" s="47"/>
    </row>
    <row r="140" spans="1:3" ht="12.75" customHeight="1">
      <c r="A140" s="69" t="s">
        <v>95</v>
      </c>
      <c r="B140" s="36" t="s">
        <v>187</v>
      </c>
      <c r="C140" s="598" t="s">
        <v>227</v>
      </c>
    </row>
    <row r="141" spans="1:3" ht="25.5">
      <c r="A141" s="71" t="s">
        <v>96</v>
      </c>
      <c r="B141" s="37" t="s">
        <v>188</v>
      </c>
      <c r="C141" s="564" t="s">
        <v>227</v>
      </c>
    </row>
    <row r="142" spans="1:3" ht="25.5">
      <c r="A142" s="71" t="s">
        <v>97</v>
      </c>
      <c r="B142" s="37" t="s">
        <v>189</v>
      </c>
      <c r="C142" s="564" t="s">
        <v>227</v>
      </c>
    </row>
    <row r="143" spans="1:3">
      <c r="A143" s="71" t="s">
        <v>98</v>
      </c>
      <c r="B143" s="37" t="s">
        <v>190</v>
      </c>
      <c r="C143" s="564" t="s">
        <v>227</v>
      </c>
    </row>
    <row r="144" spans="1:3" ht="13.5" thickBot="1">
      <c r="A144" s="76" t="s">
        <v>185</v>
      </c>
      <c r="B144" s="38" t="s">
        <v>186</v>
      </c>
      <c r="C144" s="576" t="s">
        <v>227</v>
      </c>
    </row>
  </sheetData>
  <sheetProtection password="E2A1" sheet="1" objects="1" scenarios="1"/>
  <customSheetViews>
    <customSheetView guid="{3E90B2E1-F1F4-4974-B519-9169F75ECD48}" topLeftCell="A24">
      <selection activeCell="E55" sqref="E55"/>
      <pageMargins left="0.7" right="0.7" top="0.75" bottom="0.75" header="0.3" footer="0.3"/>
    </customSheetView>
  </customSheetViews>
  <mergeCells count="9">
    <mergeCell ref="A29:B29"/>
    <mergeCell ref="A31:C31"/>
    <mergeCell ref="A33:B33"/>
    <mergeCell ref="A28:B28"/>
    <mergeCell ref="A1:C1"/>
    <mergeCell ref="A3:B25"/>
    <mergeCell ref="C3:C14"/>
    <mergeCell ref="C15:C25"/>
    <mergeCell ref="A27:B27"/>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sheetPr codeName="Hoja19"/>
  <dimension ref="A1:C143"/>
  <sheetViews>
    <sheetView topLeftCell="A2" workbookViewId="0">
      <selection activeCell="G29" sqref="G29"/>
    </sheetView>
  </sheetViews>
  <sheetFormatPr baseColWidth="10" defaultRowHeight="12.75"/>
  <cols>
    <col min="1" max="1" width="5.28515625" style="4" customWidth="1"/>
    <col min="2" max="2" width="34.5703125" style="4" customWidth="1"/>
    <col min="3" max="3" width="60.28515625" style="45" customWidth="1"/>
    <col min="4" max="16384" width="11.42578125" style="4"/>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row r="26" spans="1:3">
      <c r="A26" s="1050" t="s">
        <v>0</v>
      </c>
      <c r="B26" s="1051"/>
      <c r="C26" s="565" t="s">
        <v>1589</v>
      </c>
    </row>
    <row r="27" spans="1:3">
      <c r="A27" s="1052" t="s">
        <v>77</v>
      </c>
      <c r="B27" s="1053"/>
      <c r="C27" s="564" t="s">
        <v>262</v>
      </c>
    </row>
    <row r="28" spans="1:3">
      <c r="A28" s="1052" t="s">
        <v>1</v>
      </c>
      <c r="B28" s="1054"/>
      <c r="C28" s="864" t="s">
        <v>1590</v>
      </c>
    </row>
    <row r="29" spans="1:3" ht="13.5" thickBot="1"/>
    <row r="30" spans="1:3" ht="13.5" thickBot="1">
      <c r="A30" s="1061" t="s">
        <v>78</v>
      </c>
      <c r="B30" s="1046"/>
      <c r="C30" s="1047"/>
    </row>
    <row r="31" spans="1:3" ht="13.5" thickBot="1"/>
    <row r="32" spans="1:3" s="27" customFormat="1" ht="13.5" thickBot="1">
      <c r="A32" s="1048" t="s">
        <v>3</v>
      </c>
      <c r="B32" s="1049"/>
      <c r="C32" s="46" t="s">
        <v>4</v>
      </c>
    </row>
    <row r="33" spans="1:3" s="27" customFormat="1" ht="13.5" thickBot="1">
      <c r="A33" s="28"/>
      <c r="B33" s="32"/>
      <c r="C33" s="46"/>
    </row>
    <row r="34" spans="1:3" s="27" customFormat="1" ht="13.5" thickBot="1">
      <c r="A34" s="25" t="s">
        <v>5</v>
      </c>
      <c r="B34" s="26" t="s">
        <v>7</v>
      </c>
      <c r="C34" s="47"/>
    </row>
    <row r="35" spans="1:3" s="27" customFormat="1" ht="13.5" thickBot="1">
      <c r="A35" s="25" t="s">
        <v>6</v>
      </c>
      <c r="B35" s="26" t="s">
        <v>8</v>
      </c>
      <c r="C35" s="47"/>
    </row>
    <row r="36" spans="1:3">
      <c r="A36" s="610" t="s">
        <v>129</v>
      </c>
      <c r="B36" s="70" t="s">
        <v>10</v>
      </c>
      <c r="C36" s="577" t="s">
        <v>1591</v>
      </c>
    </row>
    <row r="37" spans="1:3">
      <c r="A37" s="611" t="s">
        <v>130</v>
      </c>
      <c r="B37" s="72" t="s">
        <v>9</v>
      </c>
      <c r="C37" s="564" t="s">
        <v>263</v>
      </c>
    </row>
    <row r="38" spans="1:3">
      <c r="A38" s="611" t="s">
        <v>131</v>
      </c>
      <c r="B38" s="72" t="s">
        <v>11</v>
      </c>
      <c r="C38" s="564" t="s">
        <v>1592</v>
      </c>
    </row>
    <row r="39" spans="1:3">
      <c r="A39" s="611" t="s">
        <v>132</v>
      </c>
      <c r="B39" s="72" t="s">
        <v>12</v>
      </c>
      <c r="C39" s="564" t="s">
        <v>1593</v>
      </c>
    </row>
    <row r="40" spans="1:3">
      <c r="A40" s="611" t="s">
        <v>133</v>
      </c>
      <c r="B40" s="72" t="s">
        <v>34</v>
      </c>
      <c r="C40" s="564" t="s">
        <v>1590</v>
      </c>
    </row>
    <row r="41" spans="1:3" ht="51">
      <c r="A41" s="611"/>
      <c r="B41" s="73" t="s">
        <v>192</v>
      </c>
      <c r="C41" s="564"/>
    </row>
    <row r="42" spans="1:3">
      <c r="A42" s="611" t="s">
        <v>134</v>
      </c>
      <c r="B42" s="72" t="s">
        <v>193</v>
      </c>
      <c r="C42" s="564" t="s">
        <v>1594</v>
      </c>
    </row>
    <row r="43" spans="1:3">
      <c r="A43" s="611" t="s">
        <v>135</v>
      </c>
      <c r="B43" s="72" t="s">
        <v>196</v>
      </c>
      <c r="C43" s="564" t="s">
        <v>1595</v>
      </c>
    </row>
    <row r="44" spans="1:3">
      <c r="A44" s="611" t="s">
        <v>136</v>
      </c>
      <c r="B44" s="72" t="s">
        <v>195</v>
      </c>
      <c r="C44" s="564" t="s">
        <v>1596</v>
      </c>
    </row>
    <row r="45" spans="1:3">
      <c r="A45" s="611" t="s">
        <v>137</v>
      </c>
      <c r="B45" s="72" t="s">
        <v>86</v>
      </c>
      <c r="C45" s="846">
        <v>35462</v>
      </c>
    </row>
    <row r="46" spans="1:3">
      <c r="A46" s="611" t="s">
        <v>138</v>
      </c>
      <c r="B46" s="72" t="s">
        <v>13</v>
      </c>
      <c r="C46" s="564" t="s">
        <v>1597</v>
      </c>
    </row>
    <row r="47" spans="1:3">
      <c r="A47" s="611" t="s">
        <v>140</v>
      </c>
      <c r="B47" s="72" t="s">
        <v>15</v>
      </c>
      <c r="C47" s="564" t="s">
        <v>1598</v>
      </c>
    </row>
    <row r="48" spans="1:3">
      <c r="A48" s="611" t="s">
        <v>141</v>
      </c>
      <c r="B48" s="75" t="s">
        <v>91</v>
      </c>
      <c r="C48" s="564" t="s">
        <v>1476</v>
      </c>
    </row>
    <row r="49" spans="1:3">
      <c r="A49" s="611" t="s">
        <v>142</v>
      </c>
      <c r="B49" s="72" t="s">
        <v>16</v>
      </c>
      <c r="C49" s="564" t="s">
        <v>1599</v>
      </c>
    </row>
    <row r="50" spans="1:3" ht="26.25" thickBot="1">
      <c r="A50" s="612" t="s">
        <v>194</v>
      </c>
      <c r="B50" s="77" t="s">
        <v>59</v>
      </c>
      <c r="C50" s="576" t="s">
        <v>227</v>
      </c>
    </row>
    <row r="51" spans="1:3" s="27" customFormat="1" ht="13.5" thickBot="1">
      <c r="A51" s="613" t="s">
        <v>17</v>
      </c>
      <c r="B51" s="26" t="s">
        <v>18</v>
      </c>
      <c r="C51" s="47"/>
    </row>
    <row r="52" spans="1:3">
      <c r="A52" s="611" t="s">
        <v>143</v>
      </c>
      <c r="B52" s="70" t="s">
        <v>19</v>
      </c>
      <c r="C52" s="577" t="s">
        <v>1600</v>
      </c>
    </row>
    <row r="53" spans="1:3" ht="38.25">
      <c r="A53" s="611" t="s">
        <v>144</v>
      </c>
      <c r="B53" s="75" t="s">
        <v>20</v>
      </c>
      <c r="C53" s="876" t="s">
        <v>1601</v>
      </c>
    </row>
    <row r="54" spans="1:3" ht="51">
      <c r="A54" s="611" t="s">
        <v>145</v>
      </c>
      <c r="B54" s="75" t="s">
        <v>21</v>
      </c>
      <c r="C54" s="876" t="s">
        <v>1602</v>
      </c>
    </row>
    <row r="55" spans="1:3" ht="26.25" thickBot="1">
      <c r="A55" s="612" t="s">
        <v>146</v>
      </c>
      <c r="B55" s="77" t="s">
        <v>22</v>
      </c>
      <c r="C55" s="869" t="s">
        <v>1603</v>
      </c>
    </row>
    <row r="56" spans="1:3" s="27" customFormat="1" ht="13.5" thickBot="1">
      <c r="A56" s="614" t="s">
        <v>23</v>
      </c>
      <c r="B56" s="41" t="s">
        <v>24</v>
      </c>
      <c r="C56" s="46"/>
    </row>
    <row r="57" spans="1:3">
      <c r="A57" s="615"/>
      <c r="B57" s="78" t="s">
        <v>25</v>
      </c>
      <c r="C57" s="851" t="s">
        <v>1604</v>
      </c>
    </row>
    <row r="58" spans="1:3">
      <c r="A58" s="616"/>
      <c r="B58" s="79" t="s">
        <v>26</v>
      </c>
      <c r="C58" s="582">
        <v>9500</v>
      </c>
    </row>
    <row r="59" spans="1:3">
      <c r="A59" s="617" t="s">
        <v>147</v>
      </c>
      <c r="B59" s="79" t="s">
        <v>27</v>
      </c>
      <c r="C59" s="582">
        <v>9500</v>
      </c>
    </row>
    <row r="60" spans="1:3">
      <c r="A60" s="617" t="s">
        <v>148</v>
      </c>
      <c r="B60" s="79" t="s">
        <v>28</v>
      </c>
      <c r="C60" s="587" t="s">
        <v>227</v>
      </c>
    </row>
    <row r="61" spans="1:3">
      <c r="A61" s="617" t="s">
        <v>149</v>
      </c>
      <c r="B61" s="79" t="s">
        <v>29</v>
      </c>
      <c r="C61" s="582">
        <v>50000</v>
      </c>
    </row>
    <row r="62" spans="1:3">
      <c r="A62" s="617"/>
      <c r="B62" s="79" t="s">
        <v>80</v>
      </c>
      <c r="C62" s="582"/>
    </row>
    <row r="63" spans="1:3">
      <c r="A63" s="617" t="s">
        <v>150</v>
      </c>
      <c r="B63" s="79" t="s">
        <v>126</v>
      </c>
      <c r="C63" s="587" t="s">
        <v>1605</v>
      </c>
    </row>
    <row r="64" spans="1:3">
      <c r="A64" s="617" t="s">
        <v>151</v>
      </c>
      <c r="B64" s="79" t="s">
        <v>127</v>
      </c>
      <c r="C64" s="587" t="s">
        <v>227</v>
      </c>
    </row>
    <row r="65" spans="1:3">
      <c r="A65" s="617" t="s">
        <v>152</v>
      </c>
      <c r="B65" s="79" t="s">
        <v>81</v>
      </c>
      <c r="C65" s="587" t="s">
        <v>1605</v>
      </c>
    </row>
    <row r="66" spans="1:3">
      <c r="A66" s="617" t="s">
        <v>153</v>
      </c>
      <c r="B66" s="79" t="s">
        <v>82</v>
      </c>
      <c r="C66" s="587" t="s">
        <v>227</v>
      </c>
    </row>
    <row r="67" spans="1:3">
      <c r="A67" s="617" t="s">
        <v>154</v>
      </c>
      <c r="B67" s="79" t="s">
        <v>30</v>
      </c>
      <c r="C67" s="587" t="s">
        <v>227</v>
      </c>
    </row>
    <row r="68" spans="1:3">
      <c r="A68" s="617" t="s">
        <v>155</v>
      </c>
      <c r="B68" s="79" t="s">
        <v>79</v>
      </c>
      <c r="C68" s="587" t="s">
        <v>227</v>
      </c>
    </row>
    <row r="69" spans="1:3">
      <c r="A69" s="617" t="s">
        <v>156</v>
      </c>
      <c r="B69" s="79" t="s">
        <v>61</v>
      </c>
      <c r="C69" s="587" t="s">
        <v>1606</v>
      </c>
    </row>
    <row r="70" spans="1:3">
      <c r="A70" s="617" t="s">
        <v>157</v>
      </c>
      <c r="B70" s="79" t="s">
        <v>92</v>
      </c>
      <c r="C70" s="587" t="s">
        <v>227</v>
      </c>
    </row>
    <row r="71" spans="1:3">
      <c r="A71" s="617" t="s">
        <v>158</v>
      </c>
      <c r="B71" s="79" t="s">
        <v>93</v>
      </c>
      <c r="C71" s="587" t="s">
        <v>227</v>
      </c>
    </row>
    <row r="72" spans="1:3">
      <c r="A72" s="617" t="s">
        <v>159</v>
      </c>
      <c r="B72" s="79" t="s">
        <v>99</v>
      </c>
      <c r="C72" s="587" t="s">
        <v>227</v>
      </c>
    </row>
    <row r="73" spans="1:3">
      <c r="A73" s="617" t="s">
        <v>160</v>
      </c>
      <c r="B73" s="79" t="s">
        <v>100</v>
      </c>
      <c r="C73" s="587" t="s">
        <v>227</v>
      </c>
    </row>
    <row r="74" spans="1:3">
      <c r="A74" s="617" t="s">
        <v>161</v>
      </c>
      <c r="B74" s="79" t="s">
        <v>101</v>
      </c>
      <c r="C74" s="587" t="s">
        <v>227</v>
      </c>
    </row>
    <row r="75" spans="1:3">
      <c r="A75" s="617" t="s">
        <v>162</v>
      </c>
      <c r="B75" s="79" t="s">
        <v>102</v>
      </c>
      <c r="C75" s="587" t="s">
        <v>227</v>
      </c>
    </row>
    <row r="76" spans="1:3">
      <c r="A76" s="617" t="s">
        <v>163</v>
      </c>
      <c r="B76" s="79" t="s">
        <v>103</v>
      </c>
      <c r="C76" s="587" t="s">
        <v>227</v>
      </c>
    </row>
    <row r="77" spans="1:3">
      <c r="A77" s="617"/>
      <c r="B77" s="79" t="s">
        <v>83</v>
      </c>
      <c r="C77" s="582"/>
    </row>
    <row r="78" spans="1:3">
      <c r="A78" s="617" t="s">
        <v>164</v>
      </c>
      <c r="B78" s="79" t="s">
        <v>60</v>
      </c>
      <c r="C78" s="587" t="s">
        <v>227</v>
      </c>
    </row>
    <row r="79" spans="1:3">
      <c r="A79" s="617" t="s">
        <v>165</v>
      </c>
      <c r="B79" s="79" t="s">
        <v>36</v>
      </c>
      <c r="C79" s="587" t="s">
        <v>227</v>
      </c>
    </row>
    <row r="80" spans="1:3">
      <c r="A80" s="617" t="s">
        <v>166</v>
      </c>
      <c r="B80" s="79" t="s">
        <v>37</v>
      </c>
      <c r="C80" s="587" t="s">
        <v>227</v>
      </c>
    </row>
    <row r="81" spans="1:3">
      <c r="A81" s="617" t="s">
        <v>167</v>
      </c>
      <c r="B81" s="79" t="s">
        <v>87</v>
      </c>
      <c r="C81" s="587" t="s">
        <v>227</v>
      </c>
    </row>
    <row r="82" spans="1:3">
      <c r="A82" s="617" t="s">
        <v>168</v>
      </c>
      <c r="B82" s="79" t="s">
        <v>88</v>
      </c>
      <c r="C82" s="587" t="s">
        <v>227</v>
      </c>
    </row>
    <row r="83" spans="1:3">
      <c r="A83" s="617" t="s">
        <v>169</v>
      </c>
      <c r="B83" s="79" t="s">
        <v>89</v>
      </c>
      <c r="C83" s="587" t="s">
        <v>227</v>
      </c>
    </row>
    <row r="84" spans="1:3">
      <c r="A84" s="617"/>
      <c r="B84" s="79" t="s">
        <v>84</v>
      </c>
      <c r="C84" s="582"/>
    </row>
    <row r="85" spans="1:3">
      <c r="A85" s="617" t="s">
        <v>170</v>
      </c>
      <c r="B85" s="79" t="s">
        <v>32</v>
      </c>
      <c r="C85" s="587" t="s">
        <v>1607</v>
      </c>
    </row>
    <row r="86" spans="1:3">
      <c r="A86" s="617" t="s">
        <v>171</v>
      </c>
      <c r="B86" s="79" t="s">
        <v>90</v>
      </c>
      <c r="C86" s="587" t="s">
        <v>1608</v>
      </c>
    </row>
    <row r="87" spans="1:3">
      <c r="A87" s="617"/>
      <c r="B87" s="79" t="s">
        <v>85</v>
      </c>
      <c r="C87" s="582"/>
    </row>
    <row r="88" spans="1:3">
      <c r="A88" s="617" t="s">
        <v>172</v>
      </c>
      <c r="B88" s="79" t="s">
        <v>33</v>
      </c>
      <c r="C88" s="587" t="s">
        <v>227</v>
      </c>
    </row>
    <row r="89" spans="1:3">
      <c r="A89" s="617" t="s">
        <v>173</v>
      </c>
      <c r="B89" s="79" t="s">
        <v>31</v>
      </c>
      <c r="C89" s="582">
        <v>160000</v>
      </c>
    </row>
    <row r="90" spans="1:3">
      <c r="A90" s="617"/>
      <c r="B90" s="79" t="s">
        <v>104</v>
      </c>
      <c r="C90" s="582"/>
    </row>
    <row r="91" spans="1:3">
      <c r="A91" s="617" t="s">
        <v>174</v>
      </c>
      <c r="B91" s="79" t="s">
        <v>105</v>
      </c>
      <c r="C91" s="587" t="s">
        <v>227</v>
      </c>
    </row>
    <row r="92" spans="1:3">
      <c r="A92" s="617" t="s">
        <v>175</v>
      </c>
      <c r="B92" s="79" t="s">
        <v>106</v>
      </c>
      <c r="C92" s="582">
        <v>-55</v>
      </c>
    </row>
    <row r="93" spans="1:3">
      <c r="A93" s="617" t="s">
        <v>176</v>
      </c>
      <c r="B93" s="79" t="s">
        <v>107</v>
      </c>
      <c r="C93" s="587" t="s">
        <v>1609</v>
      </c>
    </row>
    <row r="94" spans="1:3">
      <c r="A94" s="617" t="s">
        <v>177</v>
      </c>
      <c r="B94" s="79" t="s">
        <v>108</v>
      </c>
      <c r="C94" s="587" t="s">
        <v>227</v>
      </c>
    </row>
    <row r="95" spans="1:3">
      <c r="A95" s="617" t="s">
        <v>178</v>
      </c>
      <c r="B95" s="79" t="s">
        <v>109</v>
      </c>
      <c r="C95" s="587" t="s">
        <v>227</v>
      </c>
    </row>
    <row r="96" spans="1:3" ht="25.5">
      <c r="A96" s="617" t="s">
        <v>179</v>
      </c>
      <c r="B96" s="81" t="s">
        <v>209</v>
      </c>
      <c r="C96" s="587" t="s">
        <v>1610</v>
      </c>
    </row>
    <row r="97" spans="1:3">
      <c r="A97" s="617" t="s">
        <v>180</v>
      </c>
      <c r="B97" s="79" t="s">
        <v>110</v>
      </c>
      <c r="C97" s="587" t="s">
        <v>286</v>
      </c>
    </row>
    <row r="98" spans="1:3">
      <c r="A98" s="617" t="s">
        <v>181</v>
      </c>
      <c r="B98" s="79" t="s">
        <v>111</v>
      </c>
      <c r="C98" s="877">
        <v>12000</v>
      </c>
    </row>
    <row r="99" spans="1:3" ht="25.5">
      <c r="A99" s="617" t="s">
        <v>182</v>
      </c>
      <c r="B99" s="81" t="s">
        <v>112</v>
      </c>
      <c r="C99" s="587" t="s">
        <v>322</v>
      </c>
    </row>
    <row r="100" spans="1:3">
      <c r="A100" s="617" t="s">
        <v>183</v>
      </c>
      <c r="B100" s="81" t="s">
        <v>202</v>
      </c>
      <c r="C100" s="582">
        <v>12</v>
      </c>
    </row>
    <row r="101" spans="1:3">
      <c r="A101" s="617" t="s">
        <v>197</v>
      </c>
      <c r="B101" s="81" t="s">
        <v>203</v>
      </c>
      <c r="C101" s="582">
        <v>10</v>
      </c>
    </row>
    <row r="102" spans="1:3">
      <c r="A102" s="617" t="s">
        <v>198</v>
      </c>
      <c r="B102" s="81" t="s">
        <v>204</v>
      </c>
      <c r="C102" s="582">
        <v>6</v>
      </c>
    </row>
    <row r="103" spans="1:3">
      <c r="A103" s="617" t="s">
        <v>199</v>
      </c>
      <c r="B103" s="81" t="s">
        <v>205</v>
      </c>
      <c r="C103" s="582">
        <v>3</v>
      </c>
    </row>
    <row r="104" spans="1:3">
      <c r="A104" s="617"/>
      <c r="B104" s="79" t="s">
        <v>113</v>
      </c>
      <c r="C104" s="582"/>
    </row>
    <row r="105" spans="1:3">
      <c r="A105" s="617" t="s">
        <v>200</v>
      </c>
      <c r="B105" s="79" t="s">
        <v>114</v>
      </c>
      <c r="C105" s="587" t="s">
        <v>227</v>
      </c>
    </row>
    <row r="106" spans="1:3">
      <c r="A106" s="617" t="s">
        <v>201</v>
      </c>
      <c r="B106" s="79" t="s">
        <v>115</v>
      </c>
      <c r="C106" s="587" t="s">
        <v>227</v>
      </c>
    </row>
    <row r="107" spans="1:3">
      <c r="A107" s="617"/>
      <c r="B107" s="82" t="s">
        <v>208</v>
      </c>
      <c r="C107" s="862"/>
    </row>
    <row r="108" spans="1:3" ht="26.25" thickBot="1">
      <c r="A108" s="618" t="s">
        <v>207</v>
      </c>
      <c r="B108" s="84" t="s">
        <v>206</v>
      </c>
      <c r="C108" s="593" t="s">
        <v>289</v>
      </c>
    </row>
    <row r="109" spans="1:3" ht="13.5" thickBot="1">
      <c r="A109" s="616"/>
      <c r="B109" s="8"/>
      <c r="C109" s="53"/>
    </row>
    <row r="110" spans="1:3" s="27" customFormat="1" ht="13.5" thickBot="1">
      <c r="A110" s="613" t="s">
        <v>39</v>
      </c>
      <c r="B110" s="29" t="s">
        <v>38</v>
      </c>
      <c r="C110" s="47"/>
    </row>
    <row r="111" spans="1:3">
      <c r="A111" s="615" t="s">
        <v>40</v>
      </c>
      <c r="B111" s="17" t="s">
        <v>62</v>
      </c>
      <c r="C111" s="596"/>
    </row>
    <row r="112" spans="1:3">
      <c r="A112" s="616" t="s">
        <v>41</v>
      </c>
      <c r="B112" s="18" t="s">
        <v>63</v>
      </c>
      <c r="C112" s="587" t="s">
        <v>227</v>
      </c>
    </row>
    <row r="113" spans="1:3">
      <c r="A113" s="616" t="s">
        <v>42</v>
      </c>
      <c r="B113" s="18" t="s">
        <v>64</v>
      </c>
      <c r="C113" s="587" t="s">
        <v>227</v>
      </c>
    </row>
    <row r="114" spans="1:3">
      <c r="A114" s="616" t="s">
        <v>43</v>
      </c>
      <c r="B114" s="18" t="s">
        <v>65</v>
      </c>
      <c r="C114" s="878">
        <f>7500000*0.14</f>
        <v>1050000</v>
      </c>
    </row>
    <row r="115" spans="1:3">
      <c r="A115" s="616" t="s">
        <v>44</v>
      </c>
      <c r="B115" s="18" t="s">
        <v>66</v>
      </c>
      <c r="C115" s="587" t="s">
        <v>227</v>
      </c>
    </row>
    <row r="116" spans="1:3">
      <c r="A116" s="616" t="s">
        <v>45</v>
      </c>
      <c r="B116" s="18" t="s">
        <v>120</v>
      </c>
      <c r="C116" s="587" t="s">
        <v>227</v>
      </c>
    </row>
    <row r="117" spans="1:3">
      <c r="A117" s="616" t="s">
        <v>46</v>
      </c>
      <c r="B117" s="18" t="s">
        <v>121</v>
      </c>
      <c r="C117" s="587" t="s">
        <v>227</v>
      </c>
    </row>
    <row r="118" spans="1:3" ht="25.5">
      <c r="A118" s="616" t="s">
        <v>47</v>
      </c>
      <c r="B118" s="22" t="s">
        <v>67</v>
      </c>
      <c r="C118" s="587" t="s">
        <v>227</v>
      </c>
    </row>
    <row r="119" spans="1:3" ht="25.5">
      <c r="A119" s="616" t="s">
        <v>48</v>
      </c>
      <c r="B119" s="22" t="s">
        <v>68</v>
      </c>
      <c r="C119" s="587" t="s">
        <v>227</v>
      </c>
    </row>
    <row r="120" spans="1:3">
      <c r="A120" s="616" t="s">
        <v>49</v>
      </c>
      <c r="B120" s="18" t="s">
        <v>69</v>
      </c>
      <c r="C120" s="587" t="s">
        <v>227</v>
      </c>
    </row>
    <row r="121" spans="1:3">
      <c r="A121" s="616" t="s">
        <v>50</v>
      </c>
      <c r="B121" s="18" t="s">
        <v>70</v>
      </c>
      <c r="C121" s="587" t="s">
        <v>227</v>
      </c>
    </row>
    <row r="122" spans="1:3">
      <c r="A122" s="616" t="s">
        <v>122</v>
      </c>
      <c r="B122" s="1" t="s">
        <v>116</v>
      </c>
      <c r="C122" s="587" t="s">
        <v>227</v>
      </c>
    </row>
    <row r="123" spans="1:3">
      <c r="A123" s="616" t="s">
        <v>123</v>
      </c>
      <c r="B123" s="1" t="s">
        <v>117</v>
      </c>
      <c r="C123" s="878">
        <f>7500000*0.14</f>
        <v>1050000</v>
      </c>
    </row>
    <row r="124" spans="1:3">
      <c r="A124" s="616" t="s">
        <v>124</v>
      </c>
      <c r="B124" s="1" t="s">
        <v>118</v>
      </c>
      <c r="C124" s="587" t="s">
        <v>227</v>
      </c>
    </row>
    <row r="125" spans="1:3" ht="13.5" thickBot="1">
      <c r="A125" s="619" t="s">
        <v>125</v>
      </c>
      <c r="B125" s="3" t="s">
        <v>119</v>
      </c>
      <c r="C125" s="593" t="s">
        <v>227</v>
      </c>
    </row>
    <row r="126" spans="1:3" ht="13.5" thickBot="1">
      <c r="A126" s="616"/>
      <c r="B126" s="8"/>
      <c r="C126" s="53"/>
    </row>
    <row r="127" spans="1:3" s="27" customFormat="1" ht="13.5" thickBot="1">
      <c r="A127" s="613" t="s">
        <v>51</v>
      </c>
      <c r="B127" s="29" t="s">
        <v>191</v>
      </c>
      <c r="C127" s="47"/>
    </row>
    <row r="128" spans="1:3" ht="13.5" thickBot="1">
      <c r="A128" s="620" t="s">
        <v>52</v>
      </c>
      <c r="B128" s="20" t="s">
        <v>128</v>
      </c>
      <c r="C128" s="879">
        <v>13</v>
      </c>
    </row>
    <row r="129" spans="1:3" ht="13.5" thickBot="1">
      <c r="A129" s="616"/>
      <c r="B129" s="8"/>
      <c r="C129" s="53"/>
    </row>
    <row r="130" spans="1:3" s="27" customFormat="1" ht="13.5" thickBot="1">
      <c r="A130" s="614" t="s">
        <v>53</v>
      </c>
      <c r="B130" s="31" t="s">
        <v>71</v>
      </c>
      <c r="C130" s="46"/>
    </row>
    <row r="131" spans="1:3">
      <c r="A131" s="615" t="s">
        <v>54</v>
      </c>
      <c r="B131" s="17" t="s">
        <v>72</v>
      </c>
      <c r="C131" s="880" t="s">
        <v>227</v>
      </c>
    </row>
    <row r="132" spans="1:3" ht="13.5" thickBot="1">
      <c r="A132" s="619" t="s">
        <v>55</v>
      </c>
      <c r="B132" s="19" t="s">
        <v>73</v>
      </c>
      <c r="C132" s="593" t="s">
        <v>227</v>
      </c>
    </row>
    <row r="133" spans="1:3" ht="13.5" thickBot="1">
      <c r="A133" s="616"/>
      <c r="B133" s="8"/>
      <c r="C133" s="53"/>
    </row>
    <row r="134" spans="1:3" s="27" customFormat="1" ht="13.5" thickBot="1">
      <c r="A134" s="614" t="s">
        <v>56</v>
      </c>
      <c r="B134" s="31" t="s">
        <v>74</v>
      </c>
      <c r="C134" s="46"/>
    </row>
    <row r="135" spans="1:3" ht="25.5">
      <c r="A135" s="615" t="s">
        <v>57</v>
      </c>
      <c r="B135" s="23" t="s">
        <v>75</v>
      </c>
      <c r="C135" s="881">
        <v>24</v>
      </c>
    </row>
    <row r="136" spans="1:3" ht="26.25" thickBot="1">
      <c r="A136" s="619" t="s">
        <v>58</v>
      </c>
      <c r="B136" s="24" t="s">
        <v>76</v>
      </c>
      <c r="C136" s="869" t="s">
        <v>227</v>
      </c>
    </row>
    <row r="137" spans="1:3" ht="13.5" thickBot="1">
      <c r="A137" s="621"/>
    </row>
    <row r="138" spans="1:3" s="27" customFormat="1" ht="13.5" thickBot="1">
      <c r="A138" s="613" t="s">
        <v>94</v>
      </c>
      <c r="B138" s="26" t="s">
        <v>184</v>
      </c>
      <c r="C138" s="47"/>
    </row>
    <row r="139" spans="1:3">
      <c r="A139" s="610" t="s">
        <v>95</v>
      </c>
      <c r="B139" s="36" t="s">
        <v>187</v>
      </c>
      <c r="C139" s="882" t="s">
        <v>227</v>
      </c>
    </row>
    <row r="140" spans="1:3" ht="25.5">
      <c r="A140" s="611" t="s">
        <v>96</v>
      </c>
      <c r="B140" s="37" t="s">
        <v>188</v>
      </c>
      <c r="C140" s="865" t="s">
        <v>227</v>
      </c>
    </row>
    <row r="141" spans="1:3" ht="25.5">
      <c r="A141" s="611" t="s">
        <v>97</v>
      </c>
      <c r="B141" s="37" t="s">
        <v>189</v>
      </c>
      <c r="C141" s="865" t="s">
        <v>1611</v>
      </c>
    </row>
    <row r="142" spans="1:3">
      <c r="A142" s="611" t="s">
        <v>98</v>
      </c>
      <c r="B142" s="37" t="s">
        <v>190</v>
      </c>
      <c r="C142" s="865" t="s">
        <v>227</v>
      </c>
    </row>
    <row r="143" spans="1:3" ht="13.5" thickBot="1">
      <c r="A143" s="612" t="s">
        <v>185</v>
      </c>
      <c r="B143" s="38" t="s">
        <v>186</v>
      </c>
      <c r="C143" s="865" t="s">
        <v>227</v>
      </c>
    </row>
  </sheetData>
  <sheetProtection password="E2A1" sheet="1" objects="1" scenarios="1"/>
  <customSheetViews>
    <customSheetView guid="{3E90B2E1-F1F4-4974-B519-9169F75ECD48}" topLeftCell="A2">
      <selection activeCell="E55" sqref="E55"/>
      <pageMargins left="0.7" right="0.7" top="0.75" bottom="0.75" header="0.3" footer="0.3"/>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drawing r:id="rId1"/>
  <legacyDrawing r:id="rId2"/>
  <oleObjects>
    <oleObject progId="Imaging.Document" shapeId="12290" r:id="rId3"/>
    <oleObject progId="Imaging.Document" shapeId="12291" r:id="rId4"/>
  </oleObjects>
</worksheet>
</file>

<file path=xl/worksheets/sheet20.xml><?xml version="1.0" encoding="utf-8"?>
<worksheet xmlns="http://schemas.openxmlformats.org/spreadsheetml/2006/main" xmlns:r="http://schemas.openxmlformats.org/officeDocument/2006/relationships">
  <sheetPr codeName="Hoja20"/>
  <dimension ref="A1:H143"/>
  <sheetViews>
    <sheetView topLeftCell="A35" workbookViewId="0">
      <selection activeCell="I53" sqref="I53"/>
    </sheetView>
  </sheetViews>
  <sheetFormatPr baseColWidth="10" defaultColWidth="9.140625" defaultRowHeight="12.75"/>
  <cols>
    <col min="1" max="1" width="5.28515625" style="4" bestFit="1" customWidth="1"/>
    <col min="2" max="2" width="34.5703125" style="4" customWidth="1"/>
    <col min="3" max="3" width="60.28515625" style="45" customWidth="1"/>
    <col min="4" max="16384" width="9.140625" style="4"/>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row r="26" spans="1:3">
      <c r="A26" s="1050" t="s">
        <v>0</v>
      </c>
      <c r="B26" s="1051"/>
      <c r="C26" s="54" t="s">
        <v>1612</v>
      </c>
    </row>
    <row r="27" spans="1:3">
      <c r="A27" s="1052" t="s">
        <v>77</v>
      </c>
      <c r="B27" s="1053"/>
      <c r="C27" s="49" t="s">
        <v>255</v>
      </c>
    </row>
    <row r="28" spans="1:3" ht="12.75" customHeight="1">
      <c r="A28" s="1052" t="s">
        <v>1</v>
      </c>
      <c r="B28" s="1054"/>
      <c r="C28" s="55" t="s">
        <v>1613</v>
      </c>
    </row>
    <row r="29" spans="1:3" ht="13.5" thickBot="1"/>
    <row r="30" spans="1:3" ht="25.5" customHeight="1" thickBot="1">
      <c r="A30" s="1061" t="s">
        <v>78</v>
      </c>
      <c r="B30" s="1046"/>
      <c r="C30" s="1047"/>
    </row>
    <row r="31" spans="1:3" ht="13.5" thickBot="1"/>
    <row r="32" spans="1:3" s="27" customFormat="1" ht="13.5" thickBot="1">
      <c r="A32" s="1048" t="s">
        <v>3</v>
      </c>
      <c r="B32" s="1049"/>
      <c r="C32" s="46" t="s">
        <v>4</v>
      </c>
    </row>
    <row r="33" spans="1:3" s="27" customFormat="1" ht="13.5" thickBot="1">
      <c r="A33" s="28"/>
      <c r="B33" s="32"/>
      <c r="C33" s="46"/>
    </row>
    <row r="34" spans="1:3" s="27" customFormat="1" ht="13.5" thickBot="1">
      <c r="A34" s="25" t="s">
        <v>5</v>
      </c>
      <c r="B34" s="26" t="s">
        <v>7</v>
      </c>
      <c r="C34" s="47"/>
    </row>
    <row r="35" spans="1:3" s="27" customFormat="1" ht="13.5" thickBot="1">
      <c r="A35" s="25" t="s">
        <v>6</v>
      </c>
      <c r="B35" s="26" t="s">
        <v>8</v>
      </c>
      <c r="C35" s="47"/>
    </row>
    <row r="36" spans="1:3">
      <c r="A36" s="69" t="s">
        <v>129</v>
      </c>
      <c r="B36" s="70" t="s">
        <v>10</v>
      </c>
      <c r="C36" s="565" t="s">
        <v>1612</v>
      </c>
    </row>
    <row r="37" spans="1:3">
      <c r="A37" s="71" t="s">
        <v>130</v>
      </c>
      <c r="B37" s="72" t="s">
        <v>9</v>
      </c>
      <c r="C37" s="564" t="s">
        <v>216</v>
      </c>
    </row>
    <row r="38" spans="1:3">
      <c r="A38" s="71" t="s">
        <v>131</v>
      </c>
      <c r="B38" s="72" t="s">
        <v>11</v>
      </c>
      <c r="C38" s="564" t="s">
        <v>1614</v>
      </c>
    </row>
    <row r="39" spans="1:3">
      <c r="A39" s="71" t="s">
        <v>132</v>
      </c>
      <c r="B39" s="72" t="s">
        <v>12</v>
      </c>
      <c r="C39" s="564" t="s">
        <v>1615</v>
      </c>
    </row>
    <row r="40" spans="1:3">
      <c r="A40" s="71" t="s">
        <v>133</v>
      </c>
      <c r="B40" s="72" t="s">
        <v>34</v>
      </c>
      <c r="C40" s="564" t="s">
        <v>1616</v>
      </c>
    </row>
    <row r="41" spans="1:3" ht="51">
      <c r="A41" s="71"/>
      <c r="B41" s="73" t="s">
        <v>192</v>
      </c>
      <c r="C41" s="564"/>
    </row>
    <row r="42" spans="1:3">
      <c r="A42" s="71" t="s">
        <v>134</v>
      </c>
      <c r="B42" s="72" t="s">
        <v>193</v>
      </c>
      <c r="C42" s="564" t="s">
        <v>1617</v>
      </c>
    </row>
    <row r="43" spans="1:3">
      <c r="A43" s="71" t="s">
        <v>135</v>
      </c>
      <c r="B43" s="72" t="s">
        <v>196</v>
      </c>
      <c r="C43" s="564" t="s">
        <v>1618</v>
      </c>
    </row>
    <row r="44" spans="1:3">
      <c r="A44" s="71" t="s">
        <v>136</v>
      </c>
      <c r="B44" s="72" t="s">
        <v>195</v>
      </c>
      <c r="C44" s="864" t="s">
        <v>1613</v>
      </c>
    </row>
    <row r="45" spans="1:3">
      <c r="A45" s="71" t="s">
        <v>137</v>
      </c>
      <c r="B45" s="72" t="s">
        <v>86</v>
      </c>
      <c r="C45" s="883">
        <v>38988</v>
      </c>
    </row>
    <row r="46" spans="1:3" ht="27" customHeight="1">
      <c r="A46" s="622" t="s">
        <v>138</v>
      </c>
      <c r="B46" s="72" t="s">
        <v>13</v>
      </c>
      <c r="C46" s="599" t="s">
        <v>1619</v>
      </c>
    </row>
    <row r="47" spans="1:3">
      <c r="A47" s="71" t="s">
        <v>140</v>
      </c>
      <c r="B47" s="72" t="s">
        <v>15</v>
      </c>
      <c r="C47" s="865" t="s">
        <v>1620</v>
      </c>
    </row>
    <row r="48" spans="1:3">
      <c r="A48" s="71" t="s">
        <v>141</v>
      </c>
      <c r="B48" s="75" t="s">
        <v>91</v>
      </c>
      <c r="C48" s="865" t="s">
        <v>342</v>
      </c>
    </row>
    <row r="49" spans="1:3">
      <c r="A49" s="71" t="s">
        <v>142</v>
      </c>
      <c r="B49" s="72" t="s">
        <v>16</v>
      </c>
      <c r="C49" s="564" t="s">
        <v>1621</v>
      </c>
    </row>
    <row r="50" spans="1:3" ht="26.25" thickBot="1">
      <c r="A50" s="76" t="s">
        <v>194</v>
      </c>
      <c r="B50" s="77" t="s">
        <v>59</v>
      </c>
      <c r="C50" s="576">
        <v>1</v>
      </c>
    </row>
    <row r="51" spans="1:3" s="27" customFormat="1" ht="13.5" thickBot="1">
      <c r="A51" s="25" t="s">
        <v>17</v>
      </c>
      <c r="B51" s="26" t="s">
        <v>18</v>
      </c>
      <c r="C51" s="47"/>
    </row>
    <row r="52" spans="1:3">
      <c r="A52" s="71" t="s">
        <v>143</v>
      </c>
      <c r="B52" s="70" t="s">
        <v>19</v>
      </c>
      <c r="C52" s="577">
        <v>20</v>
      </c>
    </row>
    <row r="53" spans="1:3" ht="40.5" customHeight="1">
      <c r="A53" s="71" t="s">
        <v>144</v>
      </c>
      <c r="B53" s="75" t="s">
        <v>20</v>
      </c>
      <c r="C53" s="564">
        <v>9</v>
      </c>
    </row>
    <row r="54" spans="1:3" ht="53.25" customHeight="1">
      <c r="A54" s="71" t="s">
        <v>145</v>
      </c>
      <c r="B54" s="75" t="s">
        <v>21</v>
      </c>
      <c r="C54" s="564" t="s">
        <v>280</v>
      </c>
    </row>
    <row r="55" spans="1:3" ht="27.75" customHeight="1" thickBot="1">
      <c r="A55" s="76" t="s">
        <v>146</v>
      </c>
      <c r="B55" s="77" t="s">
        <v>22</v>
      </c>
      <c r="C55" s="576">
        <v>0</v>
      </c>
    </row>
    <row r="56" spans="1:3" s="27" customFormat="1" ht="13.5" thickBot="1">
      <c r="A56" s="30" t="s">
        <v>23</v>
      </c>
      <c r="B56" s="41" t="s">
        <v>24</v>
      </c>
      <c r="C56" s="46"/>
    </row>
    <row r="57" spans="1:3" ht="13.5" thickBot="1">
      <c r="A57" s="14"/>
      <c r="B57" s="78" t="s">
        <v>25</v>
      </c>
      <c r="C57" s="851" t="s">
        <v>1622</v>
      </c>
    </row>
    <row r="58" spans="1:3">
      <c r="A58" s="12"/>
      <c r="B58" s="79" t="s">
        <v>26</v>
      </c>
      <c r="C58" s="884" t="s">
        <v>1623</v>
      </c>
    </row>
    <row r="59" spans="1:3">
      <c r="A59" s="80" t="s">
        <v>147</v>
      </c>
      <c r="B59" s="79" t="s">
        <v>27</v>
      </c>
      <c r="C59" s="587" t="s">
        <v>1624</v>
      </c>
    </row>
    <row r="60" spans="1:3">
      <c r="A60" s="80" t="s">
        <v>148</v>
      </c>
      <c r="B60" s="79" t="s">
        <v>28</v>
      </c>
      <c r="C60" s="582">
        <v>0</v>
      </c>
    </row>
    <row r="61" spans="1:3">
      <c r="A61" s="80" t="s">
        <v>149</v>
      </c>
      <c r="B61" s="79" t="s">
        <v>29</v>
      </c>
      <c r="C61" s="582">
        <v>0</v>
      </c>
    </row>
    <row r="62" spans="1:3">
      <c r="A62" s="80"/>
      <c r="B62" s="79" t="s">
        <v>80</v>
      </c>
      <c r="C62" s="582"/>
    </row>
    <row r="63" spans="1:3">
      <c r="A63" s="80" t="s">
        <v>150</v>
      </c>
      <c r="B63" s="79" t="s">
        <v>126</v>
      </c>
      <c r="C63" s="582">
        <v>1</v>
      </c>
    </row>
    <row r="64" spans="1:3">
      <c r="A64" s="80" t="s">
        <v>151</v>
      </c>
      <c r="B64" s="79" t="s">
        <v>127</v>
      </c>
      <c r="C64" s="582">
        <v>2</v>
      </c>
    </row>
    <row r="65" spans="1:3">
      <c r="A65" s="80" t="s">
        <v>152</v>
      </c>
      <c r="B65" s="79" t="s">
        <v>81</v>
      </c>
      <c r="C65" s="587" t="s">
        <v>353</v>
      </c>
    </row>
    <row r="66" spans="1:3">
      <c r="A66" s="80" t="s">
        <v>153</v>
      </c>
      <c r="B66" s="79" t="s">
        <v>82</v>
      </c>
      <c r="C66" s="587" t="s">
        <v>1535</v>
      </c>
    </row>
    <row r="67" spans="1:3">
      <c r="A67" s="80" t="s">
        <v>154</v>
      </c>
      <c r="B67" s="79" t="s">
        <v>30</v>
      </c>
      <c r="C67" s="587" t="s">
        <v>1625</v>
      </c>
    </row>
    <row r="68" spans="1:3">
      <c r="A68" s="80" t="s">
        <v>155</v>
      </c>
      <c r="B68" s="79" t="s">
        <v>79</v>
      </c>
      <c r="C68" s="587" t="s">
        <v>1626</v>
      </c>
    </row>
    <row r="69" spans="1:3">
      <c r="A69" s="80" t="s">
        <v>156</v>
      </c>
      <c r="B69" s="79" t="s">
        <v>61</v>
      </c>
      <c r="C69" s="587" t="s">
        <v>1627</v>
      </c>
    </row>
    <row r="70" spans="1:3">
      <c r="A70" s="80" t="s">
        <v>157</v>
      </c>
      <c r="B70" s="79" t="s">
        <v>92</v>
      </c>
      <c r="C70" s="587" t="s">
        <v>280</v>
      </c>
    </row>
    <row r="71" spans="1:3">
      <c r="A71" s="80" t="s">
        <v>158</v>
      </c>
      <c r="B71" s="79" t="s">
        <v>93</v>
      </c>
      <c r="C71" s="582">
        <v>0</v>
      </c>
    </row>
    <row r="72" spans="1:3">
      <c r="A72" s="80" t="s">
        <v>159</v>
      </c>
      <c r="B72" s="79" t="s">
        <v>99</v>
      </c>
      <c r="C72" s="587" t="s">
        <v>1628</v>
      </c>
    </row>
    <row r="73" spans="1:3">
      <c r="A73" s="80" t="s">
        <v>160</v>
      </c>
      <c r="B73" s="79" t="s">
        <v>100</v>
      </c>
      <c r="C73" s="587" t="s">
        <v>1629</v>
      </c>
    </row>
    <row r="74" spans="1:3">
      <c r="A74" s="80" t="s">
        <v>161</v>
      </c>
      <c r="B74" s="79" t="s">
        <v>101</v>
      </c>
      <c r="C74" s="582">
        <v>0</v>
      </c>
    </row>
    <row r="75" spans="1:3">
      <c r="A75" s="80" t="s">
        <v>162</v>
      </c>
      <c r="B75" s="79" t="s">
        <v>102</v>
      </c>
      <c r="C75" s="582">
        <v>30</v>
      </c>
    </row>
    <row r="76" spans="1:3">
      <c r="A76" s="80" t="s">
        <v>163</v>
      </c>
      <c r="B76" s="79" t="s">
        <v>103</v>
      </c>
      <c r="C76" s="587" t="s">
        <v>1630</v>
      </c>
    </row>
    <row r="77" spans="1:3">
      <c r="A77" s="80"/>
      <c r="B77" s="79" t="s">
        <v>83</v>
      </c>
      <c r="C77" s="582"/>
    </row>
    <row r="78" spans="1:3">
      <c r="A78" s="80" t="s">
        <v>164</v>
      </c>
      <c r="B78" s="79" t="s">
        <v>60</v>
      </c>
      <c r="C78" s="587" t="s">
        <v>1631</v>
      </c>
    </row>
    <row r="79" spans="1:3">
      <c r="A79" s="80" t="s">
        <v>165</v>
      </c>
      <c r="B79" s="79" t="s">
        <v>36</v>
      </c>
      <c r="C79" s="587" t="s">
        <v>1632</v>
      </c>
    </row>
    <row r="80" spans="1:3">
      <c r="A80" s="80" t="s">
        <v>166</v>
      </c>
      <c r="B80" s="79" t="s">
        <v>37</v>
      </c>
      <c r="C80" s="582">
        <v>-46</v>
      </c>
    </row>
    <row r="81" spans="1:3">
      <c r="A81" s="80" t="s">
        <v>167</v>
      </c>
      <c r="B81" s="79" t="s">
        <v>87</v>
      </c>
      <c r="C81" s="582">
        <v>8</v>
      </c>
    </row>
    <row r="82" spans="1:3">
      <c r="A82" s="80" t="s">
        <v>168</v>
      </c>
      <c r="B82" s="79" t="s">
        <v>88</v>
      </c>
      <c r="C82" s="582">
        <v>3</v>
      </c>
    </row>
    <row r="83" spans="1:3">
      <c r="A83" s="80" t="s">
        <v>169</v>
      </c>
      <c r="B83" s="79" t="s">
        <v>89</v>
      </c>
      <c r="C83" s="582">
        <v>1</v>
      </c>
    </row>
    <row r="84" spans="1:3">
      <c r="A84" s="80"/>
      <c r="B84" s="79" t="s">
        <v>84</v>
      </c>
      <c r="C84" s="582"/>
    </row>
    <row r="85" spans="1:3">
      <c r="A85" s="80" t="s">
        <v>170</v>
      </c>
      <c r="B85" s="79" t="s">
        <v>32</v>
      </c>
      <c r="C85" s="870">
        <v>1.2</v>
      </c>
    </row>
    <row r="86" spans="1:3">
      <c r="A86" s="80" t="s">
        <v>171</v>
      </c>
      <c r="B86" s="79" t="s">
        <v>90</v>
      </c>
      <c r="C86" s="587" t="s">
        <v>1633</v>
      </c>
    </row>
    <row r="87" spans="1:3">
      <c r="A87" s="80"/>
      <c r="B87" s="79" t="s">
        <v>85</v>
      </c>
      <c r="C87" s="582"/>
    </row>
    <row r="88" spans="1:3">
      <c r="A88" s="80" t="s">
        <v>172</v>
      </c>
      <c r="B88" s="79" t="s">
        <v>33</v>
      </c>
      <c r="C88" s="582">
        <v>200</v>
      </c>
    </row>
    <row r="89" spans="1:3">
      <c r="A89" s="80" t="s">
        <v>173</v>
      </c>
      <c r="B89" s="79" t="s">
        <v>31</v>
      </c>
      <c r="C89" s="582">
        <v>60</v>
      </c>
    </row>
    <row r="90" spans="1:3">
      <c r="A90" s="80"/>
      <c r="B90" s="79" t="s">
        <v>104</v>
      </c>
      <c r="C90" s="582"/>
    </row>
    <row r="91" spans="1:3">
      <c r="A91" s="80" t="s">
        <v>174</v>
      </c>
      <c r="B91" s="79" t="s">
        <v>105</v>
      </c>
      <c r="C91" s="587" t="s">
        <v>1634</v>
      </c>
    </row>
    <row r="92" spans="1:3">
      <c r="A92" s="80" t="s">
        <v>175</v>
      </c>
      <c r="B92" s="79" t="s">
        <v>106</v>
      </c>
      <c r="C92" s="582">
        <v>0</v>
      </c>
    </row>
    <row r="93" spans="1:3">
      <c r="A93" s="80" t="s">
        <v>176</v>
      </c>
      <c r="B93" s="79" t="s">
        <v>107</v>
      </c>
      <c r="C93" s="582">
        <v>0</v>
      </c>
    </row>
    <row r="94" spans="1:3">
      <c r="A94" s="80" t="s">
        <v>177</v>
      </c>
      <c r="B94" s="79" t="s">
        <v>108</v>
      </c>
      <c r="C94" s="587" t="s">
        <v>1635</v>
      </c>
    </row>
    <row r="95" spans="1:3">
      <c r="A95" s="80" t="s">
        <v>178</v>
      </c>
      <c r="B95" s="79" t="s">
        <v>109</v>
      </c>
      <c r="C95" s="587" t="s">
        <v>257</v>
      </c>
    </row>
    <row r="96" spans="1:3" ht="25.5">
      <c r="A96" s="80" t="s">
        <v>179</v>
      </c>
      <c r="B96" s="81" t="s">
        <v>209</v>
      </c>
      <c r="C96" s="582">
        <v>1</v>
      </c>
    </row>
    <row r="97" spans="1:3">
      <c r="A97" s="80" t="s">
        <v>180</v>
      </c>
      <c r="B97" s="79" t="s">
        <v>110</v>
      </c>
      <c r="C97" s="587" t="s">
        <v>1636</v>
      </c>
    </row>
    <row r="98" spans="1:3">
      <c r="A98" s="80" t="s">
        <v>181</v>
      </c>
      <c r="B98" s="79" t="s">
        <v>111</v>
      </c>
      <c r="C98" s="587" t="s">
        <v>1637</v>
      </c>
    </row>
    <row r="99" spans="1:3" ht="25.5">
      <c r="A99" s="80" t="s">
        <v>182</v>
      </c>
      <c r="B99" s="81" t="s">
        <v>112</v>
      </c>
      <c r="C99" s="587" t="s">
        <v>257</v>
      </c>
    </row>
    <row r="100" spans="1:3">
      <c r="A100" s="80" t="s">
        <v>183</v>
      </c>
      <c r="B100" s="81" t="s">
        <v>202</v>
      </c>
      <c r="C100" s="582">
        <v>11</v>
      </c>
    </row>
    <row r="101" spans="1:3">
      <c r="A101" s="80" t="s">
        <v>197</v>
      </c>
      <c r="B101" s="81" t="s">
        <v>203</v>
      </c>
      <c r="C101" s="582">
        <v>7</v>
      </c>
    </row>
    <row r="102" spans="1:3">
      <c r="A102" s="80" t="s">
        <v>198</v>
      </c>
      <c r="B102" s="81" t="s">
        <v>204</v>
      </c>
      <c r="C102" s="582">
        <v>3</v>
      </c>
    </row>
    <row r="103" spans="1:3">
      <c r="A103" s="80" t="s">
        <v>199</v>
      </c>
      <c r="B103" s="81" t="s">
        <v>205</v>
      </c>
      <c r="C103" s="582">
        <v>2</v>
      </c>
    </row>
    <row r="104" spans="1:3">
      <c r="A104" s="80"/>
      <c r="B104" s="79" t="s">
        <v>113</v>
      </c>
      <c r="C104" s="582"/>
    </row>
    <row r="105" spans="1:3">
      <c r="A105" s="80" t="s">
        <v>200</v>
      </c>
      <c r="B105" s="79" t="s">
        <v>114</v>
      </c>
      <c r="C105" s="587" t="s">
        <v>1638</v>
      </c>
    </row>
    <row r="106" spans="1:3">
      <c r="A106" s="80" t="s">
        <v>201</v>
      </c>
      <c r="B106" s="79" t="s">
        <v>115</v>
      </c>
      <c r="C106" s="587" t="s">
        <v>1639</v>
      </c>
    </row>
    <row r="107" spans="1:3">
      <c r="A107" s="80"/>
      <c r="B107" s="82" t="s">
        <v>208</v>
      </c>
      <c r="C107" s="862"/>
    </row>
    <row r="108" spans="1:3" ht="26.25" thickBot="1">
      <c r="A108" s="83" t="s">
        <v>207</v>
      </c>
      <c r="B108" s="84" t="s">
        <v>206</v>
      </c>
      <c r="C108" s="593" t="s">
        <v>228</v>
      </c>
    </row>
    <row r="109" spans="1:3" ht="13.5" thickBot="1">
      <c r="A109" s="12"/>
      <c r="B109" s="8"/>
      <c r="C109" s="53"/>
    </row>
    <row r="110" spans="1:3" s="27" customFormat="1" ht="13.5" thickBot="1">
      <c r="A110" s="25" t="s">
        <v>39</v>
      </c>
      <c r="B110" s="29" t="s">
        <v>38</v>
      </c>
      <c r="C110" s="47"/>
    </row>
    <row r="111" spans="1:3">
      <c r="A111" s="14" t="s">
        <v>40</v>
      </c>
      <c r="B111" s="17" t="s">
        <v>62</v>
      </c>
      <c r="C111" s="853" t="s">
        <v>1640</v>
      </c>
    </row>
    <row r="112" spans="1:3">
      <c r="A112" s="12" t="s">
        <v>41</v>
      </c>
      <c r="B112" s="18" t="s">
        <v>63</v>
      </c>
      <c r="C112" s="582">
        <v>0</v>
      </c>
    </row>
    <row r="113" spans="1:8">
      <c r="A113" s="12" t="s">
        <v>42</v>
      </c>
      <c r="B113" s="18" t="s">
        <v>64</v>
      </c>
      <c r="C113" s="582">
        <v>0</v>
      </c>
    </row>
    <row r="114" spans="1:8">
      <c r="A114" s="12" t="s">
        <v>43</v>
      </c>
      <c r="B114" s="18" t="s">
        <v>65</v>
      </c>
      <c r="C114" s="582">
        <v>14400</v>
      </c>
    </row>
    <row r="115" spans="1:8">
      <c r="A115" s="12" t="s">
        <v>44</v>
      </c>
      <c r="B115" s="18" t="s">
        <v>66</v>
      </c>
      <c r="C115" s="582">
        <v>3000</v>
      </c>
    </row>
    <row r="116" spans="1:8">
      <c r="A116" s="12" t="s">
        <v>45</v>
      </c>
      <c r="B116" s="18" t="s">
        <v>120</v>
      </c>
      <c r="C116" s="582">
        <v>9635</v>
      </c>
    </row>
    <row r="117" spans="1:8">
      <c r="A117" s="12" t="s">
        <v>46</v>
      </c>
      <c r="B117" s="18" t="s">
        <v>121</v>
      </c>
      <c r="C117" s="582">
        <v>555</v>
      </c>
    </row>
    <row r="118" spans="1:8" ht="25.5">
      <c r="A118" s="12" t="s">
        <v>47</v>
      </c>
      <c r="B118" s="22" t="s">
        <v>67</v>
      </c>
      <c r="C118" s="582">
        <v>6638.5</v>
      </c>
    </row>
    <row r="119" spans="1:8" ht="25.5">
      <c r="A119" s="12" t="s">
        <v>48</v>
      </c>
      <c r="B119" s="22" t="s">
        <v>68</v>
      </c>
      <c r="C119" s="582">
        <v>27035</v>
      </c>
    </row>
    <row r="120" spans="1:8">
      <c r="A120" s="12" t="s">
        <v>49</v>
      </c>
      <c r="B120" s="18" t="s">
        <v>69</v>
      </c>
      <c r="C120" s="587" t="s">
        <v>257</v>
      </c>
    </row>
    <row r="121" spans="1:8">
      <c r="A121" s="12" t="s">
        <v>50</v>
      </c>
      <c r="B121" s="18" t="s">
        <v>70</v>
      </c>
      <c r="C121" s="582">
        <v>0</v>
      </c>
    </row>
    <row r="122" spans="1:8">
      <c r="A122" s="12" t="s">
        <v>122</v>
      </c>
      <c r="B122" s="1" t="s">
        <v>116</v>
      </c>
      <c r="C122" s="582">
        <v>0</v>
      </c>
      <c r="H122" s="623"/>
    </row>
    <row r="123" spans="1:8">
      <c r="A123" s="12" t="s">
        <v>123</v>
      </c>
      <c r="B123" s="1" t="s">
        <v>117</v>
      </c>
      <c r="C123" s="582">
        <v>0</v>
      </c>
    </row>
    <row r="124" spans="1:8">
      <c r="A124" s="12" t="s">
        <v>124</v>
      </c>
      <c r="B124" s="1" t="s">
        <v>118</v>
      </c>
      <c r="C124" s="582">
        <v>0</v>
      </c>
    </row>
    <row r="125" spans="1:8" ht="13.5" thickBot="1">
      <c r="A125" s="15" t="s">
        <v>125</v>
      </c>
      <c r="B125" s="3" t="s">
        <v>119</v>
      </c>
      <c r="C125" s="854">
        <v>0</v>
      </c>
    </row>
    <row r="126" spans="1:8" ht="13.5" thickBot="1">
      <c r="A126" s="12"/>
      <c r="B126" s="8"/>
      <c r="C126" s="53"/>
    </row>
    <row r="127" spans="1:8" s="27" customFormat="1" ht="13.5" thickBot="1">
      <c r="A127" s="25" t="s">
        <v>51</v>
      </c>
      <c r="B127" s="29" t="s">
        <v>191</v>
      </c>
      <c r="C127" s="47"/>
    </row>
    <row r="128" spans="1:8" ht="13.5" thickBot="1">
      <c r="A128" s="16" t="s">
        <v>52</v>
      </c>
      <c r="B128" s="20" t="s">
        <v>128</v>
      </c>
      <c r="C128" s="863">
        <v>32</v>
      </c>
    </row>
    <row r="129" spans="1:3" ht="13.5" thickBot="1">
      <c r="A129" s="12"/>
      <c r="B129" s="8"/>
      <c r="C129" s="53"/>
    </row>
    <row r="130" spans="1:3" s="27" customFormat="1" ht="13.5" thickBot="1">
      <c r="A130" s="30" t="s">
        <v>53</v>
      </c>
      <c r="B130" s="31" t="s">
        <v>71</v>
      </c>
      <c r="C130" s="46"/>
    </row>
    <row r="131" spans="1:3">
      <c r="A131" s="14" t="s">
        <v>54</v>
      </c>
      <c r="B131" s="17" t="s">
        <v>72</v>
      </c>
      <c r="C131" s="596">
        <v>0</v>
      </c>
    </row>
    <row r="132" spans="1:3" ht="13.5" thickBot="1">
      <c r="A132" s="15" t="s">
        <v>55</v>
      </c>
      <c r="B132" s="19" t="s">
        <v>73</v>
      </c>
      <c r="C132" s="854">
        <v>555</v>
      </c>
    </row>
    <row r="133" spans="1:3" ht="13.5" thickBot="1">
      <c r="A133" s="12"/>
      <c r="B133" s="8"/>
      <c r="C133" s="53"/>
    </row>
    <row r="134" spans="1:3" s="27" customFormat="1" ht="13.5" thickBot="1">
      <c r="A134" s="30" t="s">
        <v>56</v>
      </c>
      <c r="B134" s="31" t="s">
        <v>74</v>
      </c>
      <c r="C134" s="46"/>
    </row>
    <row r="135" spans="1:3" ht="25.5">
      <c r="A135" s="14" t="s">
        <v>57</v>
      </c>
      <c r="B135" s="23" t="s">
        <v>75</v>
      </c>
      <c r="C135" s="598">
        <v>24</v>
      </c>
    </row>
    <row r="136" spans="1:3" ht="26.25" thickBot="1">
      <c r="A136" s="15" t="s">
        <v>58</v>
      </c>
      <c r="B136" s="24" t="s">
        <v>76</v>
      </c>
      <c r="C136" s="576">
        <v>72</v>
      </c>
    </row>
    <row r="137" spans="1:3" ht="13.5" thickBot="1"/>
    <row r="138" spans="1:3" s="27" customFormat="1" ht="13.5" thickBot="1">
      <c r="A138" s="25" t="s">
        <v>94</v>
      </c>
      <c r="B138" s="26" t="s">
        <v>184</v>
      </c>
      <c r="C138" s="47"/>
    </row>
    <row r="139" spans="1:3" ht="12.75" customHeight="1">
      <c r="A139" s="69" t="s">
        <v>95</v>
      </c>
      <c r="B139" s="36" t="s">
        <v>187</v>
      </c>
      <c r="C139" s="871" t="s">
        <v>1641</v>
      </c>
    </row>
    <row r="140" spans="1:3" ht="25.5">
      <c r="A140" s="71" t="s">
        <v>96</v>
      </c>
      <c r="B140" s="37" t="s">
        <v>188</v>
      </c>
      <c r="C140" s="865" t="s">
        <v>1642</v>
      </c>
    </row>
    <row r="141" spans="1:3" ht="25.5">
      <c r="A141" s="71" t="s">
        <v>97</v>
      </c>
      <c r="B141" s="37" t="s">
        <v>189</v>
      </c>
      <c r="C141" s="865" t="s">
        <v>1643</v>
      </c>
    </row>
    <row r="142" spans="1:3">
      <c r="A142" s="71" t="s">
        <v>98</v>
      </c>
      <c r="B142" s="37" t="s">
        <v>190</v>
      </c>
      <c r="C142" s="865" t="s">
        <v>1644</v>
      </c>
    </row>
    <row r="143" spans="1:3" ht="13.5" thickBot="1">
      <c r="A143" s="76" t="s">
        <v>185</v>
      </c>
      <c r="B143" s="38" t="s">
        <v>186</v>
      </c>
      <c r="C143" s="869" t="s">
        <v>1645</v>
      </c>
    </row>
  </sheetData>
  <sheetProtection password="E2A1" sheet="1" objects="1" scenarios="1"/>
  <customSheetViews>
    <customSheetView guid="{3E90B2E1-F1F4-4974-B519-9169F75ECD48}" topLeftCell="A35">
      <selection activeCell="E55" sqref="E55"/>
      <pageMargins left="0.7" right="0.7" top="0.75" bottom="0.75" header="0.3" footer="0.3"/>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sheetPr codeName="Hoja21"/>
  <dimension ref="A1:G143"/>
  <sheetViews>
    <sheetView topLeftCell="A34" workbookViewId="0">
      <selection activeCell="E55" sqref="E55"/>
    </sheetView>
  </sheetViews>
  <sheetFormatPr baseColWidth="10" defaultColWidth="9.140625" defaultRowHeight="12.75"/>
  <cols>
    <col min="1" max="1" width="5.28515625" style="627" bestFit="1" customWidth="1"/>
    <col min="2" max="2" width="34.5703125" style="627" customWidth="1"/>
    <col min="3" max="3" width="69.42578125" style="628" customWidth="1"/>
    <col min="4" max="4" width="47.85546875" style="627" customWidth="1"/>
    <col min="5" max="16384" width="9.140625" style="627"/>
  </cols>
  <sheetData>
    <row r="1" spans="1:3" ht="13.5" thickBot="1">
      <c r="A1" s="624" t="s">
        <v>210</v>
      </c>
      <c r="B1" s="625"/>
      <c r="C1" s="626"/>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row r="26" spans="1:3">
      <c r="A26" s="1301" t="s">
        <v>0</v>
      </c>
      <c r="B26" s="1302"/>
      <c r="C26" s="565" t="s">
        <v>1646</v>
      </c>
    </row>
    <row r="27" spans="1:3" ht="13.5" thickBot="1">
      <c r="A27" s="1303" t="s">
        <v>77</v>
      </c>
      <c r="B27" s="1304"/>
      <c r="C27" s="864" t="s">
        <v>286</v>
      </c>
    </row>
    <row r="28" spans="1:3" ht="12.75" customHeight="1">
      <c r="A28" s="1303" t="s">
        <v>1</v>
      </c>
      <c r="B28" s="1305"/>
      <c r="C28" s="789" t="s">
        <v>1647</v>
      </c>
    </row>
    <row r="29" spans="1:3" ht="13.5" thickBot="1"/>
    <row r="30" spans="1:3" ht="25.5" customHeight="1" thickBot="1">
      <c r="A30" s="1296" t="s">
        <v>78</v>
      </c>
      <c r="B30" s="1297"/>
      <c r="C30" s="1298"/>
    </row>
    <row r="31" spans="1:3" ht="13.5" thickBot="1"/>
    <row r="32" spans="1:3" s="630" customFormat="1" ht="13.5" thickBot="1">
      <c r="A32" s="1299" t="s">
        <v>3</v>
      </c>
      <c r="B32" s="1300"/>
      <c r="C32" s="629" t="s">
        <v>4</v>
      </c>
    </row>
    <row r="33" spans="1:3" s="630" customFormat="1" ht="13.5" thickBot="1">
      <c r="A33" s="631"/>
      <c r="B33" s="632"/>
      <c r="C33" s="629"/>
    </row>
    <row r="34" spans="1:3" s="630" customFormat="1" ht="13.5" thickBot="1">
      <c r="A34" s="633" t="s">
        <v>5</v>
      </c>
      <c r="B34" s="634" t="s">
        <v>7</v>
      </c>
      <c r="C34" s="635"/>
    </row>
    <row r="35" spans="1:3" s="630" customFormat="1" ht="13.5" thickBot="1">
      <c r="A35" s="633" t="s">
        <v>6</v>
      </c>
      <c r="B35" s="634" t="s">
        <v>8</v>
      </c>
      <c r="C35" s="635"/>
    </row>
    <row r="36" spans="1:3">
      <c r="A36" s="604" t="s">
        <v>129</v>
      </c>
      <c r="B36" s="636" t="s">
        <v>10</v>
      </c>
      <c r="C36" s="885" t="s">
        <v>1646</v>
      </c>
    </row>
    <row r="37" spans="1:3">
      <c r="A37" s="637" t="s">
        <v>130</v>
      </c>
      <c r="B37" s="638" t="s">
        <v>9</v>
      </c>
      <c r="C37" s="886" t="s">
        <v>263</v>
      </c>
    </row>
    <row r="38" spans="1:3">
      <c r="A38" s="637" t="s">
        <v>131</v>
      </c>
      <c r="B38" s="638" t="s">
        <v>11</v>
      </c>
      <c r="C38" s="886" t="s">
        <v>1648</v>
      </c>
    </row>
    <row r="39" spans="1:3">
      <c r="A39" s="637" t="s">
        <v>132</v>
      </c>
      <c r="B39" s="638" t="s">
        <v>12</v>
      </c>
      <c r="C39" s="886" t="s">
        <v>1649</v>
      </c>
    </row>
    <row r="40" spans="1:3">
      <c r="A40" s="637" t="s">
        <v>133</v>
      </c>
      <c r="B40" s="638" t="s">
        <v>34</v>
      </c>
      <c r="C40" s="886" t="s">
        <v>1647</v>
      </c>
    </row>
    <row r="41" spans="1:3" ht="51">
      <c r="A41" s="637"/>
      <c r="B41" s="639" t="s">
        <v>192</v>
      </c>
      <c r="C41" s="887" t="s">
        <v>1650</v>
      </c>
    </row>
    <row r="42" spans="1:3">
      <c r="A42" s="637" t="s">
        <v>134</v>
      </c>
      <c r="B42" s="638" t="s">
        <v>193</v>
      </c>
      <c r="C42" s="888" t="s">
        <v>1651</v>
      </c>
    </row>
    <row r="43" spans="1:3">
      <c r="A43" s="637" t="s">
        <v>135</v>
      </c>
      <c r="B43" s="638" t="s">
        <v>196</v>
      </c>
      <c r="C43" s="888" t="s">
        <v>1652</v>
      </c>
    </row>
    <row r="44" spans="1:3">
      <c r="A44" s="637" t="s">
        <v>136</v>
      </c>
      <c r="B44" s="638" t="s">
        <v>195</v>
      </c>
      <c r="C44" s="886" t="s">
        <v>1647</v>
      </c>
    </row>
    <row r="45" spans="1:3">
      <c r="A45" s="637" t="s">
        <v>137</v>
      </c>
      <c r="B45" s="638" t="s">
        <v>86</v>
      </c>
      <c r="C45" s="886" t="s">
        <v>1653</v>
      </c>
    </row>
    <row r="46" spans="1:3">
      <c r="A46" s="637" t="s">
        <v>138</v>
      </c>
      <c r="B46" s="638" t="s">
        <v>13</v>
      </c>
      <c r="C46" s="886" t="s">
        <v>1654</v>
      </c>
    </row>
    <row r="47" spans="1:3">
      <c r="A47" s="637" t="s">
        <v>140</v>
      </c>
      <c r="B47" s="638" t="s">
        <v>15</v>
      </c>
      <c r="C47" s="888" t="s">
        <v>1655</v>
      </c>
    </row>
    <row r="48" spans="1:3">
      <c r="A48" s="637" t="s">
        <v>141</v>
      </c>
      <c r="B48" s="640" t="s">
        <v>91</v>
      </c>
      <c r="C48" s="886" t="s">
        <v>1476</v>
      </c>
    </row>
    <row r="49" spans="1:3" ht="25.5">
      <c r="A49" s="637" t="s">
        <v>142</v>
      </c>
      <c r="B49" s="638" t="s">
        <v>16</v>
      </c>
      <c r="C49" s="887" t="s">
        <v>1656</v>
      </c>
    </row>
    <row r="50" spans="1:3" ht="26.25" thickBot="1">
      <c r="A50" s="641" t="s">
        <v>194</v>
      </c>
      <c r="B50" s="642" t="s">
        <v>59</v>
      </c>
      <c r="C50" s="889" t="s">
        <v>280</v>
      </c>
    </row>
    <row r="51" spans="1:3" s="630" customFormat="1" ht="13.5" thickBot="1">
      <c r="A51" s="633" t="s">
        <v>17</v>
      </c>
      <c r="B51" s="634" t="s">
        <v>18</v>
      </c>
      <c r="C51" s="643"/>
    </row>
    <row r="52" spans="1:3" ht="51">
      <c r="A52" s="637" t="s">
        <v>143</v>
      </c>
      <c r="B52" s="636" t="s">
        <v>19</v>
      </c>
      <c r="C52" s="890" t="s">
        <v>1657</v>
      </c>
    </row>
    <row r="53" spans="1:3" ht="40.5" customHeight="1">
      <c r="A53" s="637" t="s">
        <v>144</v>
      </c>
      <c r="B53" s="640" t="s">
        <v>20</v>
      </c>
      <c r="C53" s="887" t="s">
        <v>1658</v>
      </c>
    </row>
    <row r="54" spans="1:3" ht="53.25" customHeight="1">
      <c r="A54" s="637" t="s">
        <v>145</v>
      </c>
      <c r="B54" s="640" t="s">
        <v>21</v>
      </c>
      <c r="C54" s="887" t="s">
        <v>280</v>
      </c>
    </row>
    <row r="55" spans="1:3" ht="27.75" customHeight="1" thickBot="1">
      <c r="A55" s="641" t="s">
        <v>146</v>
      </c>
      <c r="B55" s="642" t="s">
        <v>22</v>
      </c>
      <c r="C55" s="891" t="s">
        <v>1659</v>
      </c>
    </row>
    <row r="56" spans="1:3" s="630" customFormat="1" ht="13.5" thickBot="1">
      <c r="A56" s="644" t="s">
        <v>23</v>
      </c>
      <c r="B56" s="645" t="s">
        <v>24</v>
      </c>
      <c r="C56" s="629"/>
    </row>
    <row r="57" spans="1:3">
      <c r="A57" s="624"/>
      <c r="B57" s="646" t="s">
        <v>25</v>
      </c>
      <c r="C57" s="892" t="s">
        <v>1660</v>
      </c>
    </row>
    <row r="58" spans="1:3">
      <c r="A58" s="647"/>
      <c r="B58" s="114" t="s">
        <v>26</v>
      </c>
      <c r="C58" s="893"/>
    </row>
    <row r="59" spans="1:3">
      <c r="A59" s="648" t="s">
        <v>147</v>
      </c>
      <c r="B59" s="114" t="s">
        <v>27</v>
      </c>
      <c r="C59" s="894" t="s">
        <v>280</v>
      </c>
    </row>
    <row r="60" spans="1:3">
      <c r="A60" s="648" t="s">
        <v>148</v>
      </c>
      <c r="B60" s="114" t="s">
        <v>28</v>
      </c>
      <c r="C60" s="894" t="s">
        <v>280</v>
      </c>
    </row>
    <row r="61" spans="1:3">
      <c r="A61" s="648" t="s">
        <v>149</v>
      </c>
      <c r="B61" s="114" t="s">
        <v>29</v>
      </c>
      <c r="C61" s="893" t="s">
        <v>1661</v>
      </c>
    </row>
    <row r="62" spans="1:3">
      <c r="A62" s="648"/>
      <c r="B62" s="114" t="s">
        <v>80</v>
      </c>
      <c r="C62" s="894"/>
    </row>
    <row r="63" spans="1:3">
      <c r="A63" s="648" t="s">
        <v>150</v>
      </c>
      <c r="B63" s="114" t="s">
        <v>126</v>
      </c>
      <c r="C63" s="895" t="s">
        <v>1662</v>
      </c>
    </row>
    <row r="64" spans="1:3">
      <c r="A64" s="648" t="s">
        <v>151</v>
      </c>
      <c r="B64" s="114" t="s">
        <v>127</v>
      </c>
      <c r="C64" s="895" t="s">
        <v>1603</v>
      </c>
    </row>
    <row r="65" spans="1:7">
      <c r="A65" s="648" t="s">
        <v>152</v>
      </c>
      <c r="B65" s="114" t="s">
        <v>81</v>
      </c>
      <c r="C65" s="886" t="s">
        <v>274</v>
      </c>
    </row>
    <row r="66" spans="1:7">
      <c r="A66" s="648" t="s">
        <v>153</v>
      </c>
      <c r="B66" s="114" t="s">
        <v>82</v>
      </c>
      <c r="C66" s="886" t="s">
        <v>275</v>
      </c>
    </row>
    <row r="67" spans="1:7">
      <c r="A67" s="648" t="s">
        <v>154</v>
      </c>
      <c r="B67" s="114" t="s">
        <v>30</v>
      </c>
      <c r="C67" s="886" t="s">
        <v>1663</v>
      </c>
    </row>
    <row r="68" spans="1:7">
      <c r="A68" s="648" t="s">
        <v>155</v>
      </c>
      <c r="B68" s="114" t="s">
        <v>79</v>
      </c>
      <c r="C68" s="886" t="s">
        <v>1664</v>
      </c>
    </row>
    <row r="69" spans="1:7">
      <c r="A69" s="648" t="s">
        <v>156</v>
      </c>
      <c r="B69" s="114" t="s">
        <v>61</v>
      </c>
      <c r="C69" s="896">
        <v>2.5</v>
      </c>
    </row>
    <row r="70" spans="1:7" ht="38.25">
      <c r="A70" s="648" t="s">
        <v>157</v>
      </c>
      <c r="B70" s="114" t="s">
        <v>92</v>
      </c>
      <c r="C70" s="897" t="s">
        <v>1665</v>
      </c>
    </row>
    <row r="71" spans="1:7">
      <c r="A71" s="648" t="s">
        <v>158</v>
      </c>
      <c r="B71" s="114" t="s">
        <v>93</v>
      </c>
      <c r="C71" s="886" t="s">
        <v>1666</v>
      </c>
    </row>
    <row r="72" spans="1:7">
      <c r="A72" s="648" t="s">
        <v>159</v>
      </c>
      <c r="B72" s="114" t="s">
        <v>99</v>
      </c>
      <c r="C72" s="886" t="s">
        <v>1667</v>
      </c>
    </row>
    <row r="73" spans="1:7" ht="38.25">
      <c r="A73" s="648" t="s">
        <v>160</v>
      </c>
      <c r="B73" s="114" t="s">
        <v>100</v>
      </c>
      <c r="C73" s="898" t="s">
        <v>1668</v>
      </c>
    </row>
    <row r="74" spans="1:7">
      <c r="A74" s="648" t="s">
        <v>161</v>
      </c>
      <c r="B74" s="114" t="s">
        <v>101</v>
      </c>
      <c r="C74" s="895" t="s">
        <v>280</v>
      </c>
      <c r="G74" s="627">
        <f>120/8</f>
        <v>15</v>
      </c>
    </row>
    <row r="75" spans="1:7">
      <c r="A75" s="648" t="s">
        <v>162</v>
      </c>
      <c r="B75" s="114" t="s">
        <v>102</v>
      </c>
      <c r="C75" s="894" t="s">
        <v>1669</v>
      </c>
    </row>
    <row r="76" spans="1:7">
      <c r="A76" s="648" t="s">
        <v>163</v>
      </c>
      <c r="B76" s="114" t="s">
        <v>103</v>
      </c>
      <c r="C76" s="895" t="s">
        <v>280</v>
      </c>
    </row>
    <row r="77" spans="1:7">
      <c r="A77" s="648"/>
      <c r="B77" s="114" t="s">
        <v>83</v>
      </c>
      <c r="C77" s="894"/>
    </row>
    <row r="78" spans="1:7">
      <c r="A78" s="648" t="s">
        <v>164</v>
      </c>
      <c r="B78" s="114" t="s">
        <v>60</v>
      </c>
      <c r="C78" s="899" t="s">
        <v>280</v>
      </c>
    </row>
    <row r="79" spans="1:7">
      <c r="A79" s="648" t="s">
        <v>165</v>
      </c>
      <c r="B79" s="114" t="s">
        <v>36</v>
      </c>
      <c r="C79" s="899" t="s">
        <v>280</v>
      </c>
    </row>
    <row r="80" spans="1:7">
      <c r="A80" s="648" t="s">
        <v>166</v>
      </c>
      <c r="B80" s="114" t="s">
        <v>37</v>
      </c>
      <c r="C80" s="899" t="s">
        <v>280</v>
      </c>
    </row>
    <row r="81" spans="1:3">
      <c r="A81" s="648" t="s">
        <v>167</v>
      </c>
      <c r="B81" s="114" t="s">
        <v>87</v>
      </c>
      <c r="C81" s="899" t="s">
        <v>280</v>
      </c>
    </row>
    <row r="82" spans="1:3">
      <c r="A82" s="648" t="s">
        <v>168</v>
      </c>
      <c r="B82" s="114" t="s">
        <v>88</v>
      </c>
      <c r="C82" s="899" t="s">
        <v>280</v>
      </c>
    </row>
    <row r="83" spans="1:3">
      <c r="A83" s="648" t="s">
        <v>169</v>
      </c>
      <c r="B83" s="114" t="s">
        <v>89</v>
      </c>
      <c r="C83" s="899" t="s">
        <v>280</v>
      </c>
    </row>
    <row r="84" spans="1:3">
      <c r="A84" s="648"/>
      <c r="B84" s="114" t="s">
        <v>84</v>
      </c>
      <c r="C84" s="900"/>
    </row>
    <row r="85" spans="1:3">
      <c r="A85" s="648" t="s">
        <v>170</v>
      </c>
      <c r="B85" s="114" t="s">
        <v>32</v>
      </c>
      <c r="C85" s="899" t="s">
        <v>280</v>
      </c>
    </row>
    <row r="86" spans="1:3">
      <c r="A86" s="648" t="s">
        <v>171</v>
      </c>
      <c r="B86" s="114" t="s">
        <v>90</v>
      </c>
      <c r="C86" s="899" t="s">
        <v>280</v>
      </c>
    </row>
    <row r="87" spans="1:3">
      <c r="A87" s="648"/>
      <c r="B87" s="114" t="s">
        <v>85</v>
      </c>
      <c r="C87" s="900"/>
    </row>
    <row r="88" spans="1:3">
      <c r="A88" s="648" t="s">
        <v>172</v>
      </c>
      <c r="B88" s="114" t="s">
        <v>33</v>
      </c>
      <c r="C88" s="899" t="s">
        <v>280</v>
      </c>
    </row>
    <row r="89" spans="1:3">
      <c r="A89" s="648" t="s">
        <v>173</v>
      </c>
      <c r="B89" s="114" t="s">
        <v>31</v>
      </c>
      <c r="C89" s="899" t="s">
        <v>280</v>
      </c>
    </row>
    <row r="90" spans="1:3">
      <c r="A90" s="648"/>
      <c r="B90" s="114" t="s">
        <v>104</v>
      </c>
      <c r="C90" s="900"/>
    </row>
    <row r="91" spans="1:3">
      <c r="A91" s="648" t="s">
        <v>174</v>
      </c>
      <c r="B91" s="114" t="s">
        <v>105</v>
      </c>
      <c r="C91" s="899" t="s">
        <v>280</v>
      </c>
    </row>
    <row r="92" spans="1:3">
      <c r="A92" s="648" t="s">
        <v>175</v>
      </c>
      <c r="B92" s="114" t="s">
        <v>106</v>
      </c>
      <c r="C92" s="899" t="s">
        <v>280</v>
      </c>
    </row>
    <row r="93" spans="1:3">
      <c r="A93" s="648" t="s">
        <v>176</v>
      </c>
      <c r="B93" s="114" t="s">
        <v>107</v>
      </c>
      <c r="C93" s="899" t="s">
        <v>280</v>
      </c>
    </row>
    <row r="94" spans="1:3">
      <c r="A94" s="648" t="s">
        <v>177</v>
      </c>
      <c r="B94" s="114" t="s">
        <v>108</v>
      </c>
      <c r="C94" s="899" t="s">
        <v>280</v>
      </c>
    </row>
    <row r="95" spans="1:3">
      <c r="A95" s="648" t="s">
        <v>178</v>
      </c>
      <c r="B95" s="114" t="s">
        <v>109</v>
      </c>
      <c r="C95" s="899" t="s">
        <v>280</v>
      </c>
    </row>
    <row r="96" spans="1:3" ht="25.5">
      <c r="A96" s="648" t="s">
        <v>179</v>
      </c>
      <c r="B96" s="649" t="s">
        <v>209</v>
      </c>
      <c r="C96" s="899" t="s">
        <v>280</v>
      </c>
    </row>
    <row r="97" spans="1:3">
      <c r="A97" s="648" t="s">
        <v>180</v>
      </c>
      <c r="B97" s="114" t="s">
        <v>110</v>
      </c>
      <c r="C97" s="899" t="s">
        <v>322</v>
      </c>
    </row>
    <row r="98" spans="1:3">
      <c r="A98" s="648" t="s">
        <v>181</v>
      </c>
      <c r="B98" s="114" t="s">
        <v>111</v>
      </c>
      <c r="C98" s="899" t="s">
        <v>280</v>
      </c>
    </row>
    <row r="99" spans="1:3" ht="25.5">
      <c r="A99" s="648" t="s">
        <v>182</v>
      </c>
      <c r="B99" s="649" t="s">
        <v>112</v>
      </c>
      <c r="C99" s="899" t="s">
        <v>322</v>
      </c>
    </row>
    <row r="100" spans="1:3">
      <c r="A100" s="648" t="s">
        <v>183</v>
      </c>
      <c r="B100" s="649" t="s">
        <v>202</v>
      </c>
      <c r="C100" s="899" t="s">
        <v>280</v>
      </c>
    </row>
    <row r="101" spans="1:3">
      <c r="A101" s="648" t="s">
        <v>197</v>
      </c>
      <c r="B101" s="649" t="s">
        <v>203</v>
      </c>
      <c r="C101" s="899" t="s">
        <v>280</v>
      </c>
    </row>
    <row r="102" spans="1:3">
      <c r="A102" s="648" t="s">
        <v>198</v>
      </c>
      <c r="B102" s="649" t="s">
        <v>204</v>
      </c>
      <c r="C102" s="899" t="s">
        <v>280</v>
      </c>
    </row>
    <row r="103" spans="1:3">
      <c r="A103" s="648" t="s">
        <v>199</v>
      </c>
      <c r="B103" s="649" t="s">
        <v>205</v>
      </c>
      <c r="C103" s="899" t="s">
        <v>1670</v>
      </c>
    </row>
    <row r="104" spans="1:3">
      <c r="A104" s="648"/>
      <c r="B104" s="114" t="s">
        <v>113</v>
      </c>
      <c r="C104" s="900"/>
    </row>
    <row r="105" spans="1:3">
      <c r="A105" s="648" t="s">
        <v>200</v>
      </c>
      <c r="B105" s="114" t="s">
        <v>114</v>
      </c>
      <c r="C105" s="899" t="s">
        <v>288</v>
      </c>
    </row>
    <row r="106" spans="1:3">
      <c r="A106" s="648" t="s">
        <v>201</v>
      </c>
      <c r="B106" s="114" t="s">
        <v>115</v>
      </c>
      <c r="C106" s="899" t="s">
        <v>1671</v>
      </c>
    </row>
    <row r="107" spans="1:3">
      <c r="A107" s="648"/>
      <c r="B107" s="650" t="s">
        <v>208</v>
      </c>
      <c r="C107" s="901"/>
    </row>
    <row r="108" spans="1:3" ht="26.25" thickBot="1">
      <c r="A108" s="651" t="s">
        <v>207</v>
      </c>
      <c r="B108" s="652" t="s">
        <v>206</v>
      </c>
      <c r="C108" s="902" t="s">
        <v>289</v>
      </c>
    </row>
    <row r="109" spans="1:3" ht="13.5" thickBot="1">
      <c r="A109" s="647"/>
      <c r="B109" s="653"/>
      <c r="C109" s="654"/>
    </row>
    <row r="110" spans="1:3" s="630" customFormat="1" ht="13.5" thickBot="1">
      <c r="A110" s="633" t="s">
        <v>39</v>
      </c>
      <c r="B110" s="655" t="s">
        <v>38</v>
      </c>
      <c r="C110" s="635"/>
    </row>
    <row r="111" spans="1:3">
      <c r="A111" s="624" t="s">
        <v>40</v>
      </c>
      <c r="B111" s="656" t="s">
        <v>62</v>
      </c>
      <c r="C111" s="789"/>
    </row>
    <row r="112" spans="1:3">
      <c r="A112" s="647" t="s">
        <v>41</v>
      </c>
      <c r="B112" s="657" t="s">
        <v>63</v>
      </c>
      <c r="C112" s="899" t="s">
        <v>280</v>
      </c>
    </row>
    <row r="113" spans="1:3">
      <c r="A113" s="647" t="s">
        <v>42</v>
      </c>
      <c r="B113" s="657" t="s">
        <v>64</v>
      </c>
      <c r="C113" s="899" t="s">
        <v>280</v>
      </c>
    </row>
    <row r="114" spans="1:3" ht="38.25">
      <c r="A114" s="647" t="s">
        <v>43</v>
      </c>
      <c r="B114" s="657" t="s">
        <v>65</v>
      </c>
      <c r="C114" s="903" t="s">
        <v>1672</v>
      </c>
    </row>
    <row r="115" spans="1:3" ht="39.75" customHeight="1">
      <c r="A115" s="647" t="s">
        <v>44</v>
      </c>
      <c r="B115" s="657" t="s">
        <v>66</v>
      </c>
      <c r="C115" s="903" t="s">
        <v>1673</v>
      </c>
    </row>
    <row r="116" spans="1:3">
      <c r="A116" s="647" t="s">
        <v>45</v>
      </c>
      <c r="B116" s="657" t="s">
        <v>120</v>
      </c>
      <c r="C116" s="899" t="s">
        <v>280</v>
      </c>
    </row>
    <row r="117" spans="1:3">
      <c r="A117" s="647" t="s">
        <v>46</v>
      </c>
      <c r="B117" s="657" t="s">
        <v>121</v>
      </c>
      <c r="C117" s="899" t="s">
        <v>280</v>
      </c>
    </row>
    <row r="118" spans="1:3" ht="25.5">
      <c r="A118" s="647" t="s">
        <v>47</v>
      </c>
      <c r="B118" s="658" t="s">
        <v>67</v>
      </c>
      <c r="C118" s="899" t="s">
        <v>280</v>
      </c>
    </row>
    <row r="119" spans="1:3" ht="25.5">
      <c r="A119" s="647" t="s">
        <v>48</v>
      </c>
      <c r="B119" s="658" t="s">
        <v>68</v>
      </c>
      <c r="C119" s="899" t="s">
        <v>280</v>
      </c>
    </row>
    <row r="120" spans="1:3">
      <c r="A120" s="647" t="s">
        <v>49</v>
      </c>
      <c r="B120" s="657" t="s">
        <v>69</v>
      </c>
      <c r="C120" s="899" t="s">
        <v>280</v>
      </c>
    </row>
    <row r="121" spans="1:3">
      <c r="A121" s="647" t="s">
        <v>50</v>
      </c>
      <c r="B121" s="657" t="s">
        <v>70</v>
      </c>
      <c r="C121" s="899" t="s">
        <v>280</v>
      </c>
    </row>
    <row r="122" spans="1:3">
      <c r="A122" s="647" t="s">
        <v>122</v>
      </c>
      <c r="B122" s="659" t="s">
        <v>116</v>
      </c>
      <c r="C122" s="899" t="s">
        <v>280</v>
      </c>
    </row>
    <row r="123" spans="1:3">
      <c r="A123" s="647" t="s">
        <v>123</v>
      </c>
      <c r="B123" s="659" t="s">
        <v>117</v>
      </c>
      <c r="C123" s="899" t="s">
        <v>280</v>
      </c>
    </row>
    <row r="124" spans="1:3">
      <c r="A124" s="647" t="s">
        <v>124</v>
      </c>
      <c r="B124" s="659" t="s">
        <v>118</v>
      </c>
      <c r="C124" s="899" t="s">
        <v>280</v>
      </c>
    </row>
    <row r="125" spans="1:3" ht="13.5" thickBot="1">
      <c r="A125" s="660" t="s">
        <v>125</v>
      </c>
      <c r="B125" s="661" t="s">
        <v>119</v>
      </c>
      <c r="C125" s="902" t="s">
        <v>280</v>
      </c>
    </row>
    <row r="126" spans="1:3" ht="13.5" thickBot="1">
      <c r="A126" s="647"/>
      <c r="B126" s="653"/>
      <c r="C126" s="654"/>
    </row>
    <row r="127" spans="1:3" s="630" customFormat="1" ht="13.5" thickBot="1">
      <c r="A127" s="633" t="s">
        <v>51</v>
      </c>
      <c r="B127" s="655" t="s">
        <v>191</v>
      </c>
      <c r="C127" s="635"/>
    </row>
    <row r="128" spans="1:3" ht="26.25" thickBot="1">
      <c r="A128" s="662" t="s">
        <v>52</v>
      </c>
      <c r="B128" s="663" t="s">
        <v>128</v>
      </c>
      <c r="C128" s="664" t="s">
        <v>1674</v>
      </c>
    </row>
    <row r="129" spans="1:3" ht="13.5" thickBot="1">
      <c r="A129" s="647"/>
      <c r="B129" s="653"/>
      <c r="C129" s="665"/>
    </row>
    <row r="130" spans="1:3" s="630" customFormat="1" ht="13.5" thickBot="1">
      <c r="A130" s="644" t="s">
        <v>53</v>
      </c>
      <c r="B130" s="666" t="s">
        <v>71</v>
      </c>
      <c r="C130" s="629"/>
    </row>
    <row r="131" spans="1:3">
      <c r="A131" s="624" t="s">
        <v>54</v>
      </c>
      <c r="B131" s="656" t="s">
        <v>72</v>
      </c>
      <c r="C131" s="904" t="s">
        <v>280</v>
      </c>
    </row>
    <row r="132" spans="1:3" ht="13.5" thickBot="1">
      <c r="A132" s="660" t="s">
        <v>55</v>
      </c>
      <c r="B132" s="667" t="s">
        <v>73</v>
      </c>
      <c r="C132" s="902" t="s">
        <v>280</v>
      </c>
    </row>
    <row r="133" spans="1:3" ht="13.5" thickBot="1">
      <c r="A133" s="647"/>
      <c r="B133" s="653"/>
      <c r="C133" s="654"/>
    </row>
    <row r="134" spans="1:3" s="630" customFormat="1" ht="13.5" thickBot="1">
      <c r="A134" s="644" t="s">
        <v>56</v>
      </c>
      <c r="B134" s="666" t="s">
        <v>74</v>
      </c>
      <c r="C134" s="629"/>
    </row>
    <row r="135" spans="1:3" ht="25.5">
      <c r="A135" s="624" t="s">
        <v>57</v>
      </c>
      <c r="B135" s="668" t="s">
        <v>75</v>
      </c>
      <c r="C135" s="905" t="s">
        <v>1675</v>
      </c>
    </row>
    <row r="136" spans="1:3" ht="26.25" thickBot="1">
      <c r="A136" s="660" t="s">
        <v>58</v>
      </c>
      <c r="B136" s="669" t="s">
        <v>76</v>
      </c>
      <c r="C136" s="906" t="s">
        <v>280</v>
      </c>
    </row>
    <row r="137" spans="1:3" ht="13.5" thickBot="1"/>
    <row r="138" spans="1:3" s="630" customFormat="1" ht="13.5" thickBot="1">
      <c r="A138" s="633" t="s">
        <v>94</v>
      </c>
      <c r="B138" s="634" t="s">
        <v>184</v>
      </c>
      <c r="C138" s="635"/>
    </row>
    <row r="139" spans="1:3" ht="45.75" customHeight="1">
      <c r="A139" s="604" t="s">
        <v>95</v>
      </c>
      <c r="B139" s="605" t="s">
        <v>187</v>
      </c>
      <c r="C139" s="905" t="s">
        <v>1676</v>
      </c>
    </row>
    <row r="140" spans="1:3" ht="38.25">
      <c r="A140" s="637" t="s">
        <v>96</v>
      </c>
      <c r="B140" s="670" t="s">
        <v>188</v>
      </c>
      <c r="C140" s="907" t="s">
        <v>1677</v>
      </c>
    </row>
    <row r="141" spans="1:3" ht="25.5">
      <c r="A141" s="637" t="s">
        <v>97</v>
      </c>
      <c r="B141" s="670" t="s">
        <v>189</v>
      </c>
      <c r="C141" s="907" t="s">
        <v>1678</v>
      </c>
    </row>
    <row r="142" spans="1:3" ht="38.25">
      <c r="A142" s="637" t="s">
        <v>98</v>
      </c>
      <c r="B142" s="670" t="s">
        <v>190</v>
      </c>
      <c r="C142" s="907" t="s">
        <v>1679</v>
      </c>
    </row>
    <row r="143" spans="1:3" ht="13.5" thickBot="1">
      <c r="A143" s="641" t="s">
        <v>185</v>
      </c>
      <c r="B143" s="671" t="s">
        <v>186</v>
      </c>
      <c r="C143" s="906" t="s">
        <v>280</v>
      </c>
    </row>
  </sheetData>
  <sheetProtection password="E2A1" sheet="1" objects="1" scenarios="1"/>
  <customSheetViews>
    <customSheetView guid="{3E90B2E1-F1F4-4974-B519-9169F75ECD48}" topLeftCell="A34">
      <selection activeCell="E55" sqref="E55"/>
      <pageMargins left="0.7" right="0.7" top="0.75" bottom="0.75" header="0.3" footer="0.3"/>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sheetPr codeName="Hoja22"/>
  <dimension ref="A1:D143"/>
  <sheetViews>
    <sheetView topLeftCell="A5" workbookViewId="0">
      <selection activeCell="E55" sqref="E55"/>
    </sheetView>
  </sheetViews>
  <sheetFormatPr baseColWidth="10" defaultColWidth="9.140625" defaultRowHeight="12.75"/>
  <cols>
    <col min="1" max="1" width="5.28515625" style="4" bestFit="1" customWidth="1"/>
    <col min="2" max="2" width="34.5703125" style="4" customWidth="1"/>
    <col min="3" max="3" width="60.28515625" style="45" customWidth="1"/>
    <col min="4" max="4" width="9.140625" style="4" bestFit="1" customWidth="1"/>
    <col min="5" max="16384" width="9.140625" style="4"/>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row r="26" spans="1:3">
      <c r="A26" s="1050" t="s">
        <v>0</v>
      </c>
      <c r="B26" s="1051"/>
      <c r="C26" s="565" t="s">
        <v>1680</v>
      </c>
    </row>
    <row r="27" spans="1:3">
      <c r="A27" s="1052" t="s">
        <v>77</v>
      </c>
      <c r="B27" s="1053"/>
      <c r="C27" s="564" t="s">
        <v>286</v>
      </c>
    </row>
    <row r="28" spans="1:3" ht="12.75" customHeight="1">
      <c r="A28" s="1052" t="s">
        <v>1</v>
      </c>
      <c r="B28" s="1054"/>
      <c r="C28" s="864" t="s">
        <v>1681</v>
      </c>
    </row>
    <row r="29" spans="1:3" ht="13.5" thickBot="1"/>
    <row r="30" spans="1:3" ht="25.5" customHeight="1" thickBot="1">
      <c r="A30" s="1061" t="s">
        <v>78</v>
      </c>
      <c r="B30" s="1046"/>
      <c r="C30" s="1047"/>
    </row>
    <row r="31" spans="1:3" ht="13.5" thickBot="1"/>
    <row r="32" spans="1:3" s="27" customFormat="1" ht="13.5" thickBot="1">
      <c r="A32" s="1048" t="s">
        <v>3</v>
      </c>
      <c r="B32" s="1049"/>
      <c r="C32" s="46" t="s">
        <v>4</v>
      </c>
    </row>
    <row r="33" spans="1:3" s="27" customFormat="1" ht="13.5" thickBot="1">
      <c r="A33" s="28"/>
      <c r="B33" s="32"/>
      <c r="C33" s="46"/>
    </row>
    <row r="34" spans="1:3" s="27" customFormat="1" ht="13.5" thickBot="1">
      <c r="A34" s="25" t="s">
        <v>5</v>
      </c>
      <c r="B34" s="26" t="s">
        <v>7</v>
      </c>
      <c r="C34" s="47"/>
    </row>
    <row r="35" spans="1:3" s="27" customFormat="1" ht="13.5" thickBot="1">
      <c r="A35" s="25" t="s">
        <v>6</v>
      </c>
      <c r="B35" s="26" t="s">
        <v>8</v>
      </c>
      <c r="C35" s="47"/>
    </row>
    <row r="36" spans="1:3">
      <c r="A36" s="69" t="s">
        <v>129</v>
      </c>
      <c r="B36" s="70" t="s">
        <v>10</v>
      </c>
      <c r="C36" s="577" t="s">
        <v>1682</v>
      </c>
    </row>
    <row r="37" spans="1:3">
      <c r="A37" s="71" t="s">
        <v>130</v>
      </c>
      <c r="B37" s="72" t="s">
        <v>9</v>
      </c>
      <c r="C37" s="564" t="s">
        <v>263</v>
      </c>
    </row>
    <row r="38" spans="1:3">
      <c r="A38" s="71" t="s">
        <v>131</v>
      </c>
      <c r="B38" s="72" t="s">
        <v>11</v>
      </c>
      <c r="C38" s="564" t="s">
        <v>1683</v>
      </c>
    </row>
    <row r="39" spans="1:3">
      <c r="A39" s="71" t="s">
        <v>132</v>
      </c>
      <c r="B39" s="72" t="s">
        <v>12</v>
      </c>
      <c r="C39" s="564" t="s">
        <v>1682</v>
      </c>
    </row>
    <row r="40" spans="1:3">
      <c r="A40" s="71" t="s">
        <v>133</v>
      </c>
      <c r="B40" s="72" t="s">
        <v>34</v>
      </c>
      <c r="C40" s="908" t="s">
        <v>1684</v>
      </c>
    </row>
    <row r="41" spans="1:3" ht="51">
      <c r="A41" s="71"/>
      <c r="B41" s="73" t="s">
        <v>192</v>
      </c>
      <c r="C41" s="564"/>
    </row>
    <row r="42" spans="1:3">
      <c r="A42" s="71" t="s">
        <v>134</v>
      </c>
      <c r="B42" s="72" t="s">
        <v>193</v>
      </c>
      <c r="C42" s="564" t="s">
        <v>1550</v>
      </c>
    </row>
    <row r="43" spans="1:3">
      <c r="A43" s="71" t="s">
        <v>135</v>
      </c>
      <c r="B43" s="72" t="s">
        <v>196</v>
      </c>
      <c r="C43" s="564" t="s">
        <v>1685</v>
      </c>
    </row>
    <row r="44" spans="1:3">
      <c r="A44" s="71" t="s">
        <v>136</v>
      </c>
      <c r="B44" s="72" t="s">
        <v>195</v>
      </c>
      <c r="C44" s="564" t="s">
        <v>1681</v>
      </c>
    </row>
    <row r="45" spans="1:3">
      <c r="A45" s="71" t="s">
        <v>137</v>
      </c>
      <c r="B45" s="72" t="s">
        <v>86</v>
      </c>
      <c r="C45" s="564" t="s">
        <v>1686</v>
      </c>
    </row>
    <row r="46" spans="1:3">
      <c r="A46" s="71" t="s">
        <v>138</v>
      </c>
      <c r="B46" s="72" t="s">
        <v>13</v>
      </c>
      <c r="C46" s="564" t="s">
        <v>1687</v>
      </c>
    </row>
    <row r="47" spans="1:3">
      <c r="A47" s="71" t="s">
        <v>140</v>
      </c>
      <c r="B47" s="72" t="s">
        <v>15</v>
      </c>
      <c r="C47" s="564" t="s">
        <v>305</v>
      </c>
    </row>
    <row r="48" spans="1:3">
      <c r="A48" s="71" t="s">
        <v>141</v>
      </c>
      <c r="B48" s="75" t="s">
        <v>91</v>
      </c>
      <c r="C48" s="564" t="s">
        <v>272</v>
      </c>
    </row>
    <row r="49" spans="1:3">
      <c r="A49" s="71" t="s">
        <v>142</v>
      </c>
      <c r="B49" s="72" t="s">
        <v>16</v>
      </c>
      <c r="C49" s="564" t="s">
        <v>1688</v>
      </c>
    </row>
    <row r="50" spans="1:3" ht="26.25" thickBot="1">
      <c r="A50" s="76" t="s">
        <v>194</v>
      </c>
      <c r="B50" s="77" t="s">
        <v>59</v>
      </c>
      <c r="C50" s="576">
        <v>1</v>
      </c>
    </row>
    <row r="51" spans="1:3" s="27" customFormat="1" ht="13.5" thickBot="1">
      <c r="A51" s="25" t="s">
        <v>17</v>
      </c>
      <c r="B51" s="26" t="s">
        <v>18</v>
      </c>
      <c r="C51" s="856"/>
    </row>
    <row r="52" spans="1:3">
      <c r="A52" s="71" t="s">
        <v>143</v>
      </c>
      <c r="B52" s="70" t="s">
        <v>19</v>
      </c>
      <c r="C52" s="909">
        <v>284</v>
      </c>
    </row>
    <row r="53" spans="1:3" ht="40.5" customHeight="1">
      <c r="A53" s="71" t="s">
        <v>144</v>
      </c>
      <c r="B53" s="75" t="s">
        <v>20</v>
      </c>
      <c r="C53" s="564">
        <v>34</v>
      </c>
    </row>
    <row r="54" spans="1:3" ht="53.25" customHeight="1">
      <c r="A54" s="71" t="s">
        <v>145</v>
      </c>
      <c r="B54" s="75" t="s">
        <v>21</v>
      </c>
      <c r="C54" s="865">
        <v>4</v>
      </c>
    </row>
    <row r="55" spans="1:3" ht="27.75" customHeight="1" thickBot="1">
      <c r="A55" s="76" t="s">
        <v>146</v>
      </c>
      <c r="B55" s="77" t="s">
        <v>22</v>
      </c>
      <c r="C55" s="576">
        <v>6</v>
      </c>
    </row>
    <row r="56" spans="1:3" s="27" customFormat="1" ht="13.5" thickBot="1">
      <c r="A56" s="30" t="s">
        <v>23</v>
      </c>
      <c r="B56" s="41" t="s">
        <v>24</v>
      </c>
      <c r="C56" s="861"/>
    </row>
    <row r="57" spans="1:3">
      <c r="A57" s="14"/>
      <c r="B57" s="78" t="s">
        <v>25</v>
      </c>
      <c r="C57" s="596" t="s">
        <v>1689</v>
      </c>
    </row>
    <row r="58" spans="1:3">
      <c r="A58" s="12"/>
      <c r="B58" s="79" t="s">
        <v>26</v>
      </c>
      <c r="C58" s="582"/>
    </row>
    <row r="59" spans="1:3">
      <c r="A59" s="80" t="s">
        <v>147</v>
      </c>
      <c r="B59" s="79" t="s">
        <v>27</v>
      </c>
      <c r="C59" s="582">
        <v>26000</v>
      </c>
    </row>
    <row r="60" spans="1:3">
      <c r="A60" s="80" t="s">
        <v>148</v>
      </c>
      <c r="B60" s="79" t="s">
        <v>28</v>
      </c>
      <c r="C60" s="582" t="s">
        <v>242</v>
      </c>
    </row>
    <row r="61" spans="1:3">
      <c r="A61" s="80" t="s">
        <v>149</v>
      </c>
      <c r="B61" s="79" t="s">
        <v>29</v>
      </c>
      <c r="C61" s="582" t="s">
        <v>242</v>
      </c>
    </row>
    <row r="62" spans="1:3">
      <c r="A62" s="80"/>
      <c r="B62" s="79" t="s">
        <v>80</v>
      </c>
      <c r="C62" s="582"/>
    </row>
    <row r="63" spans="1:3">
      <c r="A63" s="80" t="s">
        <v>150</v>
      </c>
      <c r="B63" s="79" t="s">
        <v>126</v>
      </c>
      <c r="C63" s="582">
        <v>6</v>
      </c>
    </row>
    <row r="64" spans="1:3">
      <c r="A64" s="80" t="s">
        <v>151</v>
      </c>
      <c r="B64" s="79" t="s">
        <v>127</v>
      </c>
      <c r="C64" s="582">
        <v>1</v>
      </c>
    </row>
    <row r="65" spans="1:3">
      <c r="A65" s="80" t="s">
        <v>152</v>
      </c>
      <c r="B65" s="79" t="s">
        <v>81</v>
      </c>
      <c r="C65" s="582" t="s">
        <v>274</v>
      </c>
    </row>
    <row r="66" spans="1:3">
      <c r="A66" s="80" t="s">
        <v>153</v>
      </c>
      <c r="B66" s="79" t="s">
        <v>82</v>
      </c>
      <c r="C66" s="582" t="s">
        <v>275</v>
      </c>
    </row>
    <row r="67" spans="1:3">
      <c r="A67" s="80" t="s">
        <v>154</v>
      </c>
      <c r="B67" s="79" t="s">
        <v>30</v>
      </c>
      <c r="C67" s="910" t="s">
        <v>1690</v>
      </c>
    </row>
    <row r="68" spans="1:3">
      <c r="A68" s="80" t="s">
        <v>155</v>
      </c>
      <c r="B68" s="79" t="s">
        <v>79</v>
      </c>
      <c r="C68" s="582">
        <v>8</v>
      </c>
    </row>
    <row r="69" spans="1:3">
      <c r="A69" s="80" t="s">
        <v>156</v>
      </c>
      <c r="B69" s="79" t="s">
        <v>61</v>
      </c>
      <c r="C69" s="587">
        <v>14</v>
      </c>
    </row>
    <row r="70" spans="1:3">
      <c r="A70" s="80" t="s">
        <v>157</v>
      </c>
      <c r="B70" s="79" t="s">
        <v>92</v>
      </c>
      <c r="C70" s="582" t="s">
        <v>1691</v>
      </c>
    </row>
    <row r="71" spans="1:3">
      <c r="A71" s="80" t="s">
        <v>158</v>
      </c>
      <c r="B71" s="79" t="s">
        <v>93</v>
      </c>
      <c r="C71" s="582">
        <v>106</v>
      </c>
    </row>
    <row r="72" spans="1:3">
      <c r="A72" s="80" t="s">
        <v>159</v>
      </c>
      <c r="B72" s="79" t="s">
        <v>99</v>
      </c>
      <c r="C72" s="582" t="s">
        <v>278</v>
      </c>
    </row>
    <row r="73" spans="1:3">
      <c r="A73" s="80" t="s">
        <v>160</v>
      </c>
      <c r="B73" s="79" t="s">
        <v>100</v>
      </c>
      <c r="C73" s="582" t="s">
        <v>1692</v>
      </c>
    </row>
    <row r="74" spans="1:3">
      <c r="A74" s="80" t="s">
        <v>161</v>
      </c>
      <c r="B74" s="79" t="s">
        <v>101</v>
      </c>
      <c r="C74" s="582">
        <v>18</v>
      </c>
    </row>
    <row r="75" spans="1:3">
      <c r="A75" s="80" t="s">
        <v>162</v>
      </c>
      <c r="B75" s="79" t="s">
        <v>102</v>
      </c>
      <c r="C75" s="582">
        <v>25</v>
      </c>
    </row>
    <row r="76" spans="1:3">
      <c r="A76" s="80" t="s">
        <v>163</v>
      </c>
      <c r="B76" s="79" t="s">
        <v>103</v>
      </c>
      <c r="C76" s="582" t="s">
        <v>242</v>
      </c>
    </row>
    <row r="77" spans="1:3">
      <c r="A77" s="80"/>
      <c r="B77" s="79" t="s">
        <v>83</v>
      </c>
      <c r="C77" s="582"/>
    </row>
    <row r="78" spans="1:3">
      <c r="A78" s="80" t="s">
        <v>164</v>
      </c>
      <c r="B78" s="79" t="s">
        <v>60</v>
      </c>
      <c r="C78" s="582">
        <v>5000</v>
      </c>
    </row>
    <row r="79" spans="1:3">
      <c r="A79" s="80" t="s">
        <v>165</v>
      </c>
      <c r="B79" s="79" t="s">
        <v>36</v>
      </c>
      <c r="C79" s="582">
        <v>1611</v>
      </c>
    </row>
    <row r="80" spans="1:3">
      <c r="A80" s="80" t="s">
        <v>166</v>
      </c>
      <c r="B80" s="79" t="s">
        <v>37</v>
      </c>
      <c r="C80" s="582">
        <v>26000</v>
      </c>
    </row>
    <row r="81" spans="1:3">
      <c r="A81" s="80" t="s">
        <v>167</v>
      </c>
      <c r="B81" s="79" t="s">
        <v>87</v>
      </c>
      <c r="C81" s="582">
        <v>1</v>
      </c>
    </row>
    <row r="82" spans="1:3">
      <c r="A82" s="80" t="s">
        <v>168</v>
      </c>
      <c r="B82" s="79" t="s">
        <v>88</v>
      </c>
      <c r="C82" s="582">
        <v>0</v>
      </c>
    </row>
    <row r="83" spans="1:3">
      <c r="A83" s="80" t="s">
        <v>169</v>
      </c>
      <c r="B83" s="79" t="s">
        <v>89</v>
      </c>
      <c r="C83" s="582">
        <v>0</v>
      </c>
    </row>
    <row r="84" spans="1:3">
      <c r="A84" s="80"/>
      <c r="B84" s="79" t="s">
        <v>84</v>
      </c>
      <c r="C84" s="582"/>
    </row>
    <row r="85" spans="1:3">
      <c r="A85" s="80" t="s">
        <v>170</v>
      </c>
      <c r="B85" s="79" t="s">
        <v>32</v>
      </c>
      <c r="C85" s="582">
        <v>12</v>
      </c>
    </row>
    <row r="86" spans="1:3">
      <c r="A86" s="80" t="s">
        <v>171</v>
      </c>
      <c r="B86" s="79" t="s">
        <v>90</v>
      </c>
      <c r="C86" s="582" t="s">
        <v>1693</v>
      </c>
    </row>
    <row r="87" spans="1:3">
      <c r="A87" s="80"/>
      <c r="B87" s="79" t="s">
        <v>85</v>
      </c>
      <c r="C87" s="582"/>
    </row>
    <row r="88" spans="1:3">
      <c r="A88" s="80" t="s">
        <v>172</v>
      </c>
      <c r="B88" s="79" t="s">
        <v>33</v>
      </c>
      <c r="C88" s="582">
        <v>2700</v>
      </c>
    </row>
    <row r="89" spans="1:3">
      <c r="A89" s="80" t="s">
        <v>173</v>
      </c>
      <c r="B89" s="79" t="s">
        <v>31</v>
      </c>
      <c r="C89" s="582">
        <v>32400</v>
      </c>
    </row>
    <row r="90" spans="1:3">
      <c r="A90" s="80"/>
      <c r="B90" s="79" t="s">
        <v>104</v>
      </c>
      <c r="C90" s="582"/>
    </row>
    <row r="91" spans="1:3">
      <c r="A91" s="80" t="s">
        <v>174</v>
      </c>
      <c r="B91" s="79" t="s">
        <v>105</v>
      </c>
      <c r="C91" s="587">
        <v>0</v>
      </c>
    </row>
    <row r="92" spans="1:3">
      <c r="A92" s="80" t="s">
        <v>175</v>
      </c>
      <c r="B92" s="79" t="s">
        <v>106</v>
      </c>
      <c r="C92" s="582">
        <v>0</v>
      </c>
    </row>
    <row r="93" spans="1:3">
      <c r="A93" s="80" t="s">
        <v>176</v>
      </c>
      <c r="B93" s="79" t="s">
        <v>107</v>
      </c>
      <c r="C93" s="582">
        <v>0</v>
      </c>
    </row>
    <row r="94" spans="1:3">
      <c r="A94" s="80" t="s">
        <v>177</v>
      </c>
      <c r="B94" s="79" t="s">
        <v>108</v>
      </c>
      <c r="C94" s="582">
        <v>190.5</v>
      </c>
    </row>
    <row r="95" spans="1:3">
      <c r="A95" s="80" t="s">
        <v>178</v>
      </c>
      <c r="B95" s="79" t="s">
        <v>109</v>
      </c>
      <c r="C95" s="582">
        <v>0</v>
      </c>
    </row>
    <row r="96" spans="1:3" ht="25.5">
      <c r="A96" s="80" t="s">
        <v>179</v>
      </c>
      <c r="B96" s="81" t="s">
        <v>209</v>
      </c>
      <c r="C96" s="587">
        <v>192.44</v>
      </c>
    </row>
    <row r="97" spans="1:3">
      <c r="A97" s="80" t="s">
        <v>180</v>
      </c>
      <c r="B97" s="79" t="s">
        <v>110</v>
      </c>
      <c r="C97" s="582" t="s">
        <v>286</v>
      </c>
    </row>
    <row r="98" spans="1:3">
      <c r="A98" s="80" t="s">
        <v>181</v>
      </c>
      <c r="B98" s="79" t="s">
        <v>111</v>
      </c>
      <c r="C98" s="582" t="s">
        <v>1694</v>
      </c>
    </row>
    <row r="99" spans="1:3" ht="25.5">
      <c r="A99" s="80" t="s">
        <v>182</v>
      </c>
      <c r="B99" s="81" t="s">
        <v>112</v>
      </c>
      <c r="C99" s="582" t="s">
        <v>1695</v>
      </c>
    </row>
    <row r="100" spans="1:3">
      <c r="A100" s="80" t="s">
        <v>183</v>
      </c>
      <c r="B100" s="81" t="s">
        <v>202</v>
      </c>
      <c r="C100" s="582">
        <v>25</v>
      </c>
    </row>
    <row r="101" spans="1:3">
      <c r="A101" s="80" t="s">
        <v>197</v>
      </c>
      <c r="B101" s="81" t="s">
        <v>203</v>
      </c>
      <c r="C101" s="582">
        <v>24</v>
      </c>
    </row>
    <row r="102" spans="1:3">
      <c r="A102" s="80" t="s">
        <v>198</v>
      </c>
      <c r="B102" s="81" t="s">
        <v>204</v>
      </c>
      <c r="C102" s="582">
        <v>4</v>
      </c>
    </row>
    <row r="103" spans="1:3">
      <c r="A103" s="80" t="s">
        <v>199</v>
      </c>
      <c r="B103" s="81" t="s">
        <v>205</v>
      </c>
      <c r="C103" s="582">
        <v>2</v>
      </c>
    </row>
    <row r="104" spans="1:3">
      <c r="A104" s="80"/>
      <c r="B104" s="79" t="s">
        <v>113</v>
      </c>
      <c r="C104" s="582"/>
    </row>
    <row r="105" spans="1:3">
      <c r="A105" s="80" t="s">
        <v>200</v>
      </c>
      <c r="B105" s="79" t="s">
        <v>114</v>
      </c>
      <c r="C105" s="582" t="s">
        <v>1696</v>
      </c>
    </row>
    <row r="106" spans="1:3">
      <c r="A106" s="80" t="s">
        <v>201</v>
      </c>
      <c r="B106" s="79" t="s">
        <v>115</v>
      </c>
      <c r="C106" s="582">
        <v>735.67</v>
      </c>
    </row>
    <row r="107" spans="1:3">
      <c r="A107" s="80"/>
      <c r="B107" s="82" t="s">
        <v>208</v>
      </c>
      <c r="C107" s="862"/>
    </row>
    <row r="108" spans="1:3" ht="26.25" thickBot="1">
      <c r="A108" s="83" t="s">
        <v>207</v>
      </c>
      <c r="B108" s="84" t="s">
        <v>206</v>
      </c>
      <c r="C108" s="854" t="s">
        <v>289</v>
      </c>
    </row>
    <row r="109" spans="1:3" ht="13.5" thickBot="1">
      <c r="A109" s="12"/>
      <c r="B109" s="8"/>
      <c r="C109" s="595"/>
    </row>
    <row r="110" spans="1:3" s="27" customFormat="1" ht="13.5" thickBot="1">
      <c r="A110" s="25" t="s">
        <v>39</v>
      </c>
      <c r="B110" s="29" t="s">
        <v>38</v>
      </c>
      <c r="C110" s="856"/>
    </row>
    <row r="111" spans="1:3">
      <c r="A111" s="14" t="s">
        <v>40</v>
      </c>
      <c r="B111" s="17" t="s">
        <v>62</v>
      </c>
      <c r="C111" s="596"/>
    </row>
    <row r="112" spans="1:3">
      <c r="A112" s="12" t="s">
        <v>41</v>
      </c>
      <c r="B112" s="18" t="s">
        <v>63</v>
      </c>
      <c r="C112" s="582" t="s">
        <v>1697</v>
      </c>
    </row>
    <row r="113" spans="1:4">
      <c r="A113" s="12" t="s">
        <v>42</v>
      </c>
      <c r="B113" s="18" t="s">
        <v>64</v>
      </c>
      <c r="C113" s="582" t="s">
        <v>1698</v>
      </c>
    </row>
    <row r="114" spans="1:4">
      <c r="A114" s="12" t="s">
        <v>43</v>
      </c>
      <c r="B114" s="18" t="s">
        <v>65</v>
      </c>
      <c r="C114" s="582">
        <v>0</v>
      </c>
    </row>
    <row r="115" spans="1:4">
      <c r="A115" s="12" t="s">
        <v>44</v>
      </c>
      <c r="B115" s="18" t="s">
        <v>66</v>
      </c>
      <c r="C115" s="582" t="s">
        <v>1699</v>
      </c>
    </row>
    <row r="116" spans="1:4">
      <c r="A116" s="12" t="s">
        <v>45</v>
      </c>
      <c r="B116" s="18" t="s">
        <v>120</v>
      </c>
      <c r="C116" s="582">
        <v>574</v>
      </c>
    </row>
    <row r="117" spans="1:4">
      <c r="A117" s="12" t="s">
        <v>46</v>
      </c>
      <c r="B117" s="18" t="s">
        <v>121</v>
      </c>
      <c r="C117" s="582">
        <v>4007</v>
      </c>
    </row>
    <row r="118" spans="1:4" ht="25.5">
      <c r="A118" s="12" t="s">
        <v>47</v>
      </c>
      <c r="B118" s="22" t="s">
        <v>67</v>
      </c>
      <c r="C118" s="582" t="s">
        <v>1700</v>
      </c>
    </row>
    <row r="119" spans="1:4" ht="25.5">
      <c r="A119" s="12" t="s">
        <v>48</v>
      </c>
      <c r="B119" s="22" t="s">
        <v>68</v>
      </c>
      <c r="C119" s="582" t="s">
        <v>1701</v>
      </c>
      <c r="D119" s="672"/>
    </row>
    <row r="120" spans="1:4">
      <c r="A120" s="12" t="s">
        <v>49</v>
      </c>
      <c r="B120" s="18" t="s">
        <v>69</v>
      </c>
      <c r="C120" s="582" t="s">
        <v>242</v>
      </c>
    </row>
    <row r="121" spans="1:4">
      <c r="A121" s="12" t="s">
        <v>50</v>
      </c>
      <c r="B121" s="18" t="s">
        <v>70</v>
      </c>
      <c r="C121" s="582" t="s">
        <v>242</v>
      </c>
    </row>
    <row r="122" spans="1:4">
      <c r="A122" s="12" t="s">
        <v>122</v>
      </c>
      <c r="B122" s="1" t="s">
        <v>116</v>
      </c>
      <c r="C122" s="582" t="s">
        <v>1702</v>
      </c>
    </row>
    <row r="123" spans="1:4">
      <c r="A123" s="12" t="s">
        <v>123</v>
      </c>
      <c r="B123" s="1" t="s">
        <v>117</v>
      </c>
      <c r="C123" s="582">
        <v>514.17999999999995</v>
      </c>
    </row>
    <row r="124" spans="1:4">
      <c r="A124" s="12" t="s">
        <v>124</v>
      </c>
      <c r="B124" s="1" t="s">
        <v>118</v>
      </c>
      <c r="C124" s="582" t="s">
        <v>1703</v>
      </c>
    </row>
    <row r="125" spans="1:4" ht="13.5" thickBot="1">
      <c r="A125" s="15" t="s">
        <v>125</v>
      </c>
      <c r="B125" s="3" t="s">
        <v>119</v>
      </c>
      <c r="C125" s="593">
        <v>424</v>
      </c>
    </row>
    <row r="126" spans="1:4" ht="13.5" thickBot="1">
      <c r="A126" s="12"/>
      <c r="B126" s="8"/>
      <c r="C126" s="595"/>
    </row>
    <row r="127" spans="1:4" s="27" customFormat="1" ht="13.5" thickBot="1">
      <c r="A127" s="25" t="s">
        <v>51</v>
      </c>
      <c r="B127" s="29" t="s">
        <v>191</v>
      </c>
      <c r="C127" s="856"/>
    </row>
    <row r="128" spans="1:4" ht="13.5" thickBot="1">
      <c r="A128" s="16" t="s">
        <v>52</v>
      </c>
      <c r="B128" s="20" t="s">
        <v>128</v>
      </c>
      <c r="C128" s="863">
        <v>120</v>
      </c>
    </row>
    <row r="129" spans="1:3" ht="13.5" thickBot="1">
      <c r="A129" s="12"/>
      <c r="B129" s="8"/>
      <c r="C129" s="595"/>
    </row>
    <row r="130" spans="1:3" s="27" customFormat="1" ht="13.5" thickBot="1">
      <c r="A130" s="30" t="s">
        <v>53</v>
      </c>
      <c r="B130" s="31" t="s">
        <v>71</v>
      </c>
      <c r="C130" s="861"/>
    </row>
    <row r="131" spans="1:3">
      <c r="A131" s="14" t="s">
        <v>54</v>
      </c>
      <c r="B131" s="17" t="s">
        <v>72</v>
      </c>
      <c r="C131" s="596" t="s">
        <v>242</v>
      </c>
    </row>
    <row r="132" spans="1:3" ht="13.5" thickBot="1">
      <c r="A132" s="15" t="s">
        <v>55</v>
      </c>
      <c r="B132" s="19" t="s">
        <v>73</v>
      </c>
      <c r="C132" s="854" t="s">
        <v>242</v>
      </c>
    </row>
    <row r="133" spans="1:3" ht="13.5" thickBot="1">
      <c r="A133" s="12"/>
      <c r="B133" s="8"/>
      <c r="C133" s="595"/>
    </row>
    <row r="134" spans="1:3" s="27" customFormat="1" ht="13.5" thickBot="1">
      <c r="A134" s="30" t="s">
        <v>56</v>
      </c>
      <c r="B134" s="31" t="s">
        <v>74</v>
      </c>
      <c r="C134" s="861"/>
    </row>
    <row r="135" spans="1:3" ht="25.5">
      <c r="A135" s="14" t="s">
        <v>57</v>
      </c>
      <c r="B135" s="23" t="s">
        <v>75</v>
      </c>
      <c r="C135" s="598">
        <v>24</v>
      </c>
    </row>
    <row r="136" spans="1:3" ht="26.25" thickBot="1">
      <c r="A136" s="15" t="s">
        <v>58</v>
      </c>
      <c r="B136" s="24" t="s">
        <v>76</v>
      </c>
      <c r="C136" s="576">
        <v>156</v>
      </c>
    </row>
    <row r="137" spans="1:3" ht="13.5" thickBot="1">
      <c r="C137" s="562"/>
    </row>
    <row r="138" spans="1:3" s="27" customFormat="1" ht="13.5" thickBot="1">
      <c r="A138" s="25" t="s">
        <v>94</v>
      </c>
      <c r="B138" s="26" t="s">
        <v>184</v>
      </c>
      <c r="C138" s="856"/>
    </row>
    <row r="139" spans="1:3" ht="12.75" customHeight="1">
      <c r="A139" s="69" t="s">
        <v>95</v>
      </c>
      <c r="B139" s="36" t="s">
        <v>187</v>
      </c>
      <c r="C139" s="598" t="s">
        <v>1704</v>
      </c>
    </row>
    <row r="140" spans="1:3" ht="25.5">
      <c r="A140" s="71" t="s">
        <v>96</v>
      </c>
      <c r="B140" s="37" t="s">
        <v>188</v>
      </c>
      <c r="C140" s="564">
        <v>-90</v>
      </c>
    </row>
    <row r="141" spans="1:3" ht="25.5">
      <c r="A141" s="71" t="s">
        <v>97</v>
      </c>
      <c r="B141" s="37" t="s">
        <v>189</v>
      </c>
      <c r="C141" s="564" t="s">
        <v>1705</v>
      </c>
    </row>
    <row r="142" spans="1:3">
      <c r="A142" s="71" t="s">
        <v>98</v>
      </c>
      <c r="B142" s="37" t="s">
        <v>190</v>
      </c>
      <c r="C142" s="564" t="s">
        <v>1706</v>
      </c>
    </row>
    <row r="143" spans="1:3" ht="13.5" thickBot="1">
      <c r="A143" s="76" t="s">
        <v>185</v>
      </c>
      <c r="B143" s="38" t="s">
        <v>186</v>
      </c>
      <c r="C143" s="576">
        <v>0</v>
      </c>
    </row>
  </sheetData>
  <sheetProtection password="E2A1" sheet="1" objects="1" scenarios="1"/>
  <customSheetViews>
    <customSheetView guid="{3E90B2E1-F1F4-4974-B519-9169F75ECD48}" topLeftCell="A5">
      <selection activeCell="E55" sqref="E55"/>
      <pageMargins left="0.7" right="0.7" top="0.75" bottom="0.75" header="0.3" footer="0.3"/>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sheetPr codeName="Hoja23"/>
  <dimension ref="A1:G143"/>
  <sheetViews>
    <sheetView topLeftCell="A23" workbookViewId="0">
      <selection activeCell="E55" sqref="E55"/>
    </sheetView>
  </sheetViews>
  <sheetFormatPr baseColWidth="10" defaultColWidth="9.140625" defaultRowHeight="12.75"/>
  <cols>
    <col min="1" max="1" width="5.28515625" style="4" bestFit="1" customWidth="1"/>
    <col min="2" max="2" width="34.5703125" style="4" customWidth="1"/>
    <col min="3" max="3" width="60.28515625" style="45" customWidth="1"/>
    <col min="4" max="16384" width="9.140625" style="4"/>
  </cols>
  <sheetData>
    <row r="1" spans="1:3" ht="13.5" thickBot="1">
      <c r="A1" s="56" t="s">
        <v>210</v>
      </c>
      <c r="B1" s="57"/>
      <c r="C1" s="58"/>
    </row>
    <row r="2" spans="1:3">
      <c r="A2" s="1055" t="s">
        <v>211</v>
      </c>
      <c r="B2" s="1056"/>
      <c r="C2" s="64" t="s">
        <v>212</v>
      </c>
    </row>
    <row r="3" spans="1:3">
      <c r="A3" s="1057"/>
      <c r="B3" s="1058"/>
      <c r="C3" s="65"/>
    </row>
    <row r="4" spans="1:3">
      <c r="A4" s="1057"/>
      <c r="B4" s="1058"/>
      <c r="C4" s="65"/>
    </row>
    <row r="5" spans="1:3">
      <c r="A5" s="1057"/>
      <c r="B5" s="1058"/>
      <c r="C5" s="65"/>
    </row>
    <row r="6" spans="1:3">
      <c r="A6" s="1057"/>
      <c r="B6" s="1058"/>
      <c r="C6" s="65"/>
    </row>
    <row r="7" spans="1:3">
      <c r="A7" s="1057"/>
      <c r="B7" s="1058"/>
      <c r="C7" s="65"/>
    </row>
    <row r="8" spans="1:3">
      <c r="A8" s="1057"/>
      <c r="B8" s="1058"/>
      <c r="C8" s="65"/>
    </row>
    <row r="9" spans="1:3">
      <c r="A9" s="1057"/>
      <c r="B9" s="1058"/>
      <c r="C9" s="65"/>
    </row>
    <row r="10" spans="1:3">
      <c r="A10" s="1057"/>
      <c r="B10" s="1058"/>
      <c r="C10" s="65"/>
    </row>
    <row r="11" spans="1:3">
      <c r="A11" s="1057"/>
      <c r="B11" s="1058"/>
      <c r="C11" s="65"/>
    </row>
    <row r="12" spans="1:3">
      <c r="A12" s="1057"/>
      <c r="B12" s="1058"/>
      <c r="C12" s="65"/>
    </row>
    <row r="13" spans="1:3" ht="13.5" thickBot="1">
      <c r="A13" s="1057"/>
      <c r="B13" s="1058"/>
      <c r="C13" s="66"/>
    </row>
    <row r="14" spans="1:3">
      <c r="A14" s="1057"/>
      <c r="B14" s="1058"/>
      <c r="C14" s="1042" t="s">
        <v>213</v>
      </c>
    </row>
    <row r="15" spans="1:3">
      <c r="A15" s="1057"/>
      <c r="B15" s="1058"/>
      <c r="C15" s="1043"/>
    </row>
    <row r="16" spans="1:3">
      <c r="A16" s="1057"/>
      <c r="B16" s="1058"/>
      <c r="C16" s="1043"/>
    </row>
    <row r="17" spans="1:7">
      <c r="A17" s="1057"/>
      <c r="B17" s="1058"/>
      <c r="C17" s="1043"/>
    </row>
    <row r="18" spans="1:7">
      <c r="A18" s="1057"/>
      <c r="B18" s="1058"/>
      <c r="C18" s="1043"/>
    </row>
    <row r="19" spans="1:7">
      <c r="A19" s="1057"/>
      <c r="B19" s="1058"/>
      <c r="C19" s="1043"/>
    </row>
    <row r="20" spans="1:7">
      <c r="A20" s="1057"/>
      <c r="B20" s="1058"/>
      <c r="C20" s="1043"/>
    </row>
    <row r="21" spans="1:7">
      <c r="A21" s="1057"/>
      <c r="B21" s="1058"/>
      <c r="C21" s="1043"/>
    </row>
    <row r="22" spans="1:7">
      <c r="A22" s="1057"/>
      <c r="B22" s="1058"/>
      <c r="C22" s="1043"/>
    </row>
    <row r="23" spans="1:7">
      <c r="A23" s="1057"/>
      <c r="B23" s="1058"/>
      <c r="C23" s="1043"/>
    </row>
    <row r="24" spans="1:7" ht="13.5" thickBot="1">
      <c r="A24" s="1059"/>
      <c r="B24" s="1060"/>
      <c r="C24" s="1044"/>
    </row>
    <row r="25" spans="1:7" ht="13.5" thickBot="1"/>
    <row r="26" spans="1:7">
      <c r="A26" s="1050" t="s">
        <v>0</v>
      </c>
      <c r="B26" s="1051"/>
      <c r="C26" s="565" t="s">
        <v>1707</v>
      </c>
    </row>
    <row r="27" spans="1:7">
      <c r="A27" s="1052" t="s">
        <v>77</v>
      </c>
      <c r="B27" s="1053"/>
      <c r="C27" s="564" t="s">
        <v>1708</v>
      </c>
    </row>
    <row r="28" spans="1:7" ht="12.75" customHeight="1">
      <c r="A28" s="1052" t="s">
        <v>1</v>
      </c>
      <c r="B28" s="1054"/>
      <c r="C28" s="864"/>
    </row>
    <row r="29" spans="1:7" ht="13.5" thickBot="1">
      <c r="G29" s="673"/>
    </row>
    <row r="30" spans="1:7" ht="25.5" customHeight="1" thickBot="1">
      <c r="A30" s="1061" t="s">
        <v>78</v>
      </c>
      <c r="B30" s="1046"/>
      <c r="C30" s="1047"/>
    </row>
    <row r="31" spans="1:7" ht="13.5" thickBot="1"/>
    <row r="32" spans="1:7" s="27" customFormat="1" ht="13.5" thickBot="1">
      <c r="A32" s="1048" t="s">
        <v>3</v>
      </c>
      <c r="B32" s="1049"/>
      <c r="C32" s="46" t="s">
        <v>4</v>
      </c>
    </row>
    <row r="33" spans="1:3" s="27" customFormat="1" ht="13.5" thickBot="1">
      <c r="A33" s="28"/>
      <c r="B33" s="32"/>
      <c r="C33" s="46"/>
    </row>
    <row r="34" spans="1:3" s="27" customFormat="1" ht="13.5" thickBot="1">
      <c r="A34" s="25" t="s">
        <v>5</v>
      </c>
      <c r="B34" s="26" t="s">
        <v>7</v>
      </c>
      <c r="C34" s="47"/>
    </row>
    <row r="35" spans="1:3" s="27" customFormat="1" ht="13.5" thickBot="1">
      <c r="A35" s="25" t="s">
        <v>6</v>
      </c>
      <c r="B35" s="26" t="s">
        <v>8</v>
      </c>
      <c r="C35" s="47"/>
    </row>
    <row r="36" spans="1:3">
      <c r="A36" s="69" t="s">
        <v>129</v>
      </c>
      <c r="B36" s="70" t="s">
        <v>10</v>
      </c>
      <c r="C36" s="577" t="s">
        <v>1707</v>
      </c>
    </row>
    <row r="37" spans="1:3">
      <c r="A37" s="71" t="s">
        <v>130</v>
      </c>
      <c r="B37" s="72" t="s">
        <v>9</v>
      </c>
      <c r="C37" s="564" t="s">
        <v>216</v>
      </c>
    </row>
    <row r="38" spans="1:3">
      <c r="A38" s="71" t="s">
        <v>131</v>
      </c>
      <c r="B38" s="72" t="s">
        <v>11</v>
      </c>
      <c r="C38" s="564" t="s">
        <v>1709</v>
      </c>
    </row>
    <row r="39" spans="1:3">
      <c r="A39" s="71" t="s">
        <v>132</v>
      </c>
      <c r="B39" s="72" t="s">
        <v>12</v>
      </c>
      <c r="C39" s="564" t="s">
        <v>1710</v>
      </c>
    </row>
    <row r="40" spans="1:3">
      <c r="A40" s="71" t="s">
        <v>133</v>
      </c>
      <c r="B40" s="72" t="s">
        <v>34</v>
      </c>
      <c r="C40" s="564" t="s">
        <v>1707</v>
      </c>
    </row>
    <row r="41" spans="1:3" ht="51">
      <c r="A41" s="71"/>
      <c r="B41" s="73" t="s">
        <v>192</v>
      </c>
      <c r="C41" s="564"/>
    </row>
    <row r="42" spans="1:3">
      <c r="A42" s="71" t="s">
        <v>134</v>
      </c>
      <c r="B42" s="72" t="s">
        <v>193</v>
      </c>
      <c r="C42" s="564" t="s">
        <v>1711</v>
      </c>
    </row>
    <row r="43" spans="1:3">
      <c r="A43" s="71" t="s">
        <v>135</v>
      </c>
      <c r="B43" s="72" t="s">
        <v>196</v>
      </c>
      <c r="C43" s="564" t="s">
        <v>1712</v>
      </c>
    </row>
    <row r="44" spans="1:3">
      <c r="A44" s="71" t="s">
        <v>136</v>
      </c>
      <c r="B44" s="72" t="s">
        <v>195</v>
      </c>
      <c r="C44" s="564" t="s">
        <v>1616</v>
      </c>
    </row>
    <row r="45" spans="1:3">
      <c r="A45" s="71" t="s">
        <v>137</v>
      </c>
      <c r="B45" s="72" t="s">
        <v>86</v>
      </c>
      <c r="C45" s="564">
        <v>0</v>
      </c>
    </row>
    <row r="46" spans="1:3">
      <c r="A46" s="71" t="s">
        <v>138</v>
      </c>
      <c r="B46" s="72" t="s">
        <v>13</v>
      </c>
      <c r="C46" s="564">
        <v>0</v>
      </c>
    </row>
    <row r="47" spans="1:3">
      <c r="A47" s="71" t="s">
        <v>140</v>
      </c>
      <c r="B47" s="72" t="s">
        <v>15</v>
      </c>
      <c r="C47" s="564">
        <v>0</v>
      </c>
    </row>
    <row r="48" spans="1:3">
      <c r="A48" s="71" t="s">
        <v>141</v>
      </c>
      <c r="B48" s="75" t="s">
        <v>91</v>
      </c>
      <c r="C48" s="564" t="s">
        <v>342</v>
      </c>
    </row>
    <row r="49" spans="1:3">
      <c r="A49" s="71" t="s">
        <v>142</v>
      </c>
      <c r="B49" s="72" t="s">
        <v>16</v>
      </c>
      <c r="C49" s="564">
        <v>0</v>
      </c>
    </row>
    <row r="50" spans="1:3" ht="26.25" thickBot="1">
      <c r="A50" s="76" t="s">
        <v>194</v>
      </c>
      <c r="B50" s="77" t="s">
        <v>59</v>
      </c>
      <c r="C50" s="576">
        <v>0</v>
      </c>
    </row>
    <row r="51" spans="1:3" s="27" customFormat="1" ht="13.5" thickBot="1">
      <c r="A51" s="25" t="s">
        <v>17</v>
      </c>
      <c r="B51" s="26" t="s">
        <v>18</v>
      </c>
      <c r="C51" s="856"/>
    </row>
    <row r="52" spans="1:3">
      <c r="A52" s="71" t="s">
        <v>143</v>
      </c>
      <c r="B52" s="70" t="s">
        <v>19</v>
      </c>
      <c r="C52" s="577">
        <v>0</v>
      </c>
    </row>
    <row r="53" spans="1:3" ht="40.5" customHeight="1">
      <c r="A53" s="71" t="s">
        <v>144</v>
      </c>
      <c r="B53" s="75" t="s">
        <v>20</v>
      </c>
      <c r="C53" s="564">
        <v>0</v>
      </c>
    </row>
    <row r="54" spans="1:3" ht="53.25" customHeight="1">
      <c r="A54" s="71" t="s">
        <v>145</v>
      </c>
      <c r="B54" s="75" t="s">
        <v>21</v>
      </c>
      <c r="C54" s="564">
        <v>0</v>
      </c>
    </row>
    <row r="55" spans="1:3" ht="27.75" customHeight="1" thickBot="1">
      <c r="A55" s="76" t="s">
        <v>146</v>
      </c>
      <c r="B55" s="77" t="s">
        <v>22</v>
      </c>
      <c r="C55" s="576">
        <v>0</v>
      </c>
    </row>
    <row r="56" spans="1:3" s="27" customFormat="1" ht="13.5" thickBot="1">
      <c r="A56" s="30" t="s">
        <v>23</v>
      </c>
      <c r="B56" s="41" t="s">
        <v>24</v>
      </c>
      <c r="C56" s="861"/>
    </row>
    <row r="57" spans="1:3">
      <c r="A57" s="14"/>
      <c r="B57" s="78" t="s">
        <v>25</v>
      </c>
      <c r="C57" s="596">
        <v>0</v>
      </c>
    </row>
    <row r="58" spans="1:3">
      <c r="A58" s="12"/>
      <c r="B58" s="79" t="s">
        <v>26</v>
      </c>
      <c r="C58" s="582">
        <v>0</v>
      </c>
    </row>
    <row r="59" spans="1:3">
      <c r="A59" s="80" t="s">
        <v>147</v>
      </c>
      <c r="B59" s="79" t="s">
        <v>27</v>
      </c>
      <c r="C59" s="582">
        <v>0</v>
      </c>
    </row>
    <row r="60" spans="1:3">
      <c r="A60" s="80" t="s">
        <v>148</v>
      </c>
      <c r="B60" s="79" t="s">
        <v>28</v>
      </c>
      <c r="C60" s="582">
        <v>0</v>
      </c>
    </row>
    <row r="61" spans="1:3">
      <c r="A61" s="80" t="s">
        <v>149</v>
      </c>
      <c r="B61" s="79" t="s">
        <v>29</v>
      </c>
      <c r="C61" s="582">
        <v>0</v>
      </c>
    </row>
    <row r="62" spans="1:3">
      <c r="A62" s="80"/>
      <c r="B62" s="79" t="s">
        <v>80</v>
      </c>
      <c r="C62" s="582"/>
    </row>
    <row r="63" spans="1:3">
      <c r="A63" s="80" t="s">
        <v>150</v>
      </c>
      <c r="B63" s="79" t="s">
        <v>126</v>
      </c>
      <c r="C63" s="582">
        <v>0</v>
      </c>
    </row>
    <row r="64" spans="1:3">
      <c r="A64" s="80" t="s">
        <v>151</v>
      </c>
      <c r="B64" s="79" t="s">
        <v>127</v>
      </c>
      <c r="C64" s="582">
        <v>0</v>
      </c>
    </row>
    <row r="65" spans="1:3">
      <c r="A65" s="80" t="s">
        <v>152</v>
      </c>
      <c r="B65" s="79" t="s">
        <v>81</v>
      </c>
      <c r="C65" s="582">
        <v>0</v>
      </c>
    </row>
    <row r="66" spans="1:3">
      <c r="A66" s="80" t="s">
        <v>153</v>
      </c>
      <c r="B66" s="79" t="s">
        <v>82</v>
      </c>
      <c r="C66" s="582">
        <v>0</v>
      </c>
    </row>
    <row r="67" spans="1:3">
      <c r="A67" s="80" t="s">
        <v>154</v>
      </c>
      <c r="B67" s="79" t="s">
        <v>30</v>
      </c>
      <c r="C67" s="582">
        <v>0</v>
      </c>
    </row>
    <row r="68" spans="1:3">
      <c r="A68" s="80" t="s">
        <v>155</v>
      </c>
      <c r="B68" s="79" t="s">
        <v>79</v>
      </c>
      <c r="C68" s="582">
        <v>0</v>
      </c>
    </row>
    <row r="69" spans="1:3">
      <c r="A69" s="80" t="s">
        <v>156</v>
      </c>
      <c r="B69" s="79" t="s">
        <v>61</v>
      </c>
      <c r="C69" s="582">
        <v>0</v>
      </c>
    </row>
    <row r="70" spans="1:3">
      <c r="A70" s="80" t="s">
        <v>157</v>
      </c>
      <c r="B70" s="79" t="s">
        <v>92</v>
      </c>
      <c r="C70" s="582">
        <v>0</v>
      </c>
    </row>
    <row r="71" spans="1:3">
      <c r="A71" s="80" t="s">
        <v>158</v>
      </c>
      <c r="B71" s="79" t="s">
        <v>93</v>
      </c>
      <c r="C71" s="582">
        <v>0</v>
      </c>
    </row>
    <row r="72" spans="1:3">
      <c r="A72" s="80" t="s">
        <v>159</v>
      </c>
      <c r="B72" s="79" t="s">
        <v>99</v>
      </c>
      <c r="C72" s="582">
        <v>0</v>
      </c>
    </row>
    <row r="73" spans="1:3">
      <c r="A73" s="80" t="s">
        <v>160</v>
      </c>
      <c r="B73" s="79" t="s">
        <v>100</v>
      </c>
      <c r="C73" s="582">
        <v>0</v>
      </c>
    </row>
    <row r="74" spans="1:3">
      <c r="A74" s="80" t="s">
        <v>161</v>
      </c>
      <c r="B74" s="79" t="s">
        <v>101</v>
      </c>
      <c r="C74" s="582">
        <v>0</v>
      </c>
    </row>
    <row r="75" spans="1:3">
      <c r="A75" s="80" t="s">
        <v>162</v>
      </c>
      <c r="B75" s="79" t="s">
        <v>102</v>
      </c>
      <c r="C75" s="582">
        <v>0</v>
      </c>
    </row>
    <row r="76" spans="1:3">
      <c r="A76" s="80" t="s">
        <v>163</v>
      </c>
      <c r="B76" s="79" t="s">
        <v>103</v>
      </c>
      <c r="C76" s="582">
        <v>0</v>
      </c>
    </row>
    <row r="77" spans="1:3">
      <c r="A77" s="80"/>
      <c r="B77" s="79" t="s">
        <v>83</v>
      </c>
      <c r="C77" s="582"/>
    </row>
    <row r="78" spans="1:3">
      <c r="A78" s="80" t="s">
        <v>164</v>
      </c>
      <c r="B78" s="79" t="s">
        <v>60</v>
      </c>
      <c r="C78" s="582">
        <v>0</v>
      </c>
    </row>
    <row r="79" spans="1:3">
      <c r="A79" s="80" t="s">
        <v>165</v>
      </c>
      <c r="B79" s="79" t="s">
        <v>36</v>
      </c>
      <c r="C79" s="582">
        <v>0</v>
      </c>
    </row>
    <row r="80" spans="1:3">
      <c r="A80" s="80" t="s">
        <v>166</v>
      </c>
      <c r="B80" s="79" t="s">
        <v>37</v>
      </c>
      <c r="C80" s="582">
        <v>0</v>
      </c>
    </row>
    <row r="81" spans="1:3">
      <c r="A81" s="80" t="s">
        <v>167</v>
      </c>
      <c r="B81" s="79" t="s">
        <v>87</v>
      </c>
      <c r="C81" s="582">
        <v>0</v>
      </c>
    </row>
    <row r="82" spans="1:3">
      <c r="A82" s="80" t="s">
        <v>168</v>
      </c>
      <c r="B82" s="79" t="s">
        <v>88</v>
      </c>
      <c r="C82" s="582">
        <v>0</v>
      </c>
    </row>
    <row r="83" spans="1:3">
      <c r="A83" s="80" t="s">
        <v>169</v>
      </c>
      <c r="B83" s="79" t="s">
        <v>89</v>
      </c>
      <c r="C83" s="582">
        <v>0</v>
      </c>
    </row>
    <row r="84" spans="1:3">
      <c r="A84" s="80"/>
      <c r="B84" s="79" t="s">
        <v>84</v>
      </c>
      <c r="C84" s="582"/>
    </row>
    <row r="85" spans="1:3">
      <c r="A85" s="80" t="s">
        <v>170</v>
      </c>
      <c r="B85" s="79" t="s">
        <v>32</v>
      </c>
      <c r="C85" s="582">
        <v>0</v>
      </c>
    </row>
    <row r="86" spans="1:3">
      <c r="A86" s="80" t="s">
        <v>171</v>
      </c>
      <c r="B86" s="79" t="s">
        <v>90</v>
      </c>
      <c r="C86" s="582">
        <v>0</v>
      </c>
    </row>
    <row r="87" spans="1:3">
      <c r="A87" s="80"/>
      <c r="B87" s="79" t="s">
        <v>85</v>
      </c>
      <c r="C87" s="582"/>
    </row>
    <row r="88" spans="1:3">
      <c r="A88" s="80" t="s">
        <v>172</v>
      </c>
      <c r="B88" s="79" t="s">
        <v>33</v>
      </c>
      <c r="C88" s="582">
        <v>0</v>
      </c>
    </row>
    <row r="89" spans="1:3">
      <c r="A89" s="80" t="s">
        <v>173</v>
      </c>
      <c r="B89" s="79" t="s">
        <v>31</v>
      </c>
      <c r="C89" s="582">
        <v>0</v>
      </c>
    </row>
    <row r="90" spans="1:3">
      <c r="A90" s="80"/>
      <c r="B90" s="79" t="s">
        <v>104</v>
      </c>
      <c r="C90" s="582"/>
    </row>
    <row r="91" spans="1:3">
      <c r="A91" s="80" t="s">
        <v>174</v>
      </c>
      <c r="B91" s="79" t="s">
        <v>105</v>
      </c>
      <c r="C91" s="582">
        <v>0</v>
      </c>
    </row>
    <row r="92" spans="1:3">
      <c r="A92" s="80" t="s">
        <v>175</v>
      </c>
      <c r="B92" s="79" t="s">
        <v>106</v>
      </c>
      <c r="C92" s="582">
        <v>0</v>
      </c>
    </row>
    <row r="93" spans="1:3">
      <c r="A93" s="80" t="s">
        <v>176</v>
      </c>
      <c r="B93" s="79" t="s">
        <v>107</v>
      </c>
      <c r="C93" s="582">
        <v>0</v>
      </c>
    </row>
    <row r="94" spans="1:3">
      <c r="A94" s="80" t="s">
        <v>177</v>
      </c>
      <c r="B94" s="79" t="s">
        <v>108</v>
      </c>
      <c r="C94" s="582">
        <v>0</v>
      </c>
    </row>
    <row r="95" spans="1:3">
      <c r="A95" s="80" t="s">
        <v>178</v>
      </c>
      <c r="B95" s="79" t="s">
        <v>109</v>
      </c>
      <c r="C95" s="582">
        <v>0</v>
      </c>
    </row>
    <row r="96" spans="1:3" ht="25.5">
      <c r="A96" s="80" t="s">
        <v>179</v>
      </c>
      <c r="B96" s="81" t="s">
        <v>209</v>
      </c>
      <c r="C96" s="582">
        <v>0</v>
      </c>
    </row>
    <row r="97" spans="1:3">
      <c r="A97" s="80" t="s">
        <v>180</v>
      </c>
      <c r="B97" s="79" t="s">
        <v>110</v>
      </c>
      <c r="C97" s="582">
        <v>0</v>
      </c>
    </row>
    <row r="98" spans="1:3">
      <c r="A98" s="80" t="s">
        <v>181</v>
      </c>
      <c r="B98" s="79" t="s">
        <v>111</v>
      </c>
      <c r="C98" s="582">
        <v>0</v>
      </c>
    </row>
    <row r="99" spans="1:3" ht="25.5">
      <c r="A99" s="80" t="s">
        <v>182</v>
      </c>
      <c r="B99" s="81" t="s">
        <v>112</v>
      </c>
      <c r="C99" s="582">
        <v>0</v>
      </c>
    </row>
    <row r="100" spans="1:3">
      <c r="A100" s="80" t="s">
        <v>183</v>
      </c>
      <c r="B100" s="81" t="s">
        <v>202</v>
      </c>
      <c r="C100" s="582">
        <v>0</v>
      </c>
    </row>
    <row r="101" spans="1:3">
      <c r="A101" s="80" t="s">
        <v>197</v>
      </c>
      <c r="B101" s="81" t="s">
        <v>203</v>
      </c>
      <c r="C101" s="582">
        <v>0</v>
      </c>
    </row>
    <row r="102" spans="1:3">
      <c r="A102" s="80" t="s">
        <v>198</v>
      </c>
      <c r="B102" s="81" t="s">
        <v>204</v>
      </c>
      <c r="C102" s="582">
        <v>0</v>
      </c>
    </row>
    <row r="103" spans="1:3">
      <c r="A103" s="80" t="s">
        <v>199</v>
      </c>
      <c r="B103" s="81" t="s">
        <v>205</v>
      </c>
      <c r="C103" s="582">
        <v>0</v>
      </c>
    </row>
    <row r="104" spans="1:3">
      <c r="A104" s="80"/>
      <c r="B104" s="79" t="s">
        <v>113</v>
      </c>
      <c r="C104" s="582"/>
    </row>
    <row r="105" spans="1:3">
      <c r="A105" s="80" t="s">
        <v>200</v>
      </c>
      <c r="B105" s="79" t="s">
        <v>114</v>
      </c>
      <c r="C105" s="582">
        <v>0</v>
      </c>
    </row>
    <row r="106" spans="1:3">
      <c r="A106" s="80" t="s">
        <v>201</v>
      </c>
      <c r="B106" s="79" t="s">
        <v>115</v>
      </c>
      <c r="C106" s="582">
        <v>0</v>
      </c>
    </row>
    <row r="107" spans="1:3">
      <c r="A107" s="80"/>
      <c r="B107" s="82" t="s">
        <v>208</v>
      </c>
      <c r="C107" s="862">
        <v>0</v>
      </c>
    </row>
    <row r="108" spans="1:3" ht="26.25" thickBot="1">
      <c r="A108" s="83" t="s">
        <v>207</v>
      </c>
      <c r="B108" s="84" t="s">
        <v>206</v>
      </c>
      <c r="C108" s="854">
        <v>0</v>
      </c>
    </row>
    <row r="109" spans="1:3" ht="13.5" thickBot="1">
      <c r="A109" s="12"/>
      <c r="B109" s="8"/>
      <c r="C109" s="595"/>
    </row>
    <row r="110" spans="1:3" s="27" customFormat="1" ht="13.5" thickBot="1">
      <c r="A110" s="25" t="s">
        <v>39</v>
      </c>
      <c r="B110" s="29" t="s">
        <v>38</v>
      </c>
      <c r="C110" s="856"/>
    </row>
    <row r="111" spans="1:3">
      <c r="A111" s="14" t="s">
        <v>40</v>
      </c>
      <c r="B111" s="17" t="s">
        <v>62</v>
      </c>
      <c r="C111" s="596"/>
    </row>
    <row r="112" spans="1:3">
      <c r="A112" s="12" t="s">
        <v>41</v>
      </c>
      <c r="B112" s="18" t="s">
        <v>63</v>
      </c>
      <c r="C112" s="582">
        <v>0</v>
      </c>
    </row>
    <row r="113" spans="1:3">
      <c r="A113" s="12" t="s">
        <v>42</v>
      </c>
      <c r="B113" s="18" t="s">
        <v>64</v>
      </c>
      <c r="C113" s="582">
        <v>0</v>
      </c>
    </row>
    <row r="114" spans="1:3">
      <c r="A114" s="12" t="s">
        <v>43</v>
      </c>
      <c r="B114" s="18" t="s">
        <v>65</v>
      </c>
      <c r="C114" s="582">
        <v>0</v>
      </c>
    </row>
    <row r="115" spans="1:3">
      <c r="A115" s="12" t="s">
        <v>44</v>
      </c>
      <c r="B115" s="18" t="s">
        <v>66</v>
      </c>
      <c r="C115" s="582">
        <v>0</v>
      </c>
    </row>
    <row r="116" spans="1:3">
      <c r="A116" s="12" t="s">
        <v>45</v>
      </c>
      <c r="B116" s="18" t="s">
        <v>120</v>
      </c>
      <c r="C116" s="582">
        <v>0</v>
      </c>
    </row>
    <row r="117" spans="1:3">
      <c r="A117" s="12" t="s">
        <v>46</v>
      </c>
      <c r="B117" s="18" t="s">
        <v>121</v>
      </c>
      <c r="C117" s="582">
        <v>0</v>
      </c>
    </row>
    <row r="118" spans="1:3" ht="25.5">
      <c r="A118" s="12" t="s">
        <v>47</v>
      </c>
      <c r="B118" s="22" t="s">
        <v>67</v>
      </c>
      <c r="C118" s="582">
        <v>0</v>
      </c>
    </row>
    <row r="119" spans="1:3" ht="25.5">
      <c r="A119" s="12" t="s">
        <v>48</v>
      </c>
      <c r="B119" s="22" t="s">
        <v>68</v>
      </c>
      <c r="C119" s="582">
        <v>0</v>
      </c>
    </row>
    <row r="120" spans="1:3">
      <c r="A120" s="12" t="s">
        <v>49</v>
      </c>
      <c r="B120" s="18" t="s">
        <v>69</v>
      </c>
      <c r="C120" s="582">
        <v>0</v>
      </c>
    </row>
    <row r="121" spans="1:3">
      <c r="A121" s="12" t="s">
        <v>50</v>
      </c>
      <c r="B121" s="18" t="s">
        <v>70</v>
      </c>
      <c r="C121" s="582">
        <v>0</v>
      </c>
    </row>
    <row r="122" spans="1:3">
      <c r="A122" s="12" t="s">
        <v>122</v>
      </c>
      <c r="B122" s="1" t="s">
        <v>116</v>
      </c>
      <c r="C122" s="582">
        <v>0</v>
      </c>
    </row>
    <row r="123" spans="1:3">
      <c r="A123" s="12" t="s">
        <v>123</v>
      </c>
      <c r="B123" s="1" t="s">
        <v>117</v>
      </c>
      <c r="C123" s="582">
        <v>0</v>
      </c>
    </row>
    <row r="124" spans="1:3">
      <c r="A124" s="12" t="s">
        <v>124</v>
      </c>
      <c r="B124" s="1" t="s">
        <v>118</v>
      </c>
      <c r="C124" s="582">
        <v>0</v>
      </c>
    </row>
    <row r="125" spans="1:3" ht="13.5" thickBot="1">
      <c r="A125" s="15" t="s">
        <v>125</v>
      </c>
      <c r="B125" s="3" t="s">
        <v>119</v>
      </c>
      <c r="C125" s="854">
        <v>0</v>
      </c>
    </row>
    <row r="126" spans="1:3" ht="13.5" thickBot="1">
      <c r="A126" s="12"/>
      <c r="B126" s="8"/>
      <c r="C126" s="595"/>
    </row>
    <row r="127" spans="1:3" s="27" customFormat="1" ht="13.5" thickBot="1">
      <c r="A127" s="25" t="s">
        <v>51</v>
      </c>
      <c r="B127" s="29" t="s">
        <v>191</v>
      </c>
      <c r="C127" s="856"/>
    </row>
    <row r="128" spans="1:3" ht="13.5" thickBot="1">
      <c r="A128" s="16" t="s">
        <v>52</v>
      </c>
      <c r="B128" s="20" t="s">
        <v>128</v>
      </c>
      <c r="C128" s="863">
        <v>0</v>
      </c>
    </row>
    <row r="129" spans="1:3" ht="13.5" thickBot="1">
      <c r="A129" s="12"/>
      <c r="B129" s="8"/>
      <c r="C129" s="595"/>
    </row>
    <row r="130" spans="1:3" s="27" customFormat="1" ht="13.5" thickBot="1">
      <c r="A130" s="30" t="s">
        <v>53</v>
      </c>
      <c r="B130" s="31" t="s">
        <v>71</v>
      </c>
      <c r="C130" s="861"/>
    </row>
    <row r="131" spans="1:3">
      <c r="A131" s="14" t="s">
        <v>54</v>
      </c>
      <c r="B131" s="17" t="s">
        <v>72</v>
      </c>
      <c r="C131" s="596">
        <v>0</v>
      </c>
    </row>
    <row r="132" spans="1:3" ht="13.5" thickBot="1">
      <c r="A132" s="15" t="s">
        <v>55</v>
      </c>
      <c r="B132" s="19" t="s">
        <v>73</v>
      </c>
      <c r="C132" s="854">
        <v>0</v>
      </c>
    </row>
    <row r="133" spans="1:3" ht="13.5" thickBot="1">
      <c r="A133" s="12"/>
      <c r="B133" s="8"/>
      <c r="C133" s="595"/>
    </row>
    <row r="134" spans="1:3" s="27" customFormat="1" ht="13.5" thickBot="1">
      <c r="A134" s="30" t="s">
        <v>56</v>
      </c>
      <c r="B134" s="31" t="s">
        <v>74</v>
      </c>
      <c r="C134" s="861"/>
    </row>
    <row r="135" spans="1:3" ht="25.5">
      <c r="A135" s="14" t="s">
        <v>57</v>
      </c>
      <c r="B135" s="23" t="s">
        <v>75</v>
      </c>
      <c r="C135" s="598">
        <v>0</v>
      </c>
    </row>
    <row r="136" spans="1:3" ht="26.25" thickBot="1">
      <c r="A136" s="15" t="s">
        <v>58</v>
      </c>
      <c r="B136" s="24" t="s">
        <v>76</v>
      </c>
      <c r="C136" s="576">
        <v>0</v>
      </c>
    </row>
    <row r="137" spans="1:3" ht="13.5" thickBot="1">
      <c r="C137" s="562"/>
    </row>
    <row r="138" spans="1:3" s="27" customFormat="1" ht="13.5" thickBot="1">
      <c r="A138" s="25" t="s">
        <v>94</v>
      </c>
      <c r="B138" s="26" t="s">
        <v>184</v>
      </c>
      <c r="C138" s="856"/>
    </row>
    <row r="139" spans="1:3" ht="12.75" customHeight="1">
      <c r="A139" s="69" t="s">
        <v>95</v>
      </c>
      <c r="B139" s="36" t="s">
        <v>187</v>
      </c>
      <c r="C139" s="598">
        <v>0</v>
      </c>
    </row>
    <row r="140" spans="1:3" ht="25.5">
      <c r="A140" s="71" t="s">
        <v>96</v>
      </c>
      <c r="B140" s="37" t="s">
        <v>188</v>
      </c>
      <c r="C140" s="564">
        <v>0</v>
      </c>
    </row>
    <row r="141" spans="1:3" ht="25.5">
      <c r="A141" s="71" t="s">
        <v>97</v>
      </c>
      <c r="B141" s="37" t="s">
        <v>189</v>
      </c>
      <c r="C141" s="564">
        <v>0</v>
      </c>
    </row>
    <row r="142" spans="1:3">
      <c r="A142" s="71" t="s">
        <v>98</v>
      </c>
      <c r="B142" s="37" t="s">
        <v>190</v>
      </c>
      <c r="C142" s="564">
        <v>0</v>
      </c>
    </row>
    <row r="143" spans="1:3" ht="13.5" thickBot="1">
      <c r="A143" s="76" t="s">
        <v>185</v>
      </c>
      <c r="B143" s="38" t="s">
        <v>186</v>
      </c>
      <c r="C143" s="576">
        <v>0</v>
      </c>
    </row>
  </sheetData>
  <sheetProtection password="E2A1" sheet="1" objects="1" scenarios="1"/>
  <customSheetViews>
    <customSheetView guid="{3E90B2E1-F1F4-4974-B519-9169F75ECD48}" topLeftCell="A23">
      <selection activeCell="E55" sqref="E55"/>
      <pageMargins left="0.7" right="0.7" top="0.75" bottom="0.75" header="0.3" footer="0.3"/>
    </customSheetView>
  </customSheetViews>
  <mergeCells count="7">
    <mergeCell ref="A30:C30"/>
    <mergeCell ref="A32:B32"/>
    <mergeCell ref="A2:B24"/>
    <mergeCell ref="C14:C24"/>
    <mergeCell ref="A26:B26"/>
    <mergeCell ref="A27:B27"/>
    <mergeCell ref="A28:B28"/>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sheetPr codeName="Hoja24"/>
  <dimension ref="A1:C141"/>
  <sheetViews>
    <sheetView topLeftCell="A5" workbookViewId="0">
      <selection activeCell="E55" sqref="E55"/>
    </sheetView>
  </sheetViews>
  <sheetFormatPr baseColWidth="10" defaultRowHeight="12.75"/>
  <cols>
    <col min="1" max="1" width="5.28515625" style="4" customWidth="1"/>
    <col min="2" max="2" width="34.5703125" style="4" customWidth="1"/>
    <col min="3" max="3" width="60.28515625" style="45" customWidth="1"/>
    <col min="4" max="16384" width="11.42578125" style="4"/>
  </cols>
  <sheetData>
    <row r="1" spans="1:3" ht="24" thickBot="1">
      <c r="A1" s="674" t="s">
        <v>7</v>
      </c>
      <c r="B1" s="675"/>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row r="26" spans="1:3">
      <c r="A26" s="1050" t="s">
        <v>0</v>
      </c>
      <c r="B26" s="1051"/>
      <c r="C26" s="565" t="s">
        <v>1713</v>
      </c>
    </row>
    <row r="27" spans="1:3">
      <c r="A27" s="1052" t="s">
        <v>77</v>
      </c>
      <c r="B27" s="1053"/>
      <c r="C27" s="564" t="s">
        <v>286</v>
      </c>
    </row>
    <row r="28" spans="1:3" ht="13.5" thickBot="1">
      <c r="A28" s="1052" t="s">
        <v>1</v>
      </c>
      <c r="B28" s="1054"/>
      <c r="C28" s="864" t="s">
        <v>580</v>
      </c>
    </row>
    <row r="29" spans="1:3" ht="13.5" thickBot="1">
      <c r="A29" s="1306" t="s">
        <v>78</v>
      </c>
      <c r="B29" s="1046"/>
      <c r="C29" s="1047"/>
    </row>
    <row r="30" spans="1:3" s="27" customFormat="1" ht="13.5" thickBot="1">
      <c r="A30" s="1048" t="s">
        <v>3</v>
      </c>
      <c r="B30" s="1049"/>
      <c r="C30" s="46" t="s">
        <v>4</v>
      </c>
    </row>
    <row r="31" spans="1:3" s="27" customFormat="1" ht="13.5" thickBot="1">
      <c r="A31" s="28"/>
      <c r="B31" s="32"/>
      <c r="C31" s="46"/>
    </row>
    <row r="32" spans="1:3" s="27" customFormat="1" ht="13.5" thickBot="1">
      <c r="A32" s="25" t="s">
        <v>5</v>
      </c>
      <c r="B32" s="26" t="s">
        <v>7</v>
      </c>
      <c r="C32" s="47"/>
    </row>
    <row r="33" spans="1:3" s="27" customFormat="1" ht="13.5" thickBot="1">
      <c r="A33" s="25" t="s">
        <v>6</v>
      </c>
      <c r="B33" s="26" t="s">
        <v>8</v>
      </c>
      <c r="C33" s="47"/>
    </row>
    <row r="34" spans="1:3">
      <c r="A34" s="676" t="s">
        <v>129</v>
      </c>
      <c r="B34" s="677" t="s">
        <v>10</v>
      </c>
      <c r="C34" s="577" t="s">
        <v>1713</v>
      </c>
    </row>
    <row r="35" spans="1:3">
      <c r="A35" s="678" t="s">
        <v>130</v>
      </c>
      <c r="B35" s="679" t="s">
        <v>9</v>
      </c>
      <c r="C35" s="564" t="s">
        <v>263</v>
      </c>
    </row>
    <row r="36" spans="1:3">
      <c r="A36" s="678" t="s">
        <v>131</v>
      </c>
      <c r="B36" s="679" t="s">
        <v>11</v>
      </c>
      <c r="C36" s="564" t="s">
        <v>297</v>
      </c>
    </row>
    <row r="37" spans="1:3">
      <c r="A37" s="678" t="s">
        <v>132</v>
      </c>
      <c r="B37" s="679" t="s">
        <v>12</v>
      </c>
      <c r="C37" s="564" t="s">
        <v>298</v>
      </c>
    </row>
    <row r="38" spans="1:3">
      <c r="A38" s="678" t="s">
        <v>133</v>
      </c>
      <c r="B38" s="679" t="s">
        <v>34</v>
      </c>
      <c r="C38" s="564" t="s">
        <v>1714</v>
      </c>
    </row>
    <row r="39" spans="1:3" ht="63.75">
      <c r="A39" s="678"/>
      <c r="B39" s="680" t="s">
        <v>192</v>
      </c>
      <c r="C39" s="876" t="s">
        <v>1715</v>
      </c>
    </row>
    <row r="40" spans="1:3">
      <c r="A40" s="678" t="s">
        <v>134</v>
      </c>
      <c r="B40" s="679" t="s">
        <v>193</v>
      </c>
      <c r="C40" s="564">
        <v>-11</v>
      </c>
    </row>
    <row r="41" spans="1:3">
      <c r="A41" s="678" t="s">
        <v>135</v>
      </c>
      <c r="B41" s="679" t="s">
        <v>196</v>
      </c>
      <c r="C41" s="564" t="s">
        <v>1716</v>
      </c>
    </row>
    <row r="42" spans="1:3">
      <c r="A42" s="678" t="s">
        <v>136</v>
      </c>
      <c r="B42" s="679" t="s">
        <v>195</v>
      </c>
      <c r="C42" s="564" t="s">
        <v>580</v>
      </c>
    </row>
    <row r="43" spans="1:3">
      <c r="A43" s="678" t="s">
        <v>137</v>
      </c>
      <c r="B43" s="679" t="s">
        <v>86</v>
      </c>
      <c r="C43" s="564" t="s">
        <v>1717</v>
      </c>
    </row>
    <row r="44" spans="1:3" ht="25.5">
      <c r="A44" s="678" t="s">
        <v>138</v>
      </c>
      <c r="B44" s="681" t="s">
        <v>13</v>
      </c>
      <c r="C44" s="599" t="s">
        <v>1718</v>
      </c>
    </row>
    <row r="45" spans="1:3">
      <c r="A45" s="678" t="s">
        <v>140</v>
      </c>
      <c r="B45" s="679" t="s">
        <v>15</v>
      </c>
      <c r="C45" s="564" t="s">
        <v>1675</v>
      </c>
    </row>
    <row r="46" spans="1:3">
      <c r="A46" s="678" t="s">
        <v>141</v>
      </c>
      <c r="B46" s="682" t="s">
        <v>91</v>
      </c>
      <c r="C46" s="564" t="s">
        <v>272</v>
      </c>
    </row>
    <row r="47" spans="1:3">
      <c r="A47" s="678" t="s">
        <v>142</v>
      </c>
      <c r="B47" s="679" t="s">
        <v>16</v>
      </c>
      <c r="C47" s="564" t="s">
        <v>1719</v>
      </c>
    </row>
    <row r="48" spans="1:3" ht="26.25" thickBot="1">
      <c r="A48" s="683" t="s">
        <v>194</v>
      </c>
      <c r="B48" s="684" t="s">
        <v>59</v>
      </c>
      <c r="C48" s="911">
        <v>1</v>
      </c>
    </row>
    <row r="49" spans="1:3" s="27" customFormat="1" ht="13.5" thickBot="1">
      <c r="A49" s="25" t="s">
        <v>17</v>
      </c>
      <c r="B49" s="26" t="s">
        <v>18</v>
      </c>
      <c r="C49" s="856"/>
    </row>
    <row r="50" spans="1:3">
      <c r="A50" s="678" t="s">
        <v>143</v>
      </c>
      <c r="B50" s="677" t="s">
        <v>19</v>
      </c>
      <c r="C50" s="577">
        <v>0</v>
      </c>
    </row>
    <row r="51" spans="1:3" ht="38.25">
      <c r="A51" s="678" t="s">
        <v>144</v>
      </c>
      <c r="B51" s="685" t="s">
        <v>20</v>
      </c>
      <c r="C51" s="864" t="s">
        <v>1720</v>
      </c>
    </row>
    <row r="52" spans="1:3" ht="51">
      <c r="A52" s="678" t="s">
        <v>145</v>
      </c>
      <c r="B52" s="685" t="s">
        <v>21</v>
      </c>
      <c r="C52" s="864">
        <v>0</v>
      </c>
    </row>
    <row r="53" spans="1:3" ht="26.25" thickBot="1">
      <c r="A53" s="683" t="s">
        <v>146</v>
      </c>
      <c r="B53" s="684" t="s">
        <v>22</v>
      </c>
      <c r="C53" s="911" t="s">
        <v>1721</v>
      </c>
    </row>
    <row r="54" spans="1:3" s="27" customFormat="1" ht="13.5" thickBot="1">
      <c r="A54" s="30" t="s">
        <v>23</v>
      </c>
      <c r="B54" s="41" t="s">
        <v>24</v>
      </c>
      <c r="C54" s="861"/>
    </row>
    <row r="55" spans="1:3">
      <c r="A55" s="14"/>
      <c r="B55" s="686" t="s">
        <v>25</v>
      </c>
      <c r="C55" s="596">
        <v>42867.4</v>
      </c>
    </row>
    <row r="56" spans="1:3">
      <c r="A56" s="12"/>
      <c r="B56" s="687" t="s">
        <v>26</v>
      </c>
      <c r="C56" s="582">
        <v>36364</v>
      </c>
    </row>
    <row r="57" spans="1:3">
      <c r="A57" s="688" t="s">
        <v>147</v>
      </c>
      <c r="B57" s="687" t="s">
        <v>27</v>
      </c>
      <c r="C57" s="582">
        <v>36364</v>
      </c>
    </row>
    <row r="58" spans="1:3">
      <c r="A58" s="688" t="s">
        <v>148</v>
      </c>
      <c r="B58" s="687" t="s">
        <v>28</v>
      </c>
      <c r="C58" s="582">
        <v>0</v>
      </c>
    </row>
    <row r="59" spans="1:3">
      <c r="A59" s="688" t="s">
        <v>149</v>
      </c>
      <c r="B59" s="687" t="s">
        <v>29</v>
      </c>
      <c r="C59" s="582">
        <v>36364</v>
      </c>
    </row>
    <row r="60" spans="1:3">
      <c r="A60" s="688"/>
      <c r="B60" s="687" t="s">
        <v>80</v>
      </c>
      <c r="C60" s="582"/>
    </row>
    <row r="61" spans="1:3">
      <c r="A61" s="688" t="s">
        <v>150</v>
      </c>
      <c r="B61" s="687" t="s">
        <v>126</v>
      </c>
      <c r="C61" s="582">
        <v>1</v>
      </c>
    </row>
    <row r="62" spans="1:3">
      <c r="A62" s="688" t="s">
        <v>151</v>
      </c>
      <c r="B62" s="687" t="s">
        <v>127</v>
      </c>
      <c r="C62" s="582">
        <v>1</v>
      </c>
    </row>
    <row r="63" spans="1:3">
      <c r="A63" s="688" t="s">
        <v>152</v>
      </c>
      <c r="B63" s="687" t="s">
        <v>81</v>
      </c>
      <c r="C63" s="582" t="s">
        <v>274</v>
      </c>
    </row>
    <row r="64" spans="1:3">
      <c r="A64" s="688" t="s">
        <v>153</v>
      </c>
      <c r="B64" s="687" t="s">
        <v>82</v>
      </c>
      <c r="C64" s="588"/>
    </row>
    <row r="65" spans="1:3">
      <c r="A65" s="688" t="s">
        <v>154</v>
      </c>
      <c r="B65" s="687" t="s">
        <v>30</v>
      </c>
      <c r="C65" s="582" t="s">
        <v>1722</v>
      </c>
    </row>
    <row r="66" spans="1:3">
      <c r="A66" s="688" t="s">
        <v>155</v>
      </c>
      <c r="B66" s="687" t="s">
        <v>79</v>
      </c>
      <c r="C66" s="588" t="s">
        <v>1723</v>
      </c>
    </row>
    <row r="67" spans="1:3">
      <c r="A67" s="688" t="s">
        <v>156</v>
      </c>
      <c r="B67" s="687" t="s">
        <v>61</v>
      </c>
      <c r="C67" s="582" t="s">
        <v>1724</v>
      </c>
    </row>
    <row r="68" spans="1:3">
      <c r="A68" s="688" t="s">
        <v>157</v>
      </c>
      <c r="B68" s="687" t="s">
        <v>92</v>
      </c>
      <c r="C68" s="582" t="s">
        <v>1725</v>
      </c>
    </row>
    <row r="69" spans="1:3">
      <c r="A69" s="688" t="s">
        <v>158</v>
      </c>
      <c r="B69" s="687" t="s">
        <v>93</v>
      </c>
      <c r="C69" s="588">
        <v>34</v>
      </c>
    </row>
    <row r="70" spans="1:3">
      <c r="A70" s="688" t="s">
        <v>159</v>
      </c>
      <c r="B70" s="687" t="s">
        <v>99</v>
      </c>
      <c r="C70" s="582" t="s">
        <v>1692</v>
      </c>
    </row>
    <row r="71" spans="1:3">
      <c r="A71" s="688" t="s">
        <v>160</v>
      </c>
      <c r="B71" s="687" t="s">
        <v>100</v>
      </c>
      <c r="C71" s="582" t="s">
        <v>1726</v>
      </c>
    </row>
    <row r="72" spans="1:3">
      <c r="A72" s="688" t="s">
        <v>161</v>
      </c>
      <c r="B72" s="687" t="s">
        <v>101</v>
      </c>
      <c r="C72" s="582">
        <v>6</v>
      </c>
    </row>
    <row r="73" spans="1:3">
      <c r="A73" s="688" t="s">
        <v>162</v>
      </c>
      <c r="B73" s="687" t="s">
        <v>102</v>
      </c>
      <c r="C73" s="588" t="s">
        <v>1727</v>
      </c>
    </row>
    <row r="74" spans="1:3">
      <c r="A74" s="688" t="s">
        <v>163</v>
      </c>
      <c r="B74" s="687" t="s">
        <v>103</v>
      </c>
      <c r="C74" s="582" t="s">
        <v>1480</v>
      </c>
    </row>
    <row r="75" spans="1:3">
      <c r="A75" s="688"/>
      <c r="B75" s="687" t="s">
        <v>83</v>
      </c>
      <c r="C75" s="582"/>
    </row>
    <row r="76" spans="1:3">
      <c r="A76" s="688" t="s">
        <v>164</v>
      </c>
      <c r="B76" s="687" t="s">
        <v>60</v>
      </c>
      <c r="C76" s="588" t="s">
        <v>1728</v>
      </c>
    </row>
    <row r="77" spans="1:3">
      <c r="A77" s="688" t="s">
        <v>165</v>
      </c>
      <c r="B77" s="687" t="s">
        <v>36</v>
      </c>
      <c r="C77" s="582">
        <v>9129</v>
      </c>
    </row>
    <row r="78" spans="1:3">
      <c r="A78" s="688" t="s">
        <v>166</v>
      </c>
      <c r="B78" s="687" t="s">
        <v>37</v>
      </c>
      <c r="C78" s="582">
        <v>33737</v>
      </c>
    </row>
    <row r="79" spans="1:3">
      <c r="A79" s="688" t="s">
        <v>167</v>
      </c>
      <c r="B79" s="687" t="s">
        <v>87</v>
      </c>
      <c r="C79" s="582">
        <v>3</v>
      </c>
    </row>
    <row r="80" spans="1:3">
      <c r="A80" s="688" t="s">
        <v>168</v>
      </c>
      <c r="B80" s="687" t="s">
        <v>88</v>
      </c>
      <c r="C80" s="582">
        <v>0</v>
      </c>
    </row>
    <row r="81" spans="1:3">
      <c r="A81" s="688" t="s">
        <v>169</v>
      </c>
      <c r="B81" s="687" t="s">
        <v>89</v>
      </c>
      <c r="C81" s="582">
        <v>4</v>
      </c>
    </row>
    <row r="82" spans="1:3">
      <c r="A82" s="688"/>
      <c r="B82" s="687" t="s">
        <v>84</v>
      </c>
      <c r="C82" s="582"/>
    </row>
    <row r="83" spans="1:3">
      <c r="A83" s="688" t="s">
        <v>170</v>
      </c>
      <c r="B83" s="687" t="s">
        <v>32</v>
      </c>
      <c r="C83" s="588">
        <v>0</v>
      </c>
    </row>
    <row r="84" spans="1:3">
      <c r="A84" s="688" t="s">
        <v>171</v>
      </c>
      <c r="B84" s="687" t="s">
        <v>90</v>
      </c>
      <c r="C84" s="582" t="s">
        <v>1729</v>
      </c>
    </row>
    <row r="85" spans="1:3">
      <c r="A85" s="688"/>
      <c r="B85" s="687" t="s">
        <v>85</v>
      </c>
      <c r="C85" s="582"/>
    </row>
    <row r="86" spans="1:3">
      <c r="A86" s="688" t="s">
        <v>172</v>
      </c>
      <c r="B86" s="687" t="s">
        <v>33</v>
      </c>
      <c r="C86" s="588">
        <v>300</v>
      </c>
    </row>
    <row r="87" spans="1:3">
      <c r="A87" s="688" t="s">
        <v>173</v>
      </c>
      <c r="B87" s="687" t="s">
        <v>31</v>
      </c>
      <c r="C87" s="588" t="s">
        <v>1730</v>
      </c>
    </row>
    <row r="88" spans="1:3">
      <c r="A88" s="688"/>
      <c r="B88" s="687" t="s">
        <v>104</v>
      </c>
      <c r="C88" s="582"/>
    </row>
    <row r="89" spans="1:3">
      <c r="A89" s="688" t="s">
        <v>174</v>
      </c>
      <c r="B89" s="687" t="s">
        <v>105</v>
      </c>
      <c r="C89" s="588" t="s">
        <v>1731</v>
      </c>
    </row>
    <row r="90" spans="1:3">
      <c r="A90" s="688" t="s">
        <v>175</v>
      </c>
      <c r="B90" s="687" t="s">
        <v>106</v>
      </c>
      <c r="C90" s="588">
        <v>0</v>
      </c>
    </row>
    <row r="91" spans="1:3">
      <c r="A91" s="688" t="s">
        <v>176</v>
      </c>
      <c r="B91" s="687" t="s">
        <v>107</v>
      </c>
      <c r="C91" s="588" t="s">
        <v>322</v>
      </c>
    </row>
    <row r="92" spans="1:3">
      <c r="A92" s="688" t="s">
        <v>177</v>
      </c>
      <c r="B92" s="687" t="s">
        <v>108</v>
      </c>
      <c r="C92" s="588" t="s">
        <v>1732</v>
      </c>
    </row>
    <row r="93" spans="1:3">
      <c r="A93" s="688" t="s">
        <v>178</v>
      </c>
      <c r="B93" s="687" t="s">
        <v>109</v>
      </c>
      <c r="C93" s="582" t="s">
        <v>322</v>
      </c>
    </row>
    <row r="94" spans="1:3" ht="25.5">
      <c r="A94" s="688" t="s">
        <v>179</v>
      </c>
      <c r="B94" s="689" t="s">
        <v>209</v>
      </c>
      <c r="C94" s="894" t="s">
        <v>1733</v>
      </c>
    </row>
    <row r="95" spans="1:3">
      <c r="A95" s="688" t="s">
        <v>180</v>
      </c>
      <c r="B95" s="687" t="s">
        <v>110</v>
      </c>
      <c r="C95" s="582" t="s">
        <v>1342</v>
      </c>
    </row>
    <row r="96" spans="1:3">
      <c r="A96" s="688" t="s">
        <v>181</v>
      </c>
      <c r="B96" s="687" t="s">
        <v>111</v>
      </c>
      <c r="C96" s="588" t="s">
        <v>1734</v>
      </c>
    </row>
    <row r="97" spans="1:3" ht="25.5">
      <c r="A97" s="688" t="s">
        <v>182</v>
      </c>
      <c r="B97" s="689" t="s">
        <v>112</v>
      </c>
      <c r="C97" s="900" t="s">
        <v>322</v>
      </c>
    </row>
    <row r="98" spans="1:3">
      <c r="A98" s="688" t="s">
        <v>183</v>
      </c>
      <c r="B98" s="689" t="s">
        <v>202</v>
      </c>
      <c r="C98" s="588">
        <v>14</v>
      </c>
    </row>
    <row r="99" spans="1:3">
      <c r="A99" s="688" t="s">
        <v>197</v>
      </c>
      <c r="B99" s="689" t="s">
        <v>203</v>
      </c>
      <c r="C99" s="588">
        <v>9</v>
      </c>
    </row>
    <row r="100" spans="1:3">
      <c r="A100" s="688" t="s">
        <v>198</v>
      </c>
      <c r="B100" s="689" t="s">
        <v>204</v>
      </c>
      <c r="C100" s="588">
        <v>4</v>
      </c>
    </row>
    <row r="101" spans="1:3">
      <c r="A101" s="688" t="s">
        <v>199</v>
      </c>
      <c r="B101" s="689" t="s">
        <v>205</v>
      </c>
      <c r="C101" s="588">
        <v>5</v>
      </c>
    </row>
    <row r="102" spans="1:3">
      <c r="A102" s="688"/>
      <c r="B102" s="687" t="s">
        <v>113</v>
      </c>
      <c r="C102" s="582"/>
    </row>
    <row r="103" spans="1:3">
      <c r="A103" s="688" t="s">
        <v>200</v>
      </c>
      <c r="B103" s="687" t="s">
        <v>114</v>
      </c>
      <c r="C103" s="582" t="s">
        <v>1735</v>
      </c>
    </row>
    <row r="104" spans="1:3">
      <c r="A104" s="688" t="s">
        <v>201</v>
      </c>
      <c r="B104" s="687" t="s">
        <v>115</v>
      </c>
      <c r="C104" s="588" t="s">
        <v>1736</v>
      </c>
    </row>
    <row r="105" spans="1:3">
      <c r="A105" s="688"/>
      <c r="B105" s="690" t="s">
        <v>208</v>
      </c>
      <c r="C105" s="862" t="s">
        <v>289</v>
      </c>
    </row>
    <row r="106" spans="1:3" ht="26.25" thickBot="1">
      <c r="A106" s="691" t="s">
        <v>207</v>
      </c>
      <c r="B106" s="692" t="s">
        <v>206</v>
      </c>
      <c r="C106" s="912" t="s">
        <v>289</v>
      </c>
    </row>
    <row r="107" spans="1:3" ht="13.5" thickBot="1">
      <c r="A107" s="12"/>
      <c r="B107" s="8"/>
      <c r="C107" s="595"/>
    </row>
    <row r="108" spans="1:3" s="27" customFormat="1" ht="13.5" thickBot="1">
      <c r="A108" s="25" t="s">
        <v>39</v>
      </c>
      <c r="B108" s="29" t="s">
        <v>38</v>
      </c>
      <c r="C108" s="856"/>
    </row>
    <row r="109" spans="1:3">
      <c r="A109" s="14" t="s">
        <v>40</v>
      </c>
      <c r="B109" s="17" t="s">
        <v>62</v>
      </c>
      <c r="C109" s="596"/>
    </row>
    <row r="110" spans="1:3">
      <c r="A110" s="12" t="s">
        <v>41</v>
      </c>
      <c r="B110" s="18" t="s">
        <v>63</v>
      </c>
      <c r="C110" s="582">
        <v>0</v>
      </c>
    </row>
    <row r="111" spans="1:3">
      <c r="A111" s="12" t="s">
        <v>42</v>
      </c>
      <c r="B111" s="18" t="s">
        <v>64</v>
      </c>
      <c r="C111" s="582" t="s">
        <v>1737</v>
      </c>
    </row>
    <row r="112" spans="1:3">
      <c r="A112" s="12" t="s">
        <v>43</v>
      </c>
      <c r="B112" s="18" t="s">
        <v>65</v>
      </c>
      <c r="C112" s="562" t="s">
        <v>1738</v>
      </c>
    </row>
    <row r="113" spans="1:3">
      <c r="A113" s="12" t="s">
        <v>44</v>
      </c>
      <c r="B113" s="18" t="s">
        <v>66</v>
      </c>
      <c r="C113" s="582" t="s">
        <v>1739</v>
      </c>
    </row>
    <row r="114" spans="1:3">
      <c r="A114" s="12" t="s">
        <v>45</v>
      </c>
      <c r="B114" s="18" t="s">
        <v>120</v>
      </c>
      <c r="C114" s="582"/>
    </row>
    <row r="115" spans="1:3">
      <c r="A115" s="12" t="s">
        <v>46</v>
      </c>
      <c r="B115" s="18" t="s">
        <v>121</v>
      </c>
      <c r="C115" s="582"/>
    </row>
    <row r="116" spans="1:3" ht="25.5">
      <c r="A116" s="12" t="s">
        <v>47</v>
      </c>
      <c r="B116" s="22" t="s">
        <v>67</v>
      </c>
      <c r="C116" s="582"/>
    </row>
    <row r="117" spans="1:3" ht="25.5">
      <c r="A117" s="12" t="s">
        <v>48</v>
      </c>
      <c r="B117" s="22" t="s">
        <v>68</v>
      </c>
      <c r="C117" s="582"/>
    </row>
    <row r="118" spans="1:3">
      <c r="A118" s="12" t="s">
        <v>49</v>
      </c>
      <c r="B118" s="18" t="s">
        <v>69</v>
      </c>
      <c r="C118" s="582"/>
    </row>
    <row r="119" spans="1:3">
      <c r="A119" s="12" t="s">
        <v>50</v>
      </c>
      <c r="B119" s="18" t="s">
        <v>70</v>
      </c>
      <c r="C119" s="582"/>
    </row>
    <row r="120" spans="1:3">
      <c r="A120" s="12" t="s">
        <v>122</v>
      </c>
      <c r="B120" s="1" t="s">
        <v>116</v>
      </c>
      <c r="C120" s="582" t="s">
        <v>1740</v>
      </c>
    </row>
    <row r="121" spans="1:3">
      <c r="A121" s="12" t="s">
        <v>123</v>
      </c>
      <c r="B121" s="1" t="s">
        <v>117</v>
      </c>
      <c r="C121" s="582" t="s">
        <v>1738</v>
      </c>
    </row>
    <row r="122" spans="1:3">
      <c r="A122" s="12" t="s">
        <v>124</v>
      </c>
      <c r="B122" s="1" t="s">
        <v>118</v>
      </c>
      <c r="C122" s="582">
        <v>-82</v>
      </c>
    </row>
    <row r="123" spans="1:3" ht="13.5" thickBot="1">
      <c r="A123" s="15" t="s">
        <v>125</v>
      </c>
      <c r="B123" s="3" t="s">
        <v>119</v>
      </c>
      <c r="C123" s="854">
        <v>-83</v>
      </c>
    </row>
    <row r="124" spans="1:3" ht="13.5" thickBot="1">
      <c r="A124" s="12"/>
      <c r="B124" s="8"/>
      <c r="C124" s="595"/>
    </row>
    <row r="125" spans="1:3" s="27" customFormat="1" ht="13.5" thickBot="1">
      <c r="A125" s="25" t="s">
        <v>51</v>
      </c>
      <c r="B125" s="29" t="s">
        <v>191</v>
      </c>
      <c r="C125" s="856"/>
    </row>
    <row r="126" spans="1:3" ht="13.5" thickBot="1">
      <c r="A126" s="16" t="s">
        <v>52</v>
      </c>
      <c r="B126" s="20" t="s">
        <v>128</v>
      </c>
      <c r="C126" s="913" t="s">
        <v>1741</v>
      </c>
    </row>
    <row r="127" spans="1:3" ht="13.5" thickBot="1">
      <c r="A127" s="12"/>
      <c r="B127" s="8"/>
      <c r="C127" s="595"/>
    </row>
    <row r="128" spans="1:3" s="27" customFormat="1" ht="13.5" thickBot="1">
      <c r="A128" s="30" t="s">
        <v>53</v>
      </c>
      <c r="B128" s="31" t="s">
        <v>71</v>
      </c>
      <c r="C128" s="861"/>
    </row>
    <row r="129" spans="1:3">
      <c r="A129" s="14" t="s">
        <v>54</v>
      </c>
      <c r="B129" s="17" t="s">
        <v>72</v>
      </c>
      <c r="C129" s="596"/>
    </row>
    <row r="130" spans="1:3" ht="13.5" thickBot="1">
      <c r="A130" s="15" t="s">
        <v>55</v>
      </c>
      <c r="B130" s="19" t="s">
        <v>73</v>
      </c>
      <c r="C130" s="854"/>
    </row>
    <row r="131" spans="1:3" ht="13.5" thickBot="1">
      <c r="A131" s="12"/>
      <c r="B131" s="8"/>
      <c r="C131" s="595"/>
    </row>
    <row r="132" spans="1:3" s="27" customFormat="1" ht="13.5" thickBot="1">
      <c r="A132" s="30" t="s">
        <v>56</v>
      </c>
      <c r="B132" s="31" t="s">
        <v>74</v>
      </c>
      <c r="C132" s="861"/>
    </row>
    <row r="133" spans="1:3" ht="25.5">
      <c r="A133" s="14" t="s">
        <v>57</v>
      </c>
      <c r="B133" s="23" t="s">
        <v>75</v>
      </c>
      <c r="C133" s="565" t="s">
        <v>305</v>
      </c>
    </row>
    <row r="134" spans="1:3" ht="26.25" thickBot="1">
      <c r="A134" s="15" t="s">
        <v>58</v>
      </c>
      <c r="B134" s="24" t="s">
        <v>76</v>
      </c>
      <c r="C134" s="576"/>
    </row>
    <row r="135" spans="1:3" ht="13.5" thickBot="1">
      <c r="C135" s="562"/>
    </row>
    <row r="136" spans="1:3" s="27" customFormat="1" ht="13.5" thickBot="1">
      <c r="A136" s="25" t="s">
        <v>94</v>
      </c>
      <c r="B136" s="26" t="s">
        <v>184</v>
      </c>
      <c r="C136" s="856"/>
    </row>
    <row r="137" spans="1:3">
      <c r="A137" s="676" t="s">
        <v>95</v>
      </c>
      <c r="B137" s="36" t="s">
        <v>187</v>
      </c>
      <c r="C137" s="598" t="s">
        <v>1742</v>
      </c>
    </row>
    <row r="138" spans="1:3" ht="25.5">
      <c r="A138" s="678" t="s">
        <v>96</v>
      </c>
      <c r="B138" s="37" t="s">
        <v>188</v>
      </c>
      <c r="C138" s="864" t="s">
        <v>1743</v>
      </c>
    </row>
    <row r="139" spans="1:3" ht="25.5">
      <c r="A139" s="678" t="s">
        <v>97</v>
      </c>
      <c r="B139" s="37" t="s">
        <v>189</v>
      </c>
      <c r="C139" s="864" t="s">
        <v>322</v>
      </c>
    </row>
    <row r="140" spans="1:3">
      <c r="A140" s="678" t="s">
        <v>98</v>
      </c>
      <c r="B140" s="37" t="s">
        <v>190</v>
      </c>
      <c r="C140" s="564" t="s">
        <v>1744</v>
      </c>
    </row>
    <row r="141" spans="1:3" ht="13.5" thickBot="1">
      <c r="A141" s="683" t="s">
        <v>185</v>
      </c>
      <c r="B141" s="38" t="s">
        <v>186</v>
      </c>
      <c r="C141" s="576" t="s">
        <v>1745</v>
      </c>
    </row>
  </sheetData>
  <sheetProtection password="E2A1" sheet="1" objects="1" scenarios="1"/>
  <customSheetViews>
    <customSheetView guid="{3E90B2E1-F1F4-4974-B519-9169F75ECD48}" topLeftCell="A5">
      <selection activeCell="E55" sqref="E55"/>
      <pageMargins left="0.7" right="0.7" top="0.75" bottom="0.75" header="0.3" footer="0.3"/>
    </customSheetView>
  </customSheetViews>
  <mergeCells count="8">
    <mergeCell ref="A29:C29"/>
    <mergeCell ref="A30:B30"/>
    <mergeCell ref="A2:B24"/>
    <mergeCell ref="C2:C13"/>
    <mergeCell ref="C14:C24"/>
    <mergeCell ref="A26:B26"/>
    <mergeCell ref="A27:B27"/>
    <mergeCell ref="A28:B28"/>
  </mergeCell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sheetPr codeName="Hoja25"/>
  <dimension ref="A1:C143"/>
  <sheetViews>
    <sheetView topLeftCell="A18" workbookViewId="0">
      <selection activeCell="E55" sqref="E55"/>
    </sheetView>
  </sheetViews>
  <sheetFormatPr baseColWidth="10" defaultRowHeight="12.75"/>
  <cols>
    <col min="1" max="1" width="5.28515625" style="4" customWidth="1"/>
    <col min="2" max="2" width="34.5703125" style="4" customWidth="1"/>
    <col min="3" max="3" width="60.28515625" style="45" customWidth="1"/>
    <col min="4" max="16384" width="11.42578125" style="4"/>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row r="26" spans="1:3">
      <c r="A26" s="1050" t="s">
        <v>0</v>
      </c>
      <c r="B26" s="1051"/>
      <c r="C26" s="565" t="s">
        <v>1746</v>
      </c>
    </row>
    <row r="27" spans="1:3">
      <c r="A27" s="1052" t="s">
        <v>77</v>
      </c>
      <c r="B27" s="1053"/>
      <c r="C27" s="564" t="s">
        <v>262</v>
      </c>
    </row>
    <row r="28" spans="1:3">
      <c r="A28" s="1052" t="s">
        <v>1</v>
      </c>
      <c r="B28" s="1054"/>
      <c r="C28" s="864" t="s">
        <v>1747</v>
      </c>
    </row>
    <row r="29" spans="1:3" ht="13.5" thickBot="1"/>
    <row r="30" spans="1:3" ht="13.5" thickBot="1">
      <c r="A30" s="1306" t="s">
        <v>78</v>
      </c>
      <c r="B30" s="1046"/>
      <c r="C30" s="1047"/>
    </row>
    <row r="31" spans="1:3" ht="13.5" thickBot="1"/>
    <row r="32" spans="1:3" s="27" customFormat="1" ht="13.5" thickBot="1">
      <c r="A32" s="1048" t="s">
        <v>3</v>
      </c>
      <c r="B32" s="1049"/>
      <c r="C32" s="46" t="s">
        <v>4</v>
      </c>
    </row>
    <row r="33" spans="1:3" s="27" customFormat="1" ht="13.5" thickBot="1">
      <c r="A33" s="28"/>
      <c r="B33" s="32"/>
      <c r="C33" s="46"/>
    </row>
    <row r="34" spans="1:3" s="27" customFormat="1" ht="13.5" thickBot="1">
      <c r="A34" s="25" t="s">
        <v>5</v>
      </c>
      <c r="B34" s="26" t="s">
        <v>7</v>
      </c>
      <c r="C34" s="47"/>
    </row>
    <row r="35" spans="1:3" s="27" customFormat="1" ht="13.5" thickBot="1">
      <c r="A35" s="25" t="s">
        <v>6</v>
      </c>
      <c r="B35" s="26" t="s">
        <v>8</v>
      </c>
      <c r="C35" s="47"/>
    </row>
    <row r="36" spans="1:3">
      <c r="A36" s="676" t="s">
        <v>129</v>
      </c>
      <c r="B36" s="677" t="s">
        <v>10</v>
      </c>
      <c r="C36" s="565" t="s">
        <v>1746</v>
      </c>
    </row>
    <row r="37" spans="1:3">
      <c r="A37" s="678" t="s">
        <v>130</v>
      </c>
      <c r="B37" s="679" t="s">
        <v>9</v>
      </c>
      <c r="C37" s="564" t="s">
        <v>263</v>
      </c>
    </row>
    <row r="38" spans="1:3">
      <c r="A38" s="678" t="s">
        <v>131</v>
      </c>
      <c r="B38" s="679" t="s">
        <v>11</v>
      </c>
      <c r="C38" s="564" t="s">
        <v>1467</v>
      </c>
    </row>
    <row r="39" spans="1:3">
      <c r="A39" s="678" t="s">
        <v>132</v>
      </c>
      <c r="B39" s="679" t="s">
        <v>12</v>
      </c>
      <c r="C39" s="564" t="s">
        <v>1748</v>
      </c>
    </row>
    <row r="40" spans="1:3">
      <c r="A40" s="678" t="s">
        <v>133</v>
      </c>
      <c r="B40" s="679" t="s">
        <v>34</v>
      </c>
      <c r="C40" s="564" t="s">
        <v>299</v>
      </c>
    </row>
    <row r="41" spans="1:3" ht="51">
      <c r="A41" s="678"/>
      <c r="B41" s="680" t="s">
        <v>192</v>
      </c>
      <c r="C41" s="564"/>
    </row>
    <row r="42" spans="1:3">
      <c r="A42" s="678" t="s">
        <v>134</v>
      </c>
      <c r="B42" s="679" t="s">
        <v>193</v>
      </c>
      <c r="C42" s="564" t="s">
        <v>1550</v>
      </c>
    </row>
    <row r="43" spans="1:3">
      <c r="A43" s="678" t="s">
        <v>135</v>
      </c>
      <c r="B43" s="679" t="s">
        <v>196</v>
      </c>
      <c r="C43" s="564" t="s">
        <v>1749</v>
      </c>
    </row>
    <row r="44" spans="1:3">
      <c r="A44" s="678" t="s">
        <v>136</v>
      </c>
      <c r="B44" s="679" t="s">
        <v>195</v>
      </c>
      <c r="C44" s="564" t="s">
        <v>299</v>
      </c>
    </row>
    <row r="45" spans="1:3">
      <c r="A45" s="678" t="s">
        <v>137</v>
      </c>
      <c r="B45" s="679" t="s">
        <v>86</v>
      </c>
      <c r="C45" s="914">
        <v>1986</v>
      </c>
    </row>
    <row r="46" spans="1:3">
      <c r="A46" s="678" t="s">
        <v>138</v>
      </c>
      <c r="B46" s="679" t="s">
        <v>13</v>
      </c>
      <c r="C46" s="908" t="s">
        <v>1750</v>
      </c>
    </row>
    <row r="47" spans="1:3">
      <c r="A47" s="678" t="s">
        <v>140</v>
      </c>
      <c r="B47" s="679" t="s">
        <v>15</v>
      </c>
      <c r="C47" s="908" t="s">
        <v>305</v>
      </c>
    </row>
    <row r="48" spans="1:3">
      <c r="A48" s="678" t="s">
        <v>141</v>
      </c>
      <c r="B48" s="682" t="s">
        <v>91</v>
      </c>
      <c r="C48" s="908" t="s">
        <v>1476</v>
      </c>
    </row>
    <row r="49" spans="1:3">
      <c r="A49" s="678" t="s">
        <v>142</v>
      </c>
      <c r="B49" s="679" t="s">
        <v>16</v>
      </c>
      <c r="C49" s="908" t="s">
        <v>1751</v>
      </c>
    </row>
    <row r="50" spans="1:3" ht="26.25" thickBot="1">
      <c r="A50" s="683" t="s">
        <v>194</v>
      </c>
      <c r="B50" s="693" t="s">
        <v>59</v>
      </c>
      <c r="C50" s="915" t="s">
        <v>1752</v>
      </c>
    </row>
    <row r="51" spans="1:3" s="27" customFormat="1" ht="13.5" thickBot="1">
      <c r="A51" s="25" t="s">
        <v>17</v>
      </c>
      <c r="B51" s="26" t="s">
        <v>18</v>
      </c>
      <c r="C51" s="47"/>
    </row>
    <row r="52" spans="1:3">
      <c r="A52" s="678" t="s">
        <v>143</v>
      </c>
      <c r="B52" s="677" t="s">
        <v>19</v>
      </c>
      <c r="C52" s="873" t="s">
        <v>1752</v>
      </c>
    </row>
    <row r="53" spans="1:3" ht="38.25">
      <c r="A53" s="678" t="s">
        <v>144</v>
      </c>
      <c r="B53" s="682" t="s">
        <v>20</v>
      </c>
      <c r="C53" s="908" t="s">
        <v>1752</v>
      </c>
    </row>
    <row r="54" spans="1:3" ht="51">
      <c r="A54" s="678" t="s">
        <v>145</v>
      </c>
      <c r="B54" s="682" t="s">
        <v>21</v>
      </c>
      <c r="C54" s="564">
        <v>67</v>
      </c>
    </row>
    <row r="55" spans="1:3" ht="26.25" thickBot="1">
      <c r="A55" s="683" t="s">
        <v>146</v>
      </c>
      <c r="B55" s="693" t="s">
        <v>22</v>
      </c>
      <c r="C55" s="915" t="s">
        <v>1752</v>
      </c>
    </row>
    <row r="56" spans="1:3" s="27" customFormat="1" ht="13.5" thickBot="1">
      <c r="A56" s="30" t="s">
        <v>23</v>
      </c>
      <c r="B56" s="41" t="s">
        <v>24</v>
      </c>
      <c r="C56" s="861"/>
    </row>
    <row r="57" spans="1:3" ht="13.5" thickBot="1">
      <c r="A57" s="14"/>
      <c r="B57" s="686" t="s">
        <v>25</v>
      </c>
      <c r="C57" s="880" t="s">
        <v>1753</v>
      </c>
    </row>
    <row r="58" spans="1:3">
      <c r="A58" s="12"/>
      <c r="B58" s="687" t="s">
        <v>26</v>
      </c>
      <c r="C58" s="880" t="s">
        <v>1753</v>
      </c>
    </row>
    <row r="59" spans="1:3">
      <c r="A59" s="688" t="s">
        <v>147</v>
      </c>
      <c r="B59" s="687" t="s">
        <v>27</v>
      </c>
      <c r="C59" s="738" t="s">
        <v>1752</v>
      </c>
    </row>
    <row r="60" spans="1:3" ht="13.5" thickBot="1">
      <c r="A60" s="688" t="s">
        <v>148</v>
      </c>
      <c r="B60" s="687" t="s">
        <v>28</v>
      </c>
      <c r="C60" s="738" t="s">
        <v>1752</v>
      </c>
    </row>
    <row r="61" spans="1:3">
      <c r="A61" s="688" t="s">
        <v>149</v>
      </c>
      <c r="B61" s="687" t="s">
        <v>29</v>
      </c>
      <c r="C61" s="880" t="s">
        <v>1752</v>
      </c>
    </row>
    <row r="62" spans="1:3">
      <c r="A62" s="688"/>
      <c r="B62" s="687" t="s">
        <v>80</v>
      </c>
      <c r="C62" s="582"/>
    </row>
    <row r="63" spans="1:3">
      <c r="A63" s="688" t="s">
        <v>150</v>
      </c>
      <c r="B63" s="687" t="s">
        <v>126</v>
      </c>
      <c r="C63" s="582">
        <v>1</v>
      </c>
    </row>
    <row r="64" spans="1:3">
      <c r="A64" s="688" t="s">
        <v>151</v>
      </c>
      <c r="B64" s="687" t="s">
        <v>127</v>
      </c>
      <c r="C64" s="582" t="s">
        <v>1754</v>
      </c>
    </row>
    <row r="65" spans="1:3">
      <c r="A65" s="688" t="s">
        <v>152</v>
      </c>
      <c r="B65" s="687" t="s">
        <v>81</v>
      </c>
      <c r="C65" s="582" t="s">
        <v>1755</v>
      </c>
    </row>
    <row r="66" spans="1:3">
      <c r="A66" s="688" t="s">
        <v>153</v>
      </c>
      <c r="B66" s="687" t="s">
        <v>82</v>
      </c>
      <c r="C66" s="582" t="s">
        <v>1752</v>
      </c>
    </row>
    <row r="67" spans="1:3">
      <c r="A67" s="688" t="s">
        <v>154</v>
      </c>
      <c r="B67" s="687" t="s">
        <v>30</v>
      </c>
      <c r="C67" s="582" t="s">
        <v>1756</v>
      </c>
    </row>
    <row r="68" spans="1:3">
      <c r="A68" s="688" t="s">
        <v>155</v>
      </c>
      <c r="B68" s="687" t="s">
        <v>79</v>
      </c>
      <c r="C68" s="582" t="s">
        <v>1757</v>
      </c>
    </row>
    <row r="69" spans="1:3">
      <c r="A69" s="688" t="s">
        <v>156</v>
      </c>
      <c r="B69" s="687" t="s">
        <v>61</v>
      </c>
      <c r="C69" s="582" t="s">
        <v>1758</v>
      </c>
    </row>
    <row r="70" spans="1:3">
      <c r="A70" s="688" t="s">
        <v>157</v>
      </c>
      <c r="B70" s="687" t="s">
        <v>92</v>
      </c>
      <c r="C70" s="582" t="s">
        <v>1759</v>
      </c>
    </row>
    <row r="71" spans="1:3">
      <c r="A71" s="688" t="s">
        <v>158</v>
      </c>
      <c r="B71" s="687" t="s">
        <v>93</v>
      </c>
      <c r="C71" s="582">
        <v>13</v>
      </c>
    </row>
    <row r="72" spans="1:3">
      <c r="A72" s="688" t="s">
        <v>159</v>
      </c>
      <c r="B72" s="687" t="s">
        <v>99</v>
      </c>
      <c r="C72" s="582" t="s">
        <v>1557</v>
      </c>
    </row>
    <row r="73" spans="1:3">
      <c r="A73" s="688" t="s">
        <v>160</v>
      </c>
      <c r="B73" s="687" t="s">
        <v>100</v>
      </c>
      <c r="C73" s="582" t="s">
        <v>1752</v>
      </c>
    </row>
    <row r="74" spans="1:3">
      <c r="A74" s="688" t="s">
        <v>161</v>
      </c>
      <c r="B74" s="687" t="s">
        <v>101</v>
      </c>
      <c r="C74" s="582" t="s">
        <v>1752</v>
      </c>
    </row>
    <row r="75" spans="1:3">
      <c r="A75" s="688" t="s">
        <v>162</v>
      </c>
      <c r="B75" s="687" t="s">
        <v>102</v>
      </c>
      <c r="C75" s="582" t="s">
        <v>1752</v>
      </c>
    </row>
    <row r="76" spans="1:3">
      <c r="A76" s="688" t="s">
        <v>163</v>
      </c>
      <c r="B76" s="687" t="s">
        <v>103</v>
      </c>
      <c r="C76" s="582" t="s">
        <v>1752</v>
      </c>
    </row>
    <row r="77" spans="1:3">
      <c r="A77" s="688"/>
      <c r="B77" s="687" t="s">
        <v>83</v>
      </c>
      <c r="C77" s="582"/>
    </row>
    <row r="78" spans="1:3">
      <c r="A78" s="688" t="s">
        <v>164</v>
      </c>
      <c r="B78" s="687" t="s">
        <v>60</v>
      </c>
      <c r="C78" s="582" t="s">
        <v>1752</v>
      </c>
    </row>
    <row r="79" spans="1:3">
      <c r="A79" s="688" t="s">
        <v>165</v>
      </c>
      <c r="B79" s="687" t="s">
        <v>36</v>
      </c>
      <c r="C79" s="582" t="s">
        <v>1752</v>
      </c>
    </row>
    <row r="80" spans="1:3">
      <c r="A80" s="688" t="s">
        <v>166</v>
      </c>
      <c r="B80" s="687" t="s">
        <v>37</v>
      </c>
      <c r="C80" s="582" t="s">
        <v>1752</v>
      </c>
    </row>
    <row r="81" spans="1:3">
      <c r="A81" s="688" t="s">
        <v>167</v>
      </c>
      <c r="B81" s="687" t="s">
        <v>87</v>
      </c>
      <c r="C81" s="582" t="s">
        <v>1752</v>
      </c>
    </row>
    <row r="82" spans="1:3">
      <c r="A82" s="688" t="s">
        <v>168</v>
      </c>
      <c r="B82" s="687" t="s">
        <v>88</v>
      </c>
      <c r="C82" s="582" t="s">
        <v>1760</v>
      </c>
    </row>
    <row r="83" spans="1:3">
      <c r="A83" s="688" t="s">
        <v>169</v>
      </c>
      <c r="B83" s="687" t="s">
        <v>89</v>
      </c>
      <c r="C83" s="582" t="s">
        <v>1752</v>
      </c>
    </row>
    <row r="84" spans="1:3">
      <c r="A84" s="688"/>
      <c r="B84" s="687" t="s">
        <v>84</v>
      </c>
      <c r="C84" s="582"/>
    </row>
    <row r="85" spans="1:3">
      <c r="A85" s="688" t="s">
        <v>170</v>
      </c>
      <c r="B85" s="687" t="s">
        <v>32</v>
      </c>
      <c r="C85" s="582" t="s">
        <v>1752</v>
      </c>
    </row>
    <row r="86" spans="1:3">
      <c r="A86" s="688" t="s">
        <v>171</v>
      </c>
      <c r="B86" s="687" t="s">
        <v>90</v>
      </c>
      <c r="C86" s="582" t="s">
        <v>1761</v>
      </c>
    </row>
    <row r="87" spans="1:3">
      <c r="A87" s="688"/>
      <c r="B87" s="687" t="s">
        <v>85</v>
      </c>
      <c r="C87" s="582"/>
    </row>
    <row r="88" spans="1:3">
      <c r="A88" s="688" t="s">
        <v>172</v>
      </c>
      <c r="B88" s="687" t="s">
        <v>33</v>
      </c>
      <c r="C88" s="582" t="s">
        <v>1752</v>
      </c>
    </row>
    <row r="89" spans="1:3">
      <c r="A89" s="688" t="s">
        <v>173</v>
      </c>
      <c r="B89" s="687" t="s">
        <v>31</v>
      </c>
      <c r="C89" s="582" t="s">
        <v>1762</v>
      </c>
    </row>
    <row r="90" spans="1:3">
      <c r="A90" s="688"/>
      <c r="B90" s="687" t="s">
        <v>104</v>
      </c>
      <c r="C90" s="582"/>
    </row>
    <row r="91" spans="1:3">
      <c r="A91" s="688" t="s">
        <v>174</v>
      </c>
      <c r="B91" s="687" t="s">
        <v>105</v>
      </c>
      <c r="C91" s="582" t="s">
        <v>1752</v>
      </c>
    </row>
    <row r="92" spans="1:3">
      <c r="A92" s="688" t="s">
        <v>175</v>
      </c>
      <c r="B92" s="687" t="s">
        <v>106</v>
      </c>
      <c r="C92" s="582" t="s">
        <v>1752</v>
      </c>
    </row>
    <row r="93" spans="1:3">
      <c r="A93" s="688" t="s">
        <v>176</v>
      </c>
      <c r="B93" s="687" t="s">
        <v>107</v>
      </c>
      <c r="C93" s="582" t="s">
        <v>1752</v>
      </c>
    </row>
    <row r="94" spans="1:3">
      <c r="A94" s="688" t="s">
        <v>177</v>
      </c>
      <c r="B94" s="687" t="s">
        <v>108</v>
      </c>
      <c r="C94" s="582" t="s">
        <v>1752</v>
      </c>
    </row>
    <row r="95" spans="1:3">
      <c r="A95" s="688" t="s">
        <v>178</v>
      </c>
      <c r="B95" s="687" t="s">
        <v>109</v>
      </c>
      <c r="C95" s="582" t="s">
        <v>1752</v>
      </c>
    </row>
    <row r="96" spans="1:3" ht="25.5">
      <c r="A96" s="688" t="s">
        <v>179</v>
      </c>
      <c r="B96" s="689" t="s">
        <v>209</v>
      </c>
      <c r="C96" s="582" t="s">
        <v>1752</v>
      </c>
    </row>
    <row r="97" spans="1:3">
      <c r="A97" s="688" t="s">
        <v>180</v>
      </c>
      <c r="B97" s="687" t="s">
        <v>110</v>
      </c>
      <c r="C97" s="582" t="s">
        <v>286</v>
      </c>
    </row>
    <row r="98" spans="1:3">
      <c r="A98" s="688" t="s">
        <v>181</v>
      </c>
      <c r="B98" s="687" t="s">
        <v>111</v>
      </c>
      <c r="C98" s="582" t="s">
        <v>1763</v>
      </c>
    </row>
    <row r="99" spans="1:3" ht="25.5">
      <c r="A99" s="688" t="s">
        <v>182</v>
      </c>
      <c r="B99" s="689" t="s">
        <v>112</v>
      </c>
      <c r="C99" s="582" t="s">
        <v>1752</v>
      </c>
    </row>
    <row r="100" spans="1:3">
      <c r="A100" s="688" t="s">
        <v>183</v>
      </c>
      <c r="B100" s="689" t="s">
        <v>202</v>
      </c>
      <c r="C100" s="582" t="s">
        <v>1752</v>
      </c>
    </row>
    <row r="101" spans="1:3">
      <c r="A101" s="688" t="s">
        <v>197</v>
      </c>
      <c r="B101" s="689" t="s">
        <v>203</v>
      </c>
      <c r="C101" s="582" t="s">
        <v>1752</v>
      </c>
    </row>
    <row r="102" spans="1:3">
      <c r="A102" s="688" t="s">
        <v>198</v>
      </c>
      <c r="B102" s="689" t="s">
        <v>204</v>
      </c>
      <c r="C102" s="582" t="s">
        <v>1752</v>
      </c>
    </row>
    <row r="103" spans="1:3">
      <c r="A103" s="688" t="s">
        <v>199</v>
      </c>
      <c r="B103" s="689" t="s">
        <v>205</v>
      </c>
      <c r="C103" s="582" t="s">
        <v>1752</v>
      </c>
    </row>
    <row r="104" spans="1:3">
      <c r="A104" s="688"/>
      <c r="B104" s="687" t="s">
        <v>113</v>
      </c>
      <c r="C104" s="582"/>
    </row>
    <row r="105" spans="1:3">
      <c r="A105" s="688" t="s">
        <v>200</v>
      </c>
      <c r="B105" s="687" t="s">
        <v>114</v>
      </c>
      <c r="C105" s="738" t="s">
        <v>1752</v>
      </c>
    </row>
    <row r="106" spans="1:3">
      <c r="A106" s="688" t="s">
        <v>201</v>
      </c>
      <c r="B106" s="687" t="s">
        <v>115</v>
      </c>
      <c r="C106" s="738" t="s">
        <v>1752</v>
      </c>
    </row>
    <row r="107" spans="1:3">
      <c r="A107" s="688"/>
      <c r="B107" s="690" t="s">
        <v>208</v>
      </c>
      <c r="C107" s="862"/>
    </row>
    <row r="108" spans="1:3" ht="26.25" thickBot="1">
      <c r="A108" s="691" t="s">
        <v>207</v>
      </c>
      <c r="B108" s="692" t="s">
        <v>206</v>
      </c>
      <c r="C108" s="916" t="s">
        <v>289</v>
      </c>
    </row>
    <row r="109" spans="1:3" ht="13.5" thickBot="1">
      <c r="A109" s="12"/>
      <c r="B109" s="8"/>
      <c r="C109" s="595"/>
    </row>
    <row r="110" spans="1:3" s="27" customFormat="1" ht="13.5" thickBot="1">
      <c r="A110" s="25" t="s">
        <v>39</v>
      </c>
      <c r="B110" s="29" t="s">
        <v>38</v>
      </c>
      <c r="C110" s="856"/>
    </row>
    <row r="111" spans="1:3">
      <c r="A111" s="14" t="s">
        <v>40</v>
      </c>
      <c r="B111" s="17" t="s">
        <v>62</v>
      </c>
      <c r="C111" s="596"/>
    </row>
    <row r="112" spans="1:3">
      <c r="A112" s="12" t="s">
        <v>41</v>
      </c>
      <c r="B112" s="18" t="s">
        <v>63</v>
      </c>
      <c r="C112" s="738" t="s">
        <v>1752</v>
      </c>
    </row>
    <row r="113" spans="1:3">
      <c r="A113" s="12" t="s">
        <v>42</v>
      </c>
      <c r="B113" s="18" t="s">
        <v>64</v>
      </c>
      <c r="C113" s="738" t="s">
        <v>1752</v>
      </c>
    </row>
    <row r="114" spans="1:3">
      <c r="A114" s="12" t="s">
        <v>43</v>
      </c>
      <c r="B114" s="18" t="s">
        <v>65</v>
      </c>
      <c r="C114" s="738" t="s">
        <v>1764</v>
      </c>
    </row>
    <row r="115" spans="1:3">
      <c r="A115" s="12" t="s">
        <v>44</v>
      </c>
      <c r="B115" s="18" t="s">
        <v>66</v>
      </c>
      <c r="C115" s="738" t="s">
        <v>1752</v>
      </c>
    </row>
    <row r="116" spans="1:3">
      <c r="A116" s="12" t="s">
        <v>45</v>
      </c>
      <c r="B116" s="18" t="s">
        <v>120</v>
      </c>
      <c r="C116" s="738" t="s">
        <v>1752</v>
      </c>
    </row>
    <row r="117" spans="1:3">
      <c r="A117" s="12" t="s">
        <v>46</v>
      </c>
      <c r="B117" s="18" t="s">
        <v>121</v>
      </c>
      <c r="C117" s="738" t="s">
        <v>1752</v>
      </c>
    </row>
    <row r="118" spans="1:3" ht="25.5">
      <c r="A118" s="12" t="s">
        <v>47</v>
      </c>
      <c r="B118" s="22" t="s">
        <v>67</v>
      </c>
      <c r="C118" s="738" t="s">
        <v>1752</v>
      </c>
    </row>
    <row r="119" spans="1:3" ht="25.5">
      <c r="A119" s="12" t="s">
        <v>48</v>
      </c>
      <c r="B119" s="22" t="s">
        <v>68</v>
      </c>
      <c r="C119" s="738" t="s">
        <v>1752</v>
      </c>
    </row>
    <row r="120" spans="1:3">
      <c r="A120" s="12" t="s">
        <v>49</v>
      </c>
      <c r="B120" s="18" t="s">
        <v>69</v>
      </c>
      <c r="C120" s="738" t="s">
        <v>1752</v>
      </c>
    </row>
    <row r="121" spans="1:3">
      <c r="A121" s="12" t="s">
        <v>50</v>
      </c>
      <c r="B121" s="18" t="s">
        <v>70</v>
      </c>
      <c r="C121" s="738" t="s">
        <v>1752</v>
      </c>
    </row>
    <row r="122" spans="1:3">
      <c r="A122" s="12" t="s">
        <v>122</v>
      </c>
      <c r="B122" s="1" t="s">
        <v>116</v>
      </c>
      <c r="C122" s="738" t="s">
        <v>1752</v>
      </c>
    </row>
    <row r="123" spans="1:3">
      <c r="A123" s="12" t="s">
        <v>123</v>
      </c>
      <c r="B123" s="1" t="s">
        <v>117</v>
      </c>
      <c r="C123" s="738" t="s">
        <v>1764</v>
      </c>
    </row>
    <row r="124" spans="1:3">
      <c r="A124" s="12" t="s">
        <v>124</v>
      </c>
      <c r="B124" s="1" t="s">
        <v>118</v>
      </c>
      <c r="C124" s="738" t="s">
        <v>1752</v>
      </c>
    </row>
    <row r="125" spans="1:3" ht="13.5" thickBot="1">
      <c r="A125" s="15" t="s">
        <v>125</v>
      </c>
      <c r="B125" s="3" t="s">
        <v>119</v>
      </c>
      <c r="C125" s="916" t="s">
        <v>1752</v>
      </c>
    </row>
    <row r="126" spans="1:3" ht="13.5" thickBot="1">
      <c r="A126" s="12"/>
      <c r="B126" s="8"/>
      <c r="C126" s="595"/>
    </row>
    <row r="127" spans="1:3" s="27" customFormat="1" ht="13.5" thickBot="1">
      <c r="A127" s="25" t="s">
        <v>51</v>
      </c>
      <c r="B127" s="29" t="s">
        <v>191</v>
      </c>
      <c r="C127" s="856"/>
    </row>
    <row r="128" spans="1:3" ht="13.5" thickBot="1">
      <c r="A128" s="16" t="s">
        <v>52</v>
      </c>
      <c r="B128" s="20" t="s">
        <v>128</v>
      </c>
      <c r="C128" s="917" t="s">
        <v>1765</v>
      </c>
    </row>
    <row r="129" spans="1:3" ht="13.5" thickBot="1">
      <c r="A129" s="12"/>
      <c r="B129" s="8"/>
      <c r="C129" s="595"/>
    </row>
    <row r="130" spans="1:3" s="27" customFormat="1" ht="13.5" thickBot="1">
      <c r="A130" s="30" t="s">
        <v>53</v>
      </c>
      <c r="B130" s="31" t="s">
        <v>71</v>
      </c>
      <c r="C130" s="861"/>
    </row>
    <row r="131" spans="1:3">
      <c r="A131" s="14" t="s">
        <v>54</v>
      </c>
      <c r="B131" s="17" t="s">
        <v>72</v>
      </c>
      <c r="C131" s="880" t="s">
        <v>1752</v>
      </c>
    </row>
    <row r="132" spans="1:3" ht="13.5" thickBot="1">
      <c r="A132" s="15" t="s">
        <v>55</v>
      </c>
      <c r="B132" s="19" t="s">
        <v>73</v>
      </c>
      <c r="C132" s="916" t="s">
        <v>1752</v>
      </c>
    </row>
    <row r="133" spans="1:3" ht="13.5" thickBot="1">
      <c r="A133" s="12"/>
      <c r="B133" s="8"/>
      <c r="C133" s="595"/>
    </row>
    <row r="134" spans="1:3" s="27" customFormat="1" ht="13.5" thickBot="1">
      <c r="A134" s="30" t="s">
        <v>56</v>
      </c>
      <c r="B134" s="31" t="s">
        <v>74</v>
      </c>
      <c r="C134" s="861"/>
    </row>
    <row r="135" spans="1:3" ht="25.5">
      <c r="A135" s="14" t="s">
        <v>57</v>
      </c>
      <c r="B135" s="23" t="s">
        <v>75</v>
      </c>
      <c r="C135" s="882" t="s">
        <v>1766</v>
      </c>
    </row>
    <row r="136" spans="1:3" ht="26.25" thickBot="1">
      <c r="A136" s="15" t="s">
        <v>58</v>
      </c>
      <c r="B136" s="24" t="s">
        <v>76</v>
      </c>
      <c r="C136" s="915" t="s">
        <v>1752</v>
      </c>
    </row>
    <row r="137" spans="1:3" ht="13.5" thickBot="1">
      <c r="C137" s="562"/>
    </row>
    <row r="138" spans="1:3" s="27" customFormat="1" ht="13.5" thickBot="1">
      <c r="A138" s="25" t="s">
        <v>94</v>
      </c>
      <c r="B138" s="26" t="s">
        <v>184</v>
      </c>
      <c r="C138" s="856"/>
    </row>
    <row r="139" spans="1:3">
      <c r="A139" s="676" t="s">
        <v>95</v>
      </c>
      <c r="B139" s="36" t="s">
        <v>187</v>
      </c>
      <c r="C139" s="882" t="s">
        <v>1752</v>
      </c>
    </row>
    <row r="140" spans="1:3" ht="25.5">
      <c r="A140" s="678" t="s">
        <v>96</v>
      </c>
      <c r="B140" s="37" t="s">
        <v>188</v>
      </c>
      <c r="C140" s="908" t="s">
        <v>1752</v>
      </c>
    </row>
    <row r="141" spans="1:3" ht="25.5">
      <c r="A141" s="678" t="s">
        <v>97</v>
      </c>
      <c r="B141" s="37" t="s">
        <v>189</v>
      </c>
      <c r="C141" s="908" t="s">
        <v>1767</v>
      </c>
    </row>
    <row r="142" spans="1:3">
      <c r="A142" s="678" t="s">
        <v>98</v>
      </c>
      <c r="B142" s="37" t="s">
        <v>190</v>
      </c>
      <c r="C142" s="908" t="s">
        <v>1752</v>
      </c>
    </row>
    <row r="143" spans="1:3" ht="26.25" thickBot="1">
      <c r="A143" s="683" t="s">
        <v>185</v>
      </c>
      <c r="B143" s="38" t="s">
        <v>186</v>
      </c>
      <c r="C143" s="918" t="s">
        <v>1768</v>
      </c>
    </row>
  </sheetData>
  <sheetProtection password="E2A1" sheet="1" objects="1" scenarios="1"/>
  <customSheetViews>
    <customSheetView guid="{3E90B2E1-F1F4-4974-B519-9169F75ECD48}" topLeftCell="A18">
      <selection activeCell="E55" sqref="E55"/>
      <pageMargins left="0.7" right="0.7" top="0.75" bottom="0.75" header="0.3" footer="0.3"/>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sheetPr codeName="Hoja26"/>
  <dimension ref="A1:G146"/>
  <sheetViews>
    <sheetView topLeftCell="A34" workbookViewId="0">
      <selection activeCell="E55" sqref="E55"/>
    </sheetView>
  </sheetViews>
  <sheetFormatPr baseColWidth="10" defaultRowHeight="12.75"/>
  <cols>
    <col min="1" max="1" width="5.28515625" style="4" customWidth="1"/>
    <col min="2" max="2" width="34.5703125" style="4" customWidth="1"/>
    <col min="3" max="3" width="60.28515625" style="45" customWidth="1"/>
    <col min="4" max="16384" width="11.42578125" style="4"/>
  </cols>
  <sheetData>
    <row r="1" spans="1:7" ht="13.5" thickBot="1">
      <c r="A1" s="56" t="s">
        <v>210</v>
      </c>
      <c r="B1" s="57"/>
      <c r="C1" s="58"/>
    </row>
    <row r="2" spans="1:7">
      <c r="A2" s="1055" t="s">
        <v>211</v>
      </c>
      <c r="B2" s="1056"/>
      <c r="C2" s="1042" t="s">
        <v>212</v>
      </c>
    </row>
    <row r="3" spans="1:7">
      <c r="A3" s="1057"/>
      <c r="B3" s="1058"/>
      <c r="C3" s="1043"/>
    </row>
    <row r="4" spans="1:7">
      <c r="A4" s="1057"/>
      <c r="B4" s="1058"/>
      <c r="C4" s="1043"/>
    </row>
    <row r="5" spans="1:7">
      <c r="A5" s="1057"/>
      <c r="B5" s="1058"/>
      <c r="C5" s="1043"/>
    </row>
    <row r="6" spans="1:7">
      <c r="A6" s="1057"/>
      <c r="B6" s="1058"/>
      <c r="C6" s="1043"/>
    </row>
    <row r="7" spans="1:7">
      <c r="A7" s="1057"/>
      <c r="B7" s="1058"/>
      <c r="C7" s="1043"/>
    </row>
    <row r="8" spans="1:7">
      <c r="A8" s="1057"/>
      <c r="B8" s="1058"/>
      <c r="C8" s="1043"/>
    </row>
    <row r="9" spans="1:7">
      <c r="A9" s="1057"/>
      <c r="B9" s="1058"/>
      <c r="C9" s="1043"/>
    </row>
    <row r="10" spans="1:7">
      <c r="A10" s="1057"/>
      <c r="B10" s="1058"/>
      <c r="C10" s="1043"/>
      <c r="G10" s="694"/>
    </row>
    <row r="11" spans="1:7">
      <c r="A11" s="1057"/>
      <c r="B11" s="1058"/>
      <c r="C11" s="1043"/>
      <c r="G11"/>
    </row>
    <row r="12" spans="1:7">
      <c r="A12" s="1057"/>
      <c r="B12" s="1058"/>
      <c r="C12" s="1043"/>
      <c r="G12"/>
    </row>
    <row r="13" spans="1:7" ht="13.5" thickBot="1">
      <c r="A13" s="1057"/>
      <c r="B13" s="1058"/>
      <c r="C13" s="1044"/>
      <c r="G13"/>
    </row>
    <row r="14" spans="1:7">
      <c r="A14" s="1057"/>
      <c r="B14" s="1058"/>
      <c r="C14" s="1042" t="s">
        <v>213</v>
      </c>
      <c r="E14" s="694"/>
      <c r="G14"/>
    </row>
    <row r="15" spans="1:7">
      <c r="A15" s="1057"/>
      <c r="B15" s="1058"/>
      <c r="C15" s="1043"/>
      <c r="E15"/>
      <c r="G15"/>
    </row>
    <row r="16" spans="1:7">
      <c r="A16" s="1057"/>
      <c r="B16" s="1058"/>
      <c r="C16" s="1043"/>
      <c r="E16"/>
      <c r="G16"/>
    </row>
    <row r="17" spans="1:7">
      <c r="A17" s="1057"/>
      <c r="B17" s="1058"/>
      <c r="C17" s="1043"/>
      <c r="E17"/>
      <c r="G17"/>
    </row>
    <row r="18" spans="1:7">
      <c r="A18" s="1057"/>
      <c r="B18" s="1058"/>
      <c r="C18" s="1043"/>
      <c r="E18"/>
      <c r="G18"/>
    </row>
    <row r="19" spans="1:7">
      <c r="A19" s="1057"/>
      <c r="B19" s="1058"/>
      <c r="C19" s="1043"/>
      <c r="E19"/>
      <c r="G19"/>
    </row>
    <row r="20" spans="1:7">
      <c r="A20" s="1057"/>
      <c r="B20" s="1058"/>
      <c r="C20" s="1043"/>
      <c r="E20"/>
      <c r="G20"/>
    </row>
    <row r="21" spans="1:7">
      <c r="A21" s="1057"/>
      <c r="B21" s="1058"/>
      <c r="C21" s="1043"/>
      <c r="E21"/>
      <c r="G21"/>
    </row>
    <row r="22" spans="1:7">
      <c r="A22" s="1057"/>
      <c r="B22" s="1058"/>
      <c r="C22" s="1043"/>
      <c r="E22"/>
      <c r="G22"/>
    </row>
    <row r="23" spans="1:7">
      <c r="A23" s="1057"/>
      <c r="B23" s="1058"/>
      <c r="C23" s="1043"/>
      <c r="E23"/>
      <c r="G23"/>
    </row>
    <row r="24" spans="1:7" ht="13.5" thickBot="1">
      <c r="A24" s="1059"/>
      <c r="B24" s="1060"/>
      <c r="C24" s="1044"/>
      <c r="E24"/>
      <c r="G24"/>
    </row>
    <row r="25" spans="1:7" ht="13.5" thickBot="1">
      <c r="E25"/>
      <c r="G25"/>
    </row>
    <row r="26" spans="1:7">
      <c r="A26" s="1050" t="s">
        <v>0</v>
      </c>
      <c r="B26" s="1051"/>
      <c r="C26" s="54" t="s">
        <v>1769</v>
      </c>
      <c r="E26"/>
      <c r="G26"/>
    </row>
    <row r="27" spans="1:7">
      <c r="A27" s="1052" t="s">
        <v>77</v>
      </c>
      <c r="B27" s="1053"/>
      <c r="C27" s="49" t="s">
        <v>262</v>
      </c>
      <c r="E27"/>
      <c r="G27"/>
    </row>
    <row r="28" spans="1:7">
      <c r="A28" s="1052" t="s">
        <v>1</v>
      </c>
      <c r="B28" s="1054"/>
      <c r="C28" s="55" t="s">
        <v>1770</v>
      </c>
      <c r="E28"/>
      <c r="G28"/>
    </row>
    <row r="29" spans="1:7">
      <c r="A29" s="1307" t="s">
        <v>35</v>
      </c>
      <c r="B29" s="1054"/>
      <c r="C29" s="49" t="s">
        <v>1771</v>
      </c>
      <c r="E29"/>
      <c r="G29"/>
    </row>
    <row r="30" spans="1:7" ht="13.5" thickBot="1">
      <c r="A30" s="1308" t="s">
        <v>2</v>
      </c>
      <c r="B30" s="1309"/>
      <c r="C30" s="695" t="s">
        <v>1772</v>
      </c>
      <c r="E30"/>
      <c r="G30"/>
    </row>
    <row r="31" spans="1:7" ht="13.5" thickBot="1">
      <c r="E31"/>
      <c r="G31"/>
    </row>
    <row r="32" spans="1:7" ht="13.5" thickBot="1">
      <c r="A32" s="1306" t="s">
        <v>78</v>
      </c>
      <c r="B32" s="1046"/>
      <c r="C32" s="1047"/>
      <c r="E32"/>
      <c r="G32"/>
    </row>
    <row r="33" spans="1:7" ht="13.5" thickBot="1">
      <c r="E33"/>
      <c r="G33"/>
    </row>
    <row r="34" spans="1:7" s="27" customFormat="1" ht="13.5" thickBot="1">
      <c r="A34" s="1048" t="s">
        <v>3</v>
      </c>
      <c r="B34" s="1049"/>
      <c r="C34" s="46" t="s">
        <v>4</v>
      </c>
      <c r="E34"/>
      <c r="G34"/>
    </row>
    <row r="35" spans="1:7" s="27" customFormat="1" ht="13.5" thickBot="1">
      <c r="A35" s="28"/>
      <c r="B35" s="32"/>
      <c r="C35" s="46"/>
      <c r="E35"/>
    </row>
    <row r="36" spans="1:7" s="27" customFormat="1" ht="13.5" thickBot="1">
      <c r="A36" s="25" t="s">
        <v>5</v>
      </c>
      <c r="B36" s="26" t="s">
        <v>7</v>
      </c>
      <c r="C36" s="47"/>
      <c r="E36"/>
    </row>
    <row r="37" spans="1:7" s="27" customFormat="1" ht="13.5" thickBot="1">
      <c r="A37" s="25" t="s">
        <v>6</v>
      </c>
      <c r="B37" s="26" t="s">
        <v>8</v>
      </c>
      <c r="C37" s="47"/>
      <c r="E37"/>
    </row>
    <row r="38" spans="1:7">
      <c r="A38" s="676" t="s">
        <v>129</v>
      </c>
      <c r="B38" s="677" t="s">
        <v>10</v>
      </c>
      <c r="C38" s="48" t="s">
        <v>1769</v>
      </c>
      <c r="E38"/>
    </row>
    <row r="39" spans="1:7">
      <c r="A39" s="678" t="s">
        <v>130</v>
      </c>
      <c r="B39" s="679" t="s">
        <v>9</v>
      </c>
      <c r="C39" s="49" t="s">
        <v>1773</v>
      </c>
    </row>
    <row r="40" spans="1:7">
      <c r="A40" s="678" t="s">
        <v>131</v>
      </c>
      <c r="B40" s="679" t="s">
        <v>11</v>
      </c>
      <c r="C40" s="49" t="s">
        <v>1648</v>
      </c>
    </row>
    <row r="41" spans="1:7">
      <c r="A41" s="678" t="s">
        <v>132</v>
      </c>
      <c r="B41" s="679" t="s">
        <v>12</v>
      </c>
      <c r="C41" s="49" t="s">
        <v>1649</v>
      </c>
    </row>
    <row r="42" spans="1:7">
      <c r="A42" s="678" t="s">
        <v>133</v>
      </c>
      <c r="B42" s="679" t="s">
        <v>34</v>
      </c>
      <c r="C42" s="49" t="s">
        <v>268</v>
      </c>
    </row>
    <row r="43" spans="1:7" ht="51">
      <c r="A43" s="678"/>
      <c r="B43" s="680" t="s">
        <v>192</v>
      </c>
      <c r="C43" s="49"/>
    </row>
    <row r="44" spans="1:7">
      <c r="A44" s="678" t="s">
        <v>134</v>
      </c>
      <c r="B44" s="679" t="s">
        <v>193</v>
      </c>
      <c r="C44" s="49" t="s">
        <v>1774</v>
      </c>
    </row>
    <row r="45" spans="1:7">
      <c r="A45" s="678" t="s">
        <v>135</v>
      </c>
      <c r="B45" s="679" t="s">
        <v>196</v>
      </c>
      <c r="C45" s="49" t="s">
        <v>1775</v>
      </c>
    </row>
    <row r="46" spans="1:7">
      <c r="A46" s="678" t="s">
        <v>136</v>
      </c>
      <c r="B46" s="679" t="s">
        <v>195</v>
      </c>
      <c r="C46" s="49" t="s">
        <v>1776</v>
      </c>
    </row>
    <row r="47" spans="1:7">
      <c r="A47" s="678" t="s">
        <v>137</v>
      </c>
      <c r="B47" s="679" t="s">
        <v>86</v>
      </c>
      <c r="C47" s="49">
        <v>-14</v>
      </c>
    </row>
    <row r="48" spans="1:7">
      <c r="A48" s="678" t="s">
        <v>138</v>
      </c>
      <c r="B48" s="679" t="s">
        <v>13</v>
      </c>
      <c r="C48" s="49" t="s">
        <v>1777</v>
      </c>
    </row>
    <row r="49" spans="1:3">
      <c r="A49" s="678" t="s">
        <v>139</v>
      </c>
      <c r="B49" s="679" t="s">
        <v>14</v>
      </c>
      <c r="C49" s="49" t="s">
        <v>1778</v>
      </c>
    </row>
    <row r="50" spans="1:3">
      <c r="A50" s="678" t="s">
        <v>140</v>
      </c>
      <c r="B50" s="679" t="s">
        <v>15</v>
      </c>
      <c r="C50" s="49" t="s">
        <v>1779</v>
      </c>
    </row>
    <row r="51" spans="1:3">
      <c r="A51" s="678" t="s">
        <v>141</v>
      </c>
      <c r="B51" s="682" t="s">
        <v>91</v>
      </c>
      <c r="C51" s="49" t="s">
        <v>272</v>
      </c>
    </row>
    <row r="52" spans="1:3">
      <c r="A52" s="678" t="s">
        <v>142</v>
      </c>
      <c r="B52" s="679" t="s">
        <v>16</v>
      </c>
      <c r="C52" s="49"/>
    </row>
    <row r="53" spans="1:3" ht="26.25" thickBot="1">
      <c r="A53" s="683" t="s">
        <v>194</v>
      </c>
      <c r="B53" s="693" t="s">
        <v>59</v>
      </c>
      <c r="C53" s="50">
        <v>1</v>
      </c>
    </row>
    <row r="54" spans="1:3" s="27" customFormat="1" ht="13.5" thickBot="1">
      <c r="A54" s="25" t="s">
        <v>17</v>
      </c>
      <c r="B54" s="26" t="s">
        <v>18</v>
      </c>
      <c r="C54" s="47"/>
    </row>
    <row r="55" spans="1:3">
      <c r="A55" s="678" t="s">
        <v>143</v>
      </c>
      <c r="B55" s="677" t="s">
        <v>19</v>
      </c>
      <c r="C55" s="48">
        <v>8</v>
      </c>
    </row>
    <row r="56" spans="1:3" ht="38.25">
      <c r="A56" s="678" t="s">
        <v>144</v>
      </c>
      <c r="B56" s="682" t="s">
        <v>20</v>
      </c>
      <c r="C56" s="49" t="s">
        <v>1780</v>
      </c>
    </row>
    <row r="57" spans="1:3" ht="51">
      <c r="A57" s="678" t="s">
        <v>145</v>
      </c>
      <c r="B57" s="682" t="s">
        <v>21</v>
      </c>
      <c r="C57" s="49">
        <v>-23</v>
      </c>
    </row>
    <row r="58" spans="1:3" ht="26.25" thickBot="1">
      <c r="A58" s="683" t="s">
        <v>146</v>
      </c>
      <c r="B58" s="693" t="s">
        <v>22</v>
      </c>
      <c r="C58" s="50">
        <v>1</v>
      </c>
    </row>
    <row r="59" spans="1:3" s="27" customFormat="1" ht="13.5" thickBot="1">
      <c r="A59" s="30" t="s">
        <v>23</v>
      </c>
      <c r="B59" s="41" t="s">
        <v>24</v>
      </c>
      <c r="C59" s="46"/>
    </row>
    <row r="60" spans="1:3">
      <c r="A60" s="14"/>
      <c r="B60" s="686" t="s">
        <v>25</v>
      </c>
      <c r="C60" s="51" t="s">
        <v>1781</v>
      </c>
    </row>
    <row r="61" spans="1:3">
      <c r="A61" s="12"/>
      <c r="B61" s="687" t="s">
        <v>26</v>
      </c>
      <c r="C61" s="43" t="s">
        <v>1782</v>
      </c>
    </row>
    <row r="62" spans="1:3">
      <c r="A62" s="688" t="s">
        <v>147</v>
      </c>
      <c r="B62" s="687" t="s">
        <v>27</v>
      </c>
      <c r="C62" s="43" t="s">
        <v>1783</v>
      </c>
    </row>
    <row r="63" spans="1:3">
      <c r="A63" s="688" t="s">
        <v>148</v>
      </c>
      <c r="B63" s="687" t="s">
        <v>28</v>
      </c>
      <c r="C63" s="43" t="s">
        <v>280</v>
      </c>
    </row>
    <row r="64" spans="1:3">
      <c r="A64" s="688" t="s">
        <v>149</v>
      </c>
      <c r="B64" s="687" t="s">
        <v>29</v>
      </c>
      <c r="C64" s="43" t="s">
        <v>280</v>
      </c>
    </row>
    <row r="65" spans="1:3">
      <c r="A65" s="688"/>
      <c r="B65" s="687" t="s">
        <v>80</v>
      </c>
      <c r="C65" s="43"/>
    </row>
    <row r="66" spans="1:3">
      <c r="A66" s="688" t="s">
        <v>150</v>
      </c>
      <c r="B66" s="687" t="s">
        <v>126</v>
      </c>
      <c r="C66" s="43">
        <v>1</v>
      </c>
    </row>
    <row r="67" spans="1:3">
      <c r="A67" s="688" t="s">
        <v>151</v>
      </c>
      <c r="B67" s="687" t="s">
        <v>127</v>
      </c>
      <c r="C67" s="43">
        <v>3</v>
      </c>
    </row>
    <row r="68" spans="1:3">
      <c r="A68" s="688" t="s">
        <v>152</v>
      </c>
      <c r="B68" s="687" t="s">
        <v>81</v>
      </c>
      <c r="C68" s="43" t="s">
        <v>274</v>
      </c>
    </row>
    <row r="69" spans="1:3">
      <c r="A69" s="688" t="s">
        <v>153</v>
      </c>
      <c r="B69" s="687" t="s">
        <v>82</v>
      </c>
      <c r="C69" s="43" t="s">
        <v>1478</v>
      </c>
    </row>
    <row r="70" spans="1:3">
      <c r="A70" s="688" t="s">
        <v>154</v>
      </c>
      <c r="B70" s="687" t="s">
        <v>30</v>
      </c>
      <c r="C70" s="43" t="s">
        <v>1784</v>
      </c>
    </row>
    <row r="71" spans="1:3">
      <c r="A71" s="688" t="s">
        <v>155</v>
      </c>
      <c r="B71" s="687" t="s">
        <v>79</v>
      </c>
      <c r="C71" s="43" t="s">
        <v>1785</v>
      </c>
    </row>
    <row r="72" spans="1:3">
      <c r="A72" s="688" t="s">
        <v>156</v>
      </c>
      <c r="B72" s="687" t="s">
        <v>61</v>
      </c>
      <c r="C72" s="43" t="s">
        <v>1786</v>
      </c>
    </row>
    <row r="73" spans="1:3">
      <c r="A73" s="688" t="s">
        <v>157</v>
      </c>
      <c r="B73" s="687" t="s">
        <v>92</v>
      </c>
      <c r="C73" s="43" t="s">
        <v>1556</v>
      </c>
    </row>
    <row r="74" spans="1:3">
      <c r="A74" s="688" t="s">
        <v>158</v>
      </c>
      <c r="B74" s="687" t="s">
        <v>93</v>
      </c>
      <c r="C74" s="43">
        <v>16</v>
      </c>
    </row>
    <row r="75" spans="1:3">
      <c r="A75" s="688" t="s">
        <v>159</v>
      </c>
      <c r="B75" s="687" t="s">
        <v>99</v>
      </c>
      <c r="C75" s="43" t="s">
        <v>1787</v>
      </c>
    </row>
    <row r="76" spans="1:3">
      <c r="A76" s="688" t="s">
        <v>160</v>
      </c>
      <c r="B76" s="687" t="s">
        <v>100</v>
      </c>
      <c r="C76" s="43" t="s">
        <v>1788</v>
      </c>
    </row>
    <row r="77" spans="1:3">
      <c r="A77" s="688" t="s">
        <v>161</v>
      </c>
      <c r="B77" s="687" t="s">
        <v>101</v>
      </c>
      <c r="C77" s="43">
        <v>4</v>
      </c>
    </row>
    <row r="78" spans="1:3">
      <c r="A78" s="688" t="s">
        <v>162</v>
      </c>
      <c r="B78" s="687" t="s">
        <v>102</v>
      </c>
      <c r="C78" s="43" t="s">
        <v>1789</v>
      </c>
    </row>
    <row r="79" spans="1:3">
      <c r="A79" s="688" t="s">
        <v>163</v>
      </c>
      <c r="B79" s="687" t="s">
        <v>103</v>
      </c>
      <c r="C79" s="43"/>
    </row>
    <row r="80" spans="1:3">
      <c r="A80" s="688"/>
      <c r="B80" s="687" t="s">
        <v>83</v>
      </c>
      <c r="C80" s="43"/>
    </row>
    <row r="81" spans="1:3">
      <c r="A81" s="688" t="s">
        <v>164</v>
      </c>
      <c r="B81" s="687" t="s">
        <v>60</v>
      </c>
      <c r="C81" s="43" t="s">
        <v>1790</v>
      </c>
    </row>
    <row r="82" spans="1:3">
      <c r="A82" s="688" t="s">
        <v>165</v>
      </c>
      <c r="B82" s="687" t="s">
        <v>36</v>
      </c>
      <c r="C82" s="43">
        <v>0</v>
      </c>
    </row>
    <row r="83" spans="1:3">
      <c r="A83" s="688" t="s">
        <v>166</v>
      </c>
      <c r="B83" s="687" t="s">
        <v>37</v>
      </c>
      <c r="C83" s="43" t="s">
        <v>1791</v>
      </c>
    </row>
    <row r="84" spans="1:3">
      <c r="A84" s="688" t="s">
        <v>167</v>
      </c>
      <c r="B84" s="687" t="s">
        <v>87</v>
      </c>
      <c r="C84" s="43">
        <v>0</v>
      </c>
    </row>
    <row r="85" spans="1:3">
      <c r="A85" s="688" t="s">
        <v>168</v>
      </c>
      <c r="B85" s="687" t="s">
        <v>88</v>
      </c>
      <c r="C85" s="43">
        <v>3</v>
      </c>
    </row>
    <row r="86" spans="1:3">
      <c r="A86" s="688" t="s">
        <v>169</v>
      </c>
      <c r="B86" s="687" t="s">
        <v>89</v>
      </c>
      <c r="C86" s="43">
        <v>0</v>
      </c>
    </row>
    <row r="87" spans="1:3">
      <c r="A87" s="688"/>
      <c r="B87" s="687" t="s">
        <v>84</v>
      </c>
      <c r="C87" s="43"/>
    </row>
    <row r="88" spans="1:3">
      <c r="A88" s="688" t="s">
        <v>170</v>
      </c>
      <c r="B88" s="687" t="s">
        <v>32</v>
      </c>
      <c r="C88" s="43" t="s">
        <v>1792</v>
      </c>
    </row>
    <row r="89" spans="1:3">
      <c r="A89" s="688" t="s">
        <v>171</v>
      </c>
      <c r="B89" s="687" t="s">
        <v>90</v>
      </c>
      <c r="C89" s="43">
        <v>1</v>
      </c>
    </row>
    <row r="90" spans="1:3">
      <c r="A90" s="688"/>
      <c r="B90" s="687" t="s">
        <v>85</v>
      </c>
      <c r="C90" s="43"/>
    </row>
    <row r="91" spans="1:3">
      <c r="A91" s="688" t="s">
        <v>172</v>
      </c>
      <c r="B91" s="687" t="s">
        <v>33</v>
      </c>
      <c r="C91" s="43" t="s">
        <v>1793</v>
      </c>
    </row>
    <row r="92" spans="1:3">
      <c r="A92" s="688" t="s">
        <v>173</v>
      </c>
      <c r="B92" s="687" t="s">
        <v>31</v>
      </c>
      <c r="C92" s="43" t="s">
        <v>1794</v>
      </c>
    </row>
    <row r="93" spans="1:3">
      <c r="A93" s="688"/>
      <c r="B93" s="687" t="s">
        <v>104</v>
      </c>
      <c r="C93" s="43"/>
    </row>
    <row r="94" spans="1:3">
      <c r="A94" s="688" t="s">
        <v>174</v>
      </c>
      <c r="B94" s="687" t="s">
        <v>105</v>
      </c>
      <c r="C94" s="696" t="s">
        <v>1792</v>
      </c>
    </row>
    <row r="95" spans="1:3">
      <c r="A95" s="688" t="s">
        <v>175</v>
      </c>
      <c r="B95" s="687" t="s">
        <v>106</v>
      </c>
      <c r="C95" s="696" t="s">
        <v>1795</v>
      </c>
    </row>
    <row r="96" spans="1:3">
      <c r="A96" s="688" t="s">
        <v>176</v>
      </c>
      <c r="B96" s="687" t="s">
        <v>107</v>
      </c>
      <c r="C96" s="696" t="s">
        <v>1792</v>
      </c>
    </row>
    <row r="97" spans="1:3">
      <c r="A97" s="688" t="s">
        <v>177</v>
      </c>
      <c r="B97" s="687" t="s">
        <v>108</v>
      </c>
      <c r="C97" s="696" t="s">
        <v>1792</v>
      </c>
    </row>
    <row r="98" spans="1:3">
      <c r="A98" s="688" t="s">
        <v>178</v>
      </c>
      <c r="B98" s="687" t="s">
        <v>109</v>
      </c>
      <c r="C98" s="696" t="s">
        <v>1792</v>
      </c>
    </row>
    <row r="99" spans="1:3" ht="25.5">
      <c r="A99" s="688" t="s">
        <v>179</v>
      </c>
      <c r="B99" s="689" t="s">
        <v>209</v>
      </c>
      <c r="C99" s="696" t="s">
        <v>1796</v>
      </c>
    </row>
    <row r="100" spans="1:3">
      <c r="A100" s="688" t="s">
        <v>180</v>
      </c>
      <c r="B100" s="687" t="s">
        <v>110</v>
      </c>
      <c r="C100" s="696" t="s">
        <v>286</v>
      </c>
    </row>
    <row r="101" spans="1:3">
      <c r="A101" s="688" t="s">
        <v>181</v>
      </c>
      <c r="B101" s="687" t="s">
        <v>111</v>
      </c>
      <c r="C101" s="696" t="s">
        <v>1401</v>
      </c>
    </row>
    <row r="102" spans="1:3" ht="25.5">
      <c r="A102" s="688" t="s">
        <v>182</v>
      </c>
      <c r="B102" s="689" t="s">
        <v>112</v>
      </c>
      <c r="C102" s="696" t="s">
        <v>1792</v>
      </c>
    </row>
    <row r="103" spans="1:3">
      <c r="A103" s="688" t="s">
        <v>183</v>
      </c>
      <c r="B103" s="689" t="s">
        <v>202</v>
      </c>
      <c r="C103" s="696">
        <v>1</v>
      </c>
    </row>
    <row r="104" spans="1:3">
      <c r="A104" s="688" t="s">
        <v>197</v>
      </c>
      <c r="B104" s="689" t="s">
        <v>203</v>
      </c>
      <c r="C104" s="696">
        <v>1</v>
      </c>
    </row>
    <row r="105" spans="1:3">
      <c r="A105" s="688" t="s">
        <v>198</v>
      </c>
      <c r="B105" s="689" t="s">
        <v>204</v>
      </c>
      <c r="C105" s="696" t="s">
        <v>1792</v>
      </c>
    </row>
    <row r="106" spans="1:3">
      <c r="A106" s="688" t="s">
        <v>199</v>
      </c>
      <c r="B106" s="689" t="s">
        <v>205</v>
      </c>
      <c r="C106" s="696" t="s">
        <v>1792</v>
      </c>
    </row>
    <row r="107" spans="1:3">
      <c r="A107" s="688"/>
      <c r="B107" s="687" t="s">
        <v>113</v>
      </c>
      <c r="C107" s="696"/>
    </row>
    <row r="108" spans="1:3">
      <c r="A108" s="688" t="s">
        <v>200</v>
      </c>
      <c r="B108" s="687" t="s">
        <v>114</v>
      </c>
      <c r="C108" s="43" t="s">
        <v>1797</v>
      </c>
    </row>
    <row r="109" spans="1:3">
      <c r="A109" s="688" t="s">
        <v>201</v>
      </c>
      <c r="B109" s="687" t="s">
        <v>115</v>
      </c>
      <c r="C109" s="43" t="s">
        <v>1798</v>
      </c>
    </row>
    <row r="110" spans="1:3">
      <c r="A110" s="688"/>
      <c r="B110" s="690" t="s">
        <v>208</v>
      </c>
      <c r="C110" s="44"/>
    </row>
    <row r="111" spans="1:3" ht="26.25" thickBot="1">
      <c r="A111" s="691" t="s">
        <v>207</v>
      </c>
      <c r="B111" s="692" t="s">
        <v>206</v>
      </c>
      <c r="C111" s="52" t="s">
        <v>1588</v>
      </c>
    </row>
    <row r="112" spans="1:3" ht="13.5" thickBot="1">
      <c r="A112" s="12"/>
      <c r="B112" s="8"/>
      <c r="C112" s="53"/>
    </row>
    <row r="113" spans="1:3" s="27" customFormat="1" ht="13.5" thickBot="1">
      <c r="A113" s="25" t="s">
        <v>39</v>
      </c>
      <c r="B113" s="29" t="s">
        <v>38</v>
      </c>
      <c r="C113" s="47"/>
    </row>
    <row r="114" spans="1:3">
      <c r="A114" s="14" t="s">
        <v>40</v>
      </c>
      <c r="B114" s="17" t="s">
        <v>62</v>
      </c>
      <c r="C114" s="51"/>
    </row>
    <row r="115" spans="1:3">
      <c r="A115" s="12" t="s">
        <v>41</v>
      </c>
      <c r="B115" s="18" t="s">
        <v>63</v>
      </c>
      <c r="C115" s="43" t="s">
        <v>1799</v>
      </c>
    </row>
    <row r="116" spans="1:3">
      <c r="A116" s="12" t="s">
        <v>42</v>
      </c>
      <c r="B116" s="18" t="s">
        <v>64</v>
      </c>
      <c r="C116" s="43" t="s">
        <v>1800</v>
      </c>
    </row>
    <row r="117" spans="1:3">
      <c r="A117" s="12" t="s">
        <v>43</v>
      </c>
      <c r="B117" s="18" t="s">
        <v>65</v>
      </c>
      <c r="C117" s="43" t="s">
        <v>1801</v>
      </c>
    </row>
    <row r="118" spans="1:3">
      <c r="A118" s="12" t="s">
        <v>44</v>
      </c>
      <c r="B118" s="18" t="s">
        <v>66</v>
      </c>
      <c r="C118" s="43" t="s">
        <v>1802</v>
      </c>
    </row>
    <row r="119" spans="1:3">
      <c r="A119" s="12" t="s">
        <v>45</v>
      </c>
      <c r="B119" s="18" t="s">
        <v>120</v>
      </c>
      <c r="C119" s="43" t="s">
        <v>1803</v>
      </c>
    </row>
    <row r="120" spans="1:3">
      <c r="A120" s="12" t="s">
        <v>46</v>
      </c>
      <c r="B120" s="18" t="s">
        <v>121</v>
      </c>
      <c r="C120" s="43" t="s">
        <v>1803</v>
      </c>
    </row>
    <row r="121" spans="1:3" ht="25.5">
      <c r="A121" s="12" t="s">
        <v>47</v>
      </c>
      <c r="B121" s="22" t="s">
        <v>67</v>
      </c>
      <c r="C121" s="43">
        <v>-76</v>
      </c>
    </row>
    <row r="122" spans="1:3" ht="25.5">
      <c r="A122" s="12" t="s">
        <v>48</v>
      </c>
      <c r="B122" s="22" t="s">
        <v>68</v>
      </c>
      <c r="C122" s="43">
        <v>-77</v>
      </c>
    </row>
    <row r="123" spans="1:3">
      <c r="A123" s="12" t="s">
        <v>49</v>
      </c>
      <c r="B123" s="18" t="s">
        <v>69</v>
      </c>
      <c r="C123" s="43">
        <v>-78</v>
      </c>
    </row>
    <row r="124" spans="1:3">
      <c r="A124" s="12" t="s">
        <v>50</v>
      </c>
      <c r="B124" s="18" t="s">
        <v>70</v>
      </c>
      <c r="C124" s="43">
        <v>-79</v>
      </c>
    </row>
    <row r="125" spans="1:3">
      <c r="A125" s="12" t="s">
        <v>122</v>
      </c>
      <c r="B125" s="1" t="s">
        <v>116</v>
      </c>
      <c r="C125" s="43"/>
    </row>
    <row r="126" spans="1:3">
      <c r="A126" s="12" t="s">
        <v>123</v>
      </c>
      <c r="B126" s="1" t="s">
        <v>117</v>
      </c>
      <c r="C126" s="43"/>
    </row>
    <row r="127" spans="1:3">
      <c r="A127" s="12" t="s">
        <v>124</v>
      </c>
      <c r="B127" s="1" t="s">
        <v>118</v>
      </c>
      <c r="C127" s="43">
        <v>-82</v>
      </c>
    </row>
    <row r="128" spans="1:3" ht="13.5" thickBot="1">
      <c r="A128" s="15" t="s">
        <v>125</v>
      </c>
      <c r="B128" s="3" t="s">
        <v>119</v>
      </c>
      <c r="C128" s="52"/>
    </row>
    <row r="129" spans="1:3" ht="13.5" thickBot="1">
      <c r="A129" s="12"/>
      <c r="B129" s="8"/>
      <c r="C129" s="53"/>
    </row>
    <row r="130" spans="1:3" s="27" customFormat="1" ht="13.5" thickBot="1">
      <c r="A130" s="25" t="s">
        <v>51</v>
      </c>
      <c r="B130" s="29" t="s">
        <v>191</v>
      </c>
      <c r="C130" s="47"/>
    </row>
    <row r="131" spans="1:3" ht="13.5" thickBot="1">
      <c r="A131" s="16" t="s">
        <v>52</v>
      </c>
      <c r="B131" s="20" t="s">
        <v>128</v>
      </c>
      <c r="C131" s="85" t="s">
        <v>1804</v>
      </c>
    </row>
    <row r="132" spans="1:3" ht="13.5" thickBot="1">
      <c r="A132" s="12"/>
      <c r="B132" s="8"/>
      <c r="C132" s="53"/>
    </row>
    <row r="133" spans="1:3" s="27" customFormat="1" ht="13.5" thickBot="1">
      <c r="A133" s="30" t="s">
        <v>53</v>
      </c>
      <c r="B133" s="31" t="s">
        <v>71</v>
      </c>
      <c r="C133" s="46"/>
    </row>
    <row r="134" spans="1:3">
      <c r="A134" s="14" t="s">
        <v>54</v>
      </c>
      <c r="B134" s="17" t="s">
        <v>72</v>
      </c>
      <c r="C134" s="51"/>
    </row>
    <row r="135" spans="1:3" ht="13.5" thickBot="1">
      <c r="A135" s="15" t="s">
        <v>55</v>
      </c>
      <c r="B135" s="19" t="s">
        <v>73</v>
      </c>
      <c r="C135" s="52"/>
    </row>
    <row r="136" spans="1:3" ht="13.5" thickBot="1">
      <c r="A136" s="12"/>
      <c r="B136" s="8"/>
      <c r="C136" s="53"/>
    </row>
    <row r="137" spans="1:3" s="27" customFormat="1" ht="13.5" thickBot="1">
      <c r="A137" s="30" t="s">
        <v>56</v>
      </c>
      <c r="B137" s="31" t="s">
        <v>74</v>
      </c>
      <c r="C137" s="46"/>
    </row>
    <row r="138" spans="1:3" ht="25.5">
      <c r="A138" s="14" t="s">
        <v>57</v>
      </c>
      <c r="B138" s="23" t="s">
        <v>75</v>
      </c>
      <c r="C138" s="86" t="s">
        <v>1805</v>
      </c>
    </row>
    <row r="139" spans="1:3" ht="26.25" thickBot="1">
      <c r="A139" s="15" t="s">
        <v>58</v>
      </c>
      <c r="B139" s="24" t="s">
        <v>76</v>
      </c>
      <c r="C139" s="50" t="s">
        <v>1806</v>
      </c>
    </row>
    <row r="140" spans="1:3" ht="13.5" thickBot="1"/>
    <row r="141" spans="1:3" s="27" customFormat="1" ht="13.5" thickBot="1">
      <c r="A141" s="25" t="s">
        <v>94</v>
      </c>
      <c r="B141" s="26" t="s">
        <v>184</v>
      </c>
      <c r="C141" s="47"/>
    </row>
    <row r="142" spans="1:3" ht="25.5">
      <c r="A142" s="676" t="s">
        <v>95</v>
      </c>
      <c r="B142" s="36" t="s">
        <v>187</v>
      </c>
      <c r="C142" s="697" t="s">
        <v>1807</v>
      </c>
    </row>
    <row r="143" spans="1:3" ht="25.5">
      <c r="A143" s="678" t="s">
        <v>96</v>
      </c>
      <c r="B143" s="37" t="s">
        <v>188</v>
      </c>
      <c r="C143" s="49" t="s">
        <v>1808</v>
      </c>
    </row>
    <row r="144" spans="1:3" ht="25.5">
      <c r="A144" s="678" t="s">
        <v>97</v>
      </c>
      <c r="B144" s="37" t="s">
        <v>189</v>
      </c>
      <c r="C144" s="49"/>
    </row>
    <row r="145" spans="1:3">
      <c r="A145" s="678" t="s">
        <v>98</v>
      </c>
      <c r="B145" s="37" t="s">
        <v>190</v>
      </c>
      <c r="C145" s="49" t="s">
        <v>1809</v>
      </c>
    </row>
    <row r="146" spans="1:3" ht="13.5" thickBot="1">
      <c r="A146" s="683" t="s">
        <v>185</v>
      </c>
      <c r="B146" s="38" t="s">
        <v>186</v>
      </c>
      <c r="C146" s="50">
        <v>-93</v>
      </c>
    </row>
  </sheetData>
  <sheetProtection password="E2A1" sheet="1" objects="1" scenarios="1"/>
  <customSheetViews>
    <customSheetView guid="{3E90B2E1-F1F4-4974-B519-9169F75ECD48}" topLeftCell="A34">
      <selection activeCell="E55" sqref="E55"/>
      <pageMargins left="0.7" right="0.7" top="0.75" bottom="0.75" header="0.3" footer="0.3"/>
    </customSheetView>
  </customSheetViews>
  <mergeCells count="10">
    <mergeCell ref="A29:B29"/>
    <mergeCell ref="A30:B30"/>
    <mergeCell ref="A32:C32"/>
    <mergeCell ref="A34:B34"/>
    <mergeCell ref="A2:B24"/>
    <mergeCell ref="C2:C13"/>
    <mergeCell ref="C14:C24"/>
    <mergeCell ref="A26:B26"/>
    <mergeCell ref="A27:B27"/>
    <mergeCell ref="A28:B28"/>
  </mergeCells>
  <hyperlinks>
    <hyperlink ref="C30" r:id="rId1"/>
  </hyperlinks>
  <pageMargins left="0.7" right="0.7" top="0.75" bottom="0.75" header="0.3" footer="0.3"/>
  <drawing r:id="rId2"/>
</worksheet>
</file>

<file path=xl/worksheets/sheet27.xml><?xml version="1.0" encoding="utf-8"?>
<worksheet xmlns="http://schemas.openxmlformats.org/spreadsheetml/2006/main" xmlns:r="http://schemas.openxmlformats.org/officeDocument/2006/relationships">
  <sheetPr codeName="Hoja27"/>
  <dimension ref="A1:C160"/>
  <sheetViews>
    <sheetView topLeftCell="A9" workbookViewId="0">
      <selection activeCell="E55" sqref="E55"/>
    </sheetView>
  </sheetViews>
  <sheetFormatPr baseColWidth="10" defaultRowHeight="12.75"/>
  <cols>
    <col min="1" max="1" width="5.28515625" style="4" customWidth="1"/>
    <col min="2" max="2" width="34.5703125" style="4" customWidth="1"/>
    <col min="3" max="3" width="60.28515625" style="45" customWidth="1"/>
    <col min="4" max="16384" width="11.42578125" style="4"/>
  </cols>
  <sheetData>
    <row r="1" spans="1:3" ht="13.5" thickBot="1">
      <c r="A1" s="56" t="s">
        <v>210</v>
      </c>
      <c r="B1" s="57"/>
      <c r="C1" s="58"/>
    </row>
    <row r="2" spans="1:3">
      <c r="A2" s="1055"/>
      <c r="B2" s="1056"/>
      <c r="C2" s="1042"/>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row r="26" spans="1:3">
      <c r="A26" s="1050" t="s">
        <v>0</v>
      </c>
      <c r="B26" s="1051"/>
      <c r="C26" s="565" t="s">
        <v>1810</v>
      </c>
    </row>
    <row r="27" spans="1:3" ht="13.5" thickBot="1">
      <c r="A27" s="1052" t="s">
        <v>77</v>
      </c>
      <c r="B27" s="1053"/>
      <c r="C27" s="564" t="s">
        <v>262</v>
      </c>
    </row>
    <row r="28" spans="1:3">
      <c r="A28" s="1052" t="s">
        <v>1</v>
      </c>
      <c r="B28" s="1054"/>
      <c r="C28" s="565" t="s">
        <v>1810</v>
      </c>
    </row>
    <row r="29" spans="1:3" ht="13.5" thickBot="1"/>
    <row r="30" spans="1:3" ht="13.5" thickBot="1">
      <c r="A30" s="1306" t="s">
        <v>78</v>
      </c>
      <c r="B30" s="1046"/>
      <c r="C30" s="1047"/>
    </row>
    <row r="31" spans="1:3" ht="13.5" thickBot="1"/>
    <row r="32" spans="1:3" s="27" customFormat="1" ht="13.5" thickBot="1">
      <c r="A32" s="1048" t="s">
        <v>3</v>
      </c>
      <c r="B32" s="1049"/>
      <c r="C32" s="46" t="s">
        <v>4</v>
      </c>
    </row>
    <row r="33" spans="1:3" s="27" customFormat="1" ht="13.5" thickBot="1">
      <c r="A33" s="28"/>
      <c r="B33" s="32"/>
      <c r="C33" s="46"/>
    </row>
    <row r="34" spans="1:3" s="27" customFormat="1" ht="13.5" thickBot="1">
      <c r="A34" s="25" t="s">
        <v>5</v>
      </c>
      <c r="B34" s="26" t="s">
        <v>7</v>
      </c>
      <c r="C34" s="47"/>
    </row>
    <row r="35" spans="1:3" s="27" customFormat="1" ht="13.5" thickBot="1">
      <c r="A35" s="25" t="s">
        <v>6</v>
      </c>
      <c r="B35" s="26" t="s">
        <v>8</v>
      </c>
      <c r="C35" s="47"/>
    </row>
    <row r="36" spans="1:3">
      <c r="A36" s="676" t="s">
        <v>129</v>
      </c>
      <c r="B36" s="677" t="s">
        <v>10</v>
      </c>
      <c r="C36" s="565" t="s">
        <v>1810</v>
      </c>
    </row>
    <row r="37" spans="1:3">
      <c r="A37" s="678" t="s">
        <v>130</v>
      </c>
      <c r="B37" s="679" t="s">
        <v>9</v>
      </c>
      <c r="C37" s="564" t="s">
        <v>263</v>
      </c>
    </row>
    <row r="38" spans="1:3">
      <c r="A38" s="678" t="s">
        <v>131</v>
      </c>
      <c r="B38" s="679" t="s">
        <v>11</v>
      </c>
      <c r="C38" s="564" t="s">
        <v>1811</v>
      </c>
    </row>
    <row r="39" spans="1:3">
      <c r="A39" s="678" t="s">
        <v>132</v>
      </c>
      <c r="B39" s="679" t="s">
        <v>12</v>
      </c>
      <c r="C39" s="564" t="s">
        <v>1812</v>
      </c>
    </row>
    <row r="40" spans="1:3">
      <c r="A40" s="678" t="s">
        <v>133</v>
      </c>
      <c r="B40" s="679" t="s">
        <v>34</v>
      </c>
      <c r="C40" s="564" t="s">
        <v>1813</v>
      </c>
    </row>
    <row r="41" spans="1:3" ht="51">
      <c r="A41" s="678"/>
      <c r="B41" s="680" t="s">
        <v>192</v>
      </c>
      <c r="C41" s="564"/>
    </row>
    <row r="42" spans="1:3">
      <c r="A42" s="678" t="s">
        <v>134</v>
      </c>
      <c r="B42" s="679" t="s">
        <v>193</v>
      </c>
      <c r="C42" s="564" t="s">
        <v>1550</v>
      </c>
    </row>
    <row r="43" spans="1:3" ht="13.5" thickBot="1">
      <c r="A43" s="678" t="s">
        <v>135</v>
      </c>
      <c r="B43" s="679" t="s">
        <v>196</v>
      </c>
      <c r="C43" s="564" t="s">
        <v>1814</v>
      </c>
    </row>
    <row r="44" spans="1:3">
      <c r="A44" s="678" t="s">
        <v>136</v>
      </c>
      <c r="B44" s="679" t="s">
        <v>195</v>
      </c>
      <c r="C44" s="565" t="s">
        <v>1810</v>
      </c>
    </row>
    <row r="45" spans="1:3">
      <c r="A45" s="678" t="s">
        <v>137</v>
      </c>
      <c r="B45" s="679" t="s">
        <v>86</v>
      </c>
      <c r="C45" s="564" t="s">
        <v>1815</v>
      </c>
    </row>
    <row r="46" spans="1:3">
      <c r="A46" s="678" t="s">
        <v>138</v>
      </c>
      <c r="B46" s="679" t="s">
        <v>13</v>
      </c>
      <c r="C46" s="564" t="s">
        <v>1816</v>
      </c>
    </row>
    <row r="47" spans="1:3">
      <c r="A47" s="678" t="s">
        <v>140</v>
      </c>
      <c r="B47" s="679" t="s">
        <v>15</v>
      </c>
      <c r="C47" s="564" t="s">
        <v>1817</v>
      </c>
    </row>
    <row r="48" spans="1:3">
      <c r="A48" s="678" t="s">
        <v>141</v>
      </c>
      <c r="B48" s="682" t="s">
        <v>91</v>
      </c>
      <c r="C48" s="564" t="s">
        <v>272</v>
      </c>
    </row>
    <row r="49" spans="1:3">
      <c r="A49" s="678" t="s">
        <v>142</v>
      </c>
      <c r="B49" s="679" t="s">
        <v>16</v>
      </c>
      <c r="C49" s="564" t="s">
        <v>1818</v>
      </c>
    </row>
    <row r="50" spans="1:3" ht="26.25" thickBot="1">
      <c r="A50" s="683" t="s">
        <v>194</v>
      </c>
      <c r="B50" s="693" t="s">
        <v>59</v>
      </c>
      <c r="C50" s="576" t="s">
        <v>225</v>
      </c>
    </row>
    <row r="51" spans="1:3" s="27" customFormat="1" ht="13.5" thickBot="1">
      <c r="A51" s="25" t="s">
        <v>17</v>
      </c>
      <c r="B51" s="26" t="s">
        <v>18</v>
      </c>
      <c r="C51" s="47"/>
    </row>
    <row r="52" spans="1:3">
      <c r="A52" s="678" t="s">
        <v>143</v>
      </c>
      <c r="B52" s="677" t="s">
        <v>19</v>
      </c>
      <c r="C52" s="577">
        <v>3</v>
      </c>
    </row>
    <row r="53" spans="1:3" ht="38.25">
      <c r="A53" s="678" t="s">
        <v>144</v>
      </c>
      <c r="B53" s="682" t="s">
        <v>20</v>
      </c>
      <c r="C53" s="564">
        <v>11</v>
      </c>
    </row>
    <row r="54" spans="1:3" ht="51">
      <c r="A54" s="678" t="s">
        <v>145</v>
      </c>
      <c r="B54" s="682" t="s">
        <v>21</v>
      </c>
      <c r="C54" s="564">
        <v>0</v>
      </c>
    </row>
    <row r="55" spans="1:3" ht="26.25" thickBot="1">
      <c r="A55" s="683" t="s">
        <v>146</v>
      </c>
      <c r="B55" s="693" t="s">
        <v>22</v>
      </c>
      <c r="C55" s="576">
        <v>1</v>
      </c>
    </row>
    <row r="56" spans="1:3" s="27" customFormat="1" ht="13.5" thickBot="1">
      <c r="A56" s="30" t="s">
        <v>23</v>
      </c>
      <c r="B56" s="41" t="s">
        <v>24</v>
      </c>
      <c r="C56" s="861"/>
    </row>
    <row r="57" spans="1:3">
      <c r="A57" s="14"/>
      <c r="B57" s="686" t="s">
        <v>25</v>
      </c>
      <c r="C57" s="596" t="s">
        <v>1819</v>
      </c>
    </row>
    <row r="58" spans="1:3">
      <c r="A58" s="12"/>
      <c r="B58" s="687" t="s">
        <v>26</v>
      </c>
      <c r="C58" s="582" t="s">
        <v>1820</v>
      </c>
    </row>
    <row r="59" spans="1:3">
      <c r="A59" s="688" t="s">
        <v>147</v>
      </c>
      <c r="B59" s="687" t="s">
        <v>27</v>
      </c>
      <c r="C59" s="582" t="s">
        <v>1821</v>
      </c>
    </row>
    <row r="60" spans="1:3">
      <c r="A60" s="688" t="s">
        <v>148</v>
      </c>
      <c r="B60" s="687" t="s">
        <v>28</v>
      </c>
      <c r="C60" s="582" t="s">
        <v>1822</v>
      </c>
    </row>
    <row r="61" spans="1:3">
      <c r="A61" s="688" t="s">
        <v>149</v>
      </c>
      <c r="B61" s="687" t="s">
        <v>29</v>
      </c>
      <c r="C61" s="582" t="s">
        <v>1823</v>
      </c>
    </row>
    <row r="62" spans="1:3">
      <c r="A62" s="688"/>
      <c r="B62" s="687" t="s">
        <v>80</v>
      </c>
      <c r="C62" s="582"/>
    </row>
    <row r="63" spans="1:3">
      <c r="A63" s="688" t="s">
        <v>150</v>
      </c>
      <c r="B63" s="687" t="s">
        <v>126</v>
      </c>
      <c r="C63" s="582">
        <v>1</v>
      </c>
    </row>
    <row r="64" spans="1:3">
      <c r="A64" s="688" t="s">
        <v>151</v>
      </c>
      <c r="B64" s="687" t="s">
        <v>127</v>
      </c>
      <c r="C64" s="582">
        <v>1</v>
      </c>
    </row>
    <row r="65" spans="1:3">
      <c r="A65" s="688" t="s">
        <v>152</v>
      </c>
      <c r="B65" s="687" t="s">
        <v>81</v>
      </c>
      <c r="C65" s="582" t="s">
        <v>274</v>
      </c>
    </row>
    <row r="66" spans="1:3">
      <c r="A66" s="688" t="s">
        <v>153</v>
      </c>
      <c r="B66" s="687" t="s">
        <v>82</v>
      </c>
      <c r="C66" s="582" t="s">
        <v>275</v>
      </c>
    </row>
    <row r="67" spans="1:3">
      <c r="A67" s="688" t="s">
        <v>154</v>
      </c>
      <c r="B67" s="687" t="s">
        <v>30</v>
      </c>
      <c r="C67" s="582">
        <v>184.3</v>
      </c>
    </row>
    <row r="68" spans="1:3">
      <c r="A68" s="688" t="s">
        <v>155</v>
      </c>
      <c r="B68" s="687" t="s">
        <v>79</v>
      </c>
      <c r="C68" s="582">
        <v>15</v>
      </c>
    </row>
    <row r="69" spans="1:3">
      <c r="A69" s="688" t="s">
        <v>156</v>
      </c>
      <c r="B69" s="687" t="s">
        <v>61</v>
      </c>
      <c r="C69" s="582" t="s">
        <v>1824</v>
      </c>
    </row>
    <row r="70" spans="1:3">
      <c r="A70" s="688" t="s">
        <v>157</v>
      </c>
      <c r="B70" s="687" t="s">
        <v>92</v>
      </c>
      <c r="C70" s="582" t="s">
        <v>1825</v>
      </c>
    </row>
    <row r="71" spans="1:3">
      <c r="A71" s="688" t="s">
        <v>158</v>
      </c>
      <c r="B71" s="687" t="s">
        <v>93</v>
      </c>
      <c r="C71" s="582">
        <v>78</v>
      </c>
    </row>
    <row r="72" spans="1:3">
      <c r="A72" s="688" t="s">
        <v>159</v>
      </c>
      <c r="B72" s="687" t="s">
        <v>99</v>
      </c>
      <c r="C72" s="582" t="s">
        <v>1826</v>
      </c>
    </row>
    <row r="73" spans="1:3">
      <c r="A73" s="688" t="s">
        <v>160</v>
      </c>
      <c r="B73" s="687" t="s">
        <v>100</v>
      </c>
      <c r="C73" s="582" t="s">
        <v>1827</v>
      </c>
    </row>
    <row r="74" spans="1:3">
      <c r="A74" s="688" t="s">
        <v>161</v>
      </c>
      <c r="B74" s="687" t="s">
        <v>101</v>
      </c>
      <c r="C74" s="582">
        <v>0</v>
      </c>
    </row>
    <row r="75" spans="1:3">
      <c r="A75" s="688" t="s">
        <v>162</v>
      </c>
      <c r="B75" s="687" t="s">
        <v>102</v>
      </c>
      <c r="C75" s="582" t="s">
        <v>1828</v>
      </c>
    </row>
    <row r="76" spans="1:3">
      <c r="A76" s="688" t="s">
        <v>163</v>
      </c>
      <c r="B76" s="687" t="s">
        <v>103</v>
      </c>
      <c r="C76" s="582" t="s">
        <v>227</v>
      </c>
    </row>
    <row r="77" spans="1:3">
      <c r="A77" s="688"/>
      <c r="B77" s="687" t="s">
        <v>83</v>
      </c>
      <c r="C77" s="582"/>
    </row>
    <row r="78" spans="1:3">
      <c r="A78" s="688" t="s">
        <v>164</v>
      </c>
      <c r="B78" s="687" t="s">
        <v>60</v>
      </c>
      <c r="C78" s="582" t="s">
        <v>227</v>
      </c>
    </row>
    <row r="79" spans="1:3">
      <c r="A79" s="688" t="s">
        <v>165</v>
      </c>
      <c r="B79" s="687" t="s">
        <v>36</v>
      </c>
      <c r="C79" s="582" t="s">
        <v>1829</v>
      </c>
    </row>
    <row r="80" spans="1:3">
      <c r="A80" s="688" t="s">
        <v>166</v>
      </c>
      <c r="B80" s="687" t="s">
        <v>37</v>
      </c>
      <c r="C80" s="582" t="s">
        <v>1830</v>
      </c>
    </row>
    <row r="81" spans="1:3">
      <c r="A81" s="688" t="s">
        <v>167</v>
      </c>
      <c r="B81" s="687" t="s">
        <v>87</v>
      </c>
      <c r="C81" s="582">
        <v>2</v>
      </c>
    </row>
    <row r="82" spans="1:3">
      <c r="A82" s="688" t="s">
        <v>168</v>
      </c>
      <c r="B82" s="687" t="s">
        <v>88</v>
      </c>
      <c r="C82" s="582">
        <v>0</v>
      </c>
    </row>
    <row r="83" spans="1:3">
      <c r="A83" s="688" t="s">
        <v>169</v>
      </c>
      <c r="B83" s="687" t="s">
        <v>89</v>
      </c>
      <c r="C83" s="582">
        <v>1</v>
      </c>
    </row>
    <row r="84" spans="1:3">
      <c r="A84" s="688"/>
      <c r="B84" s="687" t="s">
        <v>84</v>
      </c>
      <c r="C84" s="582"/>
    </row>
    <row r="85" spans="1:3">
      <c r="A85" s="688" t="s">
        <v>170</v>
      </c>
      <c r="B85" s="687" t="s">
        <v>32</v>
      </c>
      <c r="C85" s="582" t="s">
        <v>1831</v>
      </c>
    </row>
    <row r="86" spans="1:3">
      <c r="A86" s="688" t="s">
        <v>171</v>
      </c>
      <c r="B86" s="687" t="s">
        <v>90</v>
      </c>
      <c r="C86" s="582" t="s">
        <v>1832</v>
      </c>
    </row>
    <row r="87" spans="1:3">
      <c r="A87" s="688"/>
      <c r="B87" s="687" t="s">
        <v>85</v>
      </c>
      <c r="C87" s="582"/>
    </row>
    <row r="88" spans="1:3">
      <c r="A88" s="688" t="s">
        <v>172</v>
      </c>
      <c r="B88" s="687" t="s">
        <v>33</v>
      </c>
      <c r="C88" s="582">
        <v>0</v>
      </c>
    </row>
    <row r="89" spans="1:3">
      <c r="A89" s="688" t="s">
        <v>173</v>
      </c>
      <c r="B89" s="687" t="s">
        <v>31</v>
      </c>
      <c r="C89" s="582" t="s">
        <v>1833</v>
      </c>
    </row>
    <row r="90" spans="1:3">
      <c r="A90" s="688"/>
      <c r="B90" s="687" t="s">
        <v>104</v>
      </c>
      <c r="C90" s="582"/>
    </row>
    <row r="91" spans="1:3">
      <c r="A91" s="688" t="s">
        <v>174</v>
      </c>
      <c r="B91" s="687" t="s">
        <v>105</v>
      </c>
      <c r="C91" s="919" t="s">
        <v>1834</v>
      </c>
    </row>
    <row r="92" spans="1:3">
      <c r="A92" s="688" t="s">
        <v>175</v>
      </c>
      <c r="B92" s="687" t="s">
        <v>106</v>
      </c>
      <c r="C92" s="738" t="s">
        <v>1835</v>
      </c>
    </row>
    <row r="93" spans="1:3">
      <c r="A93" s="688" t="s">
        <v>176</v>
      </c>
      <c r="B93" s="687" t="s">
        <v>107</v>
      </c>
      <c r="C93" s="919" t="s">
        <v>285</v>
      </c>
    </row>
    <row r="94" spans="1:3">
      <c r="A94" s="688" t="s">
        <v>177</v>
      </c>
      <c r="B94" s="687" t="s">
        <v>108</v>
      </c>
      <c r="C94" s="738" t="s">
        <v>1836</v>
      </c>
    </row>
    <row r="95" spans="1:3">
      <c r="A95" s="688" t="s">
        <v>178</v>
      </c>
      <c r="B95" s="687" t="s">
        <v>109</v>
      </c>
      <c r="C95" s="919" t="s">
        <v>285</v>
      </c>
    </row>
    <row r="96" spans="1:3" ht="25.5">
      <c r="A96" s="688" t="s">
        <v>179</v>
      </c>
      <c r="B96" s="689" t="s">
        <v>209</v>
      </c>
      <c r="C96" s="919" t="s">
        <v>1837</v>
      </c>
    </row>
    <row r="97" spans="1:3">
      <c r="A97" s="688" t="s">
        <v>180</v>
      </c>
      <c r="B97" s="687" t="s">
        <v>1838</v>
      </c>
      <c r="C97" s="919" t="s">
        <v>286</v>
      </c>
    </row>
    <row r="98" spans="1:3">
      <c r="A98" s="688" t="s">
        <v>181</v>
      </c>
      <c r="B98" s="687" t="s">
        <v>111</v>
      </c>
      <c r="C98" s="738" t="s">
        <v>1393</v>
      </c>
    </row>
    <row r="99" spans="1:3" ht="25.5">
      <c r="A99" s="688" t="s">
        <v>182</v>
      </c>
      <c r="B99" s="689" t="s">
        <v>112</v>
      </c>
      <c r="C99" s="919" t="s">
        <v>285</v>
      </c>
    </row>
    <row r="100" spans="1:3">
      <c r="A100" s="688" t="s">
        <v>183</v>
      </c>
      <c r="B100" s="689" t="s">
        <v>202</v>
      </c>
      <c r="C100" s="919">
        <v>10</v>
      </c>
    </row>
    <row r="101" spans="1:3">
      <c r="A101" s="688" t="s">
        <v>197</v>
      </c>
      <c r="B101" s="689" t="s">
        <v>203</v>
      </c>
      <c r="C101" s="919">
        <v>7</v>
      </c>
    </row>
    <row r="102" spans="1:3">
      <c r="A102" s="688" t="s">
        <v>198</v>
      </c>
      <c r="B102" s="689" t="s">
        <v>204</v>
      </c>
      <c r="C102" s="919">
        <v>10</v>
      </c>
    </row>
    <row r="103" spans="1:3">
      <c r="A103" s="688" t="s">
        <v>199</v>
      </c>
      <c r="B103" s="689" t="s">
        <v>205</v>
      </c>
      <c r="C103" s="919">
        <v>4</v>
      </c>
    </row>
    <row r="104" spans="1:3">
      <c r="A104" s="688"/>
      <c r="B104" s="687" t="s">
        <v>113</v>
      </c>
      <c r="C104" s="582"/>
    </row>
    <row r="105" spans="1:3">
      <c r="A105" s="688" t="s">
        <v>200</v>
      </c>
      <c r="B105" s="687" t="s">
        <v>114</v>
      </c>
      <c r="C105" s="582" t="s">
        <v>1839</v>
      </c>
    </row>
    <row r="106" spans="1:3">
      <c r="A106" s="688" t="s">
        <v>201</v>
      </c>
      <c r="B106" s="687" t="s">
        <v>115</v>
      </c>
      <c r="C106" s="738" t="s">
        <v>1840</v>
      </c>
    </row>
    <row r="107" spans="1:3">
      <c r="A107" s="688"/>
      <c r="B107" s="690" t="s">
        <v>208</v>
      </c>
      <c r="C107" s="862"/>
    </row>
    <row r="108" spans="1:3" ht="26.25" thickBot="1">
      <c r="A108" s="691" t="s">
        <v>207</v>
      </c>
      <c r="B108" s="692" t="s">
        <v>206</v>
      </c>
      <c r="C108" s="854" t="s">
        <v>289</v>
      </c>
    </row>
    <row r="109" spans="1:3" ht="13.5" thickBot="1">
      <c r="A109" s="12"/>
      <c r="B109" s="8"/>
      <c r="C109" s="595"/>
    </row>
    <row r="110" spans="1:3" s="27" customFormat="1" ht="13.5" thickBot="1">
      <c r="A110" s="25" t="s">
        <v>39</v>
      </c>
      <c r="B110" s="29" t="s">
        <v>38</v>
      </c>
      <c r="C110" s="856"/>
    </row>
    <row r="111" spans="1:3">
      <c r="A111" s="14" t="s">
        <v>40</v>
      </c>
      <c r="B111" s="17" t="s">
        <v>62</v>
      </c>
      <c r="C111" s="596"/>
    </row>
    <row r="112" spans="1:3">
      <c r="A112" s="12" t="s">
        <v>41</v>
      </c>
      <c r="B112" s="18" t="s">
        <v>63</v>
      </c>
      <c r="C112" s="582" t="s">
        <v>1841</v>
      </c>
    </row>
    <row r="113" spans="1:3">
      <c r="A113" s="12" t="s">
        <v>42</v>
      </c>
      <c r="B113" s="18" t="s">
        <v>64</v>
      </c>
      <c r="C113" s="582" t="s">
        <v>1842</v>
      </c>
    </row>
    <row r="114" spans="1:3">
      <c r="A114" s="12" t="s">
        <v>43</v>
      </c>
      <c r="B114" s="18" t="s">
        <v>65</v>
      </c>
      <c r="C114" s="582" t="s">
        <v>1843</v>
      </c>
    </row>
    <row r="115" spans="1:3">
      <c r="A115" s="12" t="s">
        <v>44</v>
      </c>
      <c r="B115" s="18" t="s">
        <v>66</v>
      </c>
      <c r="C115" s="582">
        <v>0</v>
      </c>
    </row>
    <row r="116" spans="1:3">
      <c r="A116" s="12" t="s">
        <v>45</v>
      </c>
      <c r="B116" s="18" t="s">
        <v>120</v>
      </c>
      <c r="C116" s="582">
        <v>0</v>
      </c>
    </row>
    <row r="117" spans="1:3">
      <c r="A117" s="12" t="s">
        <v>46</v>
      </c>
      <c r="B117" s="18" t="s">
        <v>121</v>
      </c>
      <c r="C117" s="582">
        <v>0</v>
      </c>
    </row>
    <row r="118" spans="1:3" ht="25.5">
      <c r="A118" s="12" t="s">
        <v>47</v>
      </c>
      <c r="B118" s="22" t="s">
        <v>67</v>
      </c>
      <c r="C118" s="582">
        <v>0</v>
      </c>
    </row>
    <row r="119" spans="1:3" ht="25.5">
      <c r="A119" s="12" t="s">
        <v>48</v>
      </c>
      <c r="B119" s="22" t="s">
        <v>68</v>
      </c>
      <c r="C119" s="582">
        <v>0</v>
      </c>
    </row>
    <row r="120" spans="1:3">
      <c r="A120" s="12" t="s">
        <v>49</v>
      </c>
      <c r="B120" s="18" t="s">
        <v>69</v>
      </c>
      <c r="C120" s="582">
        <v>0</v>
      </c>
    </row>
    <row r="121" spans="1:3">
      <c r="A121" s="12" t="s">
        <v>50</v>
      </c>
      <c r="B121" s="18" t="s">
        <v>70</v>
      </c>
      <c r="C121" s="582">
        <v>0</v>
      </c>
    </row>
    <row r="122" spans="1:3">
      <c r="A122" s="12" t="s">
        <v>122</v>
      </c>
      <c r="B122" s="1" t="s">
        <v>116</v>
      </c>
      <c r="C122" s="582">
        <v>0</v>
      </c>
    </row>
    <row r="123" spans="1:3">
      <c r="A123" s="12" t="s">
        <v>123</v>
      </c>
      <c r="B123" s="1" t="s">
        <v>117</v>
      </c>
      <c r="C123" s="582" t="s">
        <v>1843</v>
      </c>
    </row>
    <row r="124" spans="1:3">
      <c r="A124" s="12" t="s">
        <v>124</v>
      </c>
      <c r="B124" s="1" t="s">
        <v>118</v>
      </c>
      <c r="C124" s="582" t="s">
        <v>1844</v>
      </c>
    </row>
    <row r="125" spans="1:3" ht="13.5" thickBot="1">
      <c r="A125" s="15" t="s">
        <v>125</v>
      </c>
      <c r="B125" s="3" t="s">
        <v>119</v>
      </c>
      <c r="C125" s="854">
        <v>0</v>
      </c>
    </row>
    <row r="126" spans="1:3" ht="13.5" thickBot="1">
      <c r="A126" s="12"/>
      <c r="B126" s="8"/>
      <c r="C126" s="595"/>
    </row>
    <row r="127" spans="1:3" s="27" customFormat="1" ht="13.5" thickBot="1">
      <c r="A127" s="25" t="s">
        <v>51</v>
      </c>
      <c r="B127" s="29" t="s">
        <v>191</v>
      </c>
      <c r="C127" s="856"/>
    </row>
    <row r="128" spans="1:3" ht="13.5" thickBot="1">
      <c r="A128" s="16" t="s">
        <v>52</v>
      </c>
      <c r="B128" s="20" t="s">
        <v>128</v>
      </c>
      <c r="C128" s="863">
        <f>25+17+27+32+28+39</f>
        <v>168</v>
      </c>
    </row>
    <row r="129" spans="1:3" ht="13.5" thickBot="1">
      <c r="A129" s="12"/>
      <c r="B129" s="8"/>
      <c r="C129" s="595"/>
    </row>
    <row r="130" spans="1:3" s="27" customFormat="1" ht="13.5" thickBot="1">
      <c r="A130" s="30" t="s">
        <v>53</v>
      </c>
      <c r="B130" s="31" t="s">
        <v>71</v>
      </c>
      <c r="C130" s="861"/>
    </row>
    <row r="131" spans="1:3">
      <c r="A131" s="14" t="s">
        <v>54</v>
      </c>
      <c r="B131" s="17" t="s">
        <v>72</v>
      </c>
      <c r="C131" s="596">
        <v>0</v>
      </c>
    </row>
    <row r="132" spans="1:3" ht="13.5" thickBot="1">
      <c r="A132" s="15" t="s">
        <v>55</v>
      </c>
      <c r="B132" s="19" t="s">
        <v>73</v>
      </c>
      <c r="C132" s="854">
        <v>0</v>
      </c>
    </row>
    <row r="133" spans="1:3" ht="13.5" thickBot="1">
      <c r="A133" s="12"/>
      <c r="B133" s="8"/>
      <c r="C133" s="595"/>
    </row>
    <row r="134" spans="1:3" s="27" customFormat="1" ht="13.5" thickBot="1">
      <c r="A134" s="30" t="s">
        <v>56</v>
      </c>
      <c r="B134" s="31" t="s">
        <v>74</v>
      </c>
      <c r="C134" s="861"/>
    </row>
    <row r="135" spans="1:3" ht="25.5">
      <c r="A135" s="14" t="s">
        <v>57</v>
      </c>
      <c r="B135" s="23" t="s">
        <v>75</v>
      </c>
      <c r="C135" s="598" t="s">
        <v>1845</v>
      </c>
    </row>
    <row r="136" spans="1:3" ht="26.25" thickBot="1">
      <c r="A136" s="15" t="s">
        <v>58</v>
      </c>
      <c r="B136" s="24" t="s">
        <v>76</v>
      </c>
      <c r="C136" s="576" t="s">
        <v>227</v>
      </c>
    </row>
    <row r="137" spans="1:3" ht="13.5" thickBot="1">
      <c r="C137" s="562"/>
    </row>
    <row r="138" spans="1:3" s="27" customFormat="1" ht="13.5" thickBot="1">
      <c r="A138" s="25" t="s">
        <v>94</v>
      </c>
      <c r="B138" s="26" t="s">
        <v>184</v>
      </c>
      <c r="C138" s="856"/>
    </row>
    <row r="139" spans="1:3">
      <c r="A139" s="676" t="s">
        <v>95</v>
      </c>
      <c r="B139" s="36" t="s">
        <v>187</v>
      </c>
      <c r="C139" s="598" t="s">
        <v>1846</v>
      </c>
    </row>
    <row r="140" spans="1:3" ht="25.5">
      <c r="A140" s="678" t="s">
        <v>96</v>
      </c>
      <c r="B140" s="37" t="s">
        <v>188</v>
      </c>
      <c r="C140" s="564" t="s">
        <v>1847</v>
      </c>
    </row>
    <row r="141" spans="1:3" ht="25.5">
      <c r="A141" s="678" t="s">
        <v>97</v>
      </c>
      <c r="B141" s="37" t="s">
        <v>189</v>
      </c>
      <c r="C141" s="564" t="s">
        <v>285</v>
      </c>
    </row>
    <row r="142" spans="1:3">
      <c r="A142" s="678" t="s">
        <v>98</v>
      </c>
      <c r="B142" s="37" t="s">
        <v>190</v>
      </c>
      <c r="C142" s="564" t="s">
        <v>1848</v>
      </c>
    </row>
    <row r="143" spans="1:3" ht="13.5" thickBot="1">
      <c r="A143" s="683" t="s">
        <v>185</v>
      </c>
      <c r="B143" s="38" t="s">
        <v>186</v>
      </c>
      <c r="C143" s="576" t="s">
        <v>285</v>
      </c>
    </row>
    <row r="144" spans="1:3">
      <c r="C144" s="562"/>
    </row>
    <row r="145" spans="3:3">
      <c r="C145" s="562"/>
    </row>
    <row r="146" spans="3:3">
      <c r="C146" s="562"/>
    </row>
    <row r="147" spans="3:3">
      <c r="C147" s="562"/>
    </row>
    <row r="148" spans="3:3">
      <c r="C148" s="562"/>
    </row>
    <row r="149" spans="3:3">
      <c r="C149" s="562"/>
    </row>
    <row r="150" spans="3:3">
      <c r="C150" s="562"/>
    </row>
    <row r="151" spans="3:3">
      <c r="C151" s="562"/>
    </row>
    <row r="152" spans="3:3">
      <c r="C152" s="562"/>
    </row>
    <row r="153" spans="3:3">
      <c r="C153" s="562"/>
    </row>
    <row r="154" spans="3:3">
      <c r="C154" s="562"/>
    </row>
    <row r="155" spans="3:3">
      <c r="C155" s="562"/>
    </row>
    <row r="156" spans="3:3">
      <c r="C156" s="562"/>
    </row>
    <row r="157" spans="3:3">
      <c r="C157" s="562"/>
    </row>
    <row r="158" spans="3:3">
      <c r="C158" s="562"/>
    </row>
    <row r="159" spans="3:3">
      <c r="C159" s="562"/>
    </row>
    <row r="160" spans="3:3">
      <c r="C160" s="562"/>
    </row>
  </sheetData>
  <sheetProtection password="E2A1" sheet="1" objects="1" scenarios="1"/>
  <customSheetViews>
    <customSheetView guid="{3E90B2E1-F1F4-4974-B519-9169F75ECD48}" topLeftCell="A9">
      <selection activeCell="E55" sqref="E55"/>
      <pageMargins left="0.7" right="0.7" top="0.75" bottom="0.75" header="0.3" footer="0.3"/>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sheetPr codeName="Hoja28"/>
  <dimension ref="A1:C124"/>
  <sheetViews>
    <sheetView workbookViewId="0">
      <selection activeCell="C15" sqref="C15"/>
    </sheetView>
  </sheetViews>
  <sheetFormatPr baseColWidth="10" defaultRowHeight="12.75"/>
  <cols>
    <col min="1" max="1" width="14.140625" customWidth="1"/>
    <col min="2" max="2" width="27.42578125" customWidth="1"/>
    <col min="3" max="3" width="53.42578125" customWidth="1"/>
  </cols>
  <sheetData>
    <row r="1" spans="1:3">
      <c r="A1" s="1312" t="s">
        <v>0</v>
      </c>
      <c r="B1" s="1313"/>
      <c r="C1" s="920" t="s">
        <v>1871</v>
      </c>
    </row>
    <row r="2" spans="1:3" ht="13.5" thickBot="1">
      <c r="A2" s="1307" t="s">
        <v>77</v>
      </c>
      <c r="B2" s="1314"/>
      <c r="C2" s="738" t="s">
        <v>1872</v>
      </c>
    </row>
    <row r="3" spans="1:3">
      <c r="A3" s="1307" t="s">
        <v>1</v>
      </c>
      <c r="B3" s="1315"/>
      <c r="C3" s="920" t="s">
        <v>1871</v>
      </c>
    </row>
    <row r="4" spans="1:3" ht="13.5" thickBot="1">
      <c r="A4" s="698"/>
      <c r="B4" s="698"/>
      <c r="C4" s="699"/>
    </row>
    <row r="5" spans="1:3" ht="13.5" thickBot="1">
      <c r="A5" s="1306" t="s">
        <v>78</v>
      </c>
      <c r="B5" s="1316"/>
      <c r="C5" s="1317"/>
    </row>
    <row r="6" spans="1:3" ht="13.5" thickBot="1">
      <c r="A6" s="698"/>
      <c r="B6" s="698"/>
      <c r="C6" s="699"/>
    </row>
    <row r="7" spans="1:3" ht="13.5" thickBot="1">
      <c r="A7" s="1048" t="s">
        <v>3</v>
      </c>
      <c r="B7" s="1049"/>
      <c r="C7" s="46" t="s">
        <v>1873</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733" t="s">
        <v>1871</v>
      </c>
    </row>
    <row r="12" spans="1:3">
      <c r="A12" s="678" t="s">
        <v>130</v>
      </c>
      <c r="B12" s="679" t="s">
        <v>9</v>
      </c>
      <c r="C12" s="730" t="s">
        <v>216</v>
      </c>
    </row>
    <row r="13" spans="1:3">
      <c r="A13" s="678" t="s">
        <v>131</v>
      </c>
      <c r="B13" s="679" t="s">
        <v>11</v>
      </c>
      <c r="C13" s="730" t="s">
        <v>1874</v>
      </c>
    </row>
    <row r="14" spans="1:3">
      <c r="A14" s="678" t="s">
        <v>132</v>
      </c>
      <c r="B14" s="679" t="s">
        <v>12</v>
      </c>
      <c r="C14" s="730" t="s">
        <v>1875</v>
      </c>
    </row>
    <row r="15" spans="1:3">
      <c r="A15" s="678" t="s">
        <v>133</v>
      </c>
      <c r="B15" s="679" t="s">
        <v>34</v>
      </c>
      <c r="C15" s="730" t="s">
        <v>1876</v>
      </c>
    </row>
    <row r="16" spans="1:3" ht="51">
      <c r="A16" s="678"/>
      <c r="B16" s="680" t="s">
        <v>192</v>
      </c>
      <c r="C16" s="730"/>
    </row>
    <row r="17" spans="1:3">
      <c r="A17" s="678" t="s">
        <v>134</v>
      </c>
      <c r="B17" s="679" t="s">
        <v>193</v>
      </c>
      <c r="C17" s="730" t="s">
        <v>1877</v>
      </c>
    </row>
    <row r="18" spans="1:3">
      <c r="A18" s="678" t="s">
        <v>135</v>
      </c>
      <c r="B18" s="679" t="s">
        <v>196</v>
      </c>
      <c r="C18" s="730" t="s">
        <v>1878</v>
      </c>
    </row>
    <row r="19" spans="1:3">
      <c r="A19" s="678" t="s">
        <v>136</v>
      </c>
      <c r="B19" s="679" t="s">
        <v>195</v>
      </c>
      <c r="C19" s="730" t="s">
        <v>1616</v>
      </c>
    </row>
    <row r="20" spans="1:3">
      <c r="A20" s="678" t="s">
        <v>137</v>
      </c>
      <c r="B20" s="679" t="s">
        <v>86</v>
      </c>
      <c r="C20" s="730" t="s">
        <v>1879</v>
      </c>
    </row>
    <row r="21" spans="1:3" ht="51">
      <c r="A21" s="678" t="s">
        <v>138</v>
      </c>
      <c r="B21" s="679" t="s">
        <v>13</v>
      </c>
      <c r="C21" s="731" t="s">
        <v>1880</v>
      </c>
    </row>
    <row r="22" spans="1:3">
      <c r="A22" s="678" t="s">
        <v>140</v>
      </c>
      <c r="B22" s="679" t="s">
        <v>15</v>
      </c>
      <c r="C22" s="730" t="s">
        <v>1881</v>
      </c>
    </row>
    <row r="23" spans="1:3" ht="25.5">
      <c r="A23" s="678" t="s">
        <v>141</v>
      </c>
      <c r="B23" s="682" t="s">
        <v>91</v>
      </c>
      <c r="C23" s="730" t="s">
        <v>1882</v>
      </c>
    </row>
    <row r="24" spans="1:3" ht="39" thickBot="1">
      <c r="A24" s="678" t="s">
        <v>142</v>
      </c>
      <c r="B24" s="679" t="s">
        <v>16</v>
      </c>
      <c r="C24" s="749" t="s">
        <v>1883</v>
      </c>
    </row>
    <row r="25" spans="1:3" ht="26.25" thickBot="1">
      <c r="A25" s="683" t="s">
        <v>194</v>
      </c>
      <c r="B25" s="693" t="s">
        <v>59</v>
      </c>
      <c r="C25" s="749" t="s">
        <v>242</v>
      </c>
    </row>
    <row r="26" spans="1:3" ht="13.5" thickBot="1">
      <c r="A26" s="25" t="s">
        <v>17</v>
      </c>
      <c r="B26" s="26" t="s">
        <v>1884</v>
      </c>
      <c r="C26" s="726"/>
    </row>
    <row r="27" spans="1:3">
      <c r="A27" s="678" t="s">
        <v>143</v>
      </c>
      <c r="B27" s="700" t="s">
        <v>19</v>
      </c>
      <c r="C27" s="925" t="s">
        <v>242</v>
      </c>
    </row>
    <row r="28" spans="1:3" ht="25.5">
      <c r="A28" s="678" t="s">
        <v>144</v>
      </c>
      <c r="B28" s="682" t="s">
        <v>1885</v>
      </c>
      <c r="C28" s="926">
        <v>18</v>
      </c>
    </row>
    <row r="29" spans="1:3" ht="63.75">
      <c r="A29" s="678" t="s">
        <v>145</v>
      </c>
      <c r="B29" s="682" t="s">
        <v>21</v>
      </c>
      <c r="C29" s="926" t="s">
        <v>242</v>
      </c>
    </row>
    <row r="30" spans="1:3" ht="39" thickBot="1">
      <c r="A30" s="683" t="s">
        <v>146</v>
      </c>
      <c r="B30" s="693" t="s">
        <v>22</v>
      </c>
      <c r="C30" s="732">
        <v>1</v>
      </c>
    </row>
    <row r="31" spans="1:3" ht="13.5" thickBot="1">
      <c r="A31" s="688"/>
      <c r="B31" s="701"/>
      <c r="C31" s="927"/>
    </row>
    <row r="32" spans="1:3" ht="13.5" thickBot="1">
      <c r="A32" s="30" t="s">
        <v>23</v>
      </c>
      <c r="B32" s="702" t="s">
        <v>1886</v>
      </c>
      <c r="C32" s="928"/>
    </row>
    <row r="33" spans="1:3">
      <c r="A33" s="703"/>
      <c r="B33" s="704" t="s">
        <v>25</v>
      </c>
      <c r="C33" s="929" t="s">
        <v>1887</v>
      </c>
    </row>
    <row r="34" spans="1:3">
      <c r="A34" s="688"/>
      <c r="B34" s="704" t="s">
        <v>26</v>
      </c>
      <c r="C34" s="929" t="s">
        <v>1888</v>
      </c>
    </row>
    <row r="35" spans="1:3">
      <c r="A35" s="688" t="s">
        <v>147</v>
      </c>
      <c r="B35" s="704" t="s">
        <v>27</v>
      </c>
      <c r="C35" s="929" t="s">
        <v>1889</v>
      </c>
    </row>
    <row r="36" spans="1:3">
      <c r="A36" s="688" t="s">
        <v>148</v>
      </c>
      <c r="B36" s="704" t="s">
        <v>28</v>
      </c>
      <c r="C36" s="930">
        <v>0</v>
      </c>
    </row>
    <row r="37" spans="1:3">
      <c r="A37" s="688" t="s">
        <v>149</v>
      </c>
      <c r="B37" s="704" t="s">
        <v>29</v>
      </c>
      <c r="C37" s="930">
        <v>0</v>
      </c>
    </row>
    <row r="38" spans="1:3">
      <c r="A38" s="688"/>
      <c r="B38" s="704" t="s">
        <v>80</v>
      </c>
      <c r="C38" s="930"/>
    </row>
    <row r="39" spans="1:3">
      <c r="A39" s="688" t="s">
        <v>150</v>
      </c>
      <c r="B39" s="704" t="s">
        <v>126</v>
      </c>
      <c r="C39" s="930">
        <v>0</v>
      </c>
    </row>
    <row r="40" spans="1:3">
      <c r="A40" s="688" t="s">
        <v>151</v>
      </c>
      <c r="B40" s="704" t="s">
        <v>127</v>
      </c>
      <c r="C40" s="931" t="s">
        <v>1890</v>
      </c>
    </row>
    <row r="41" spans="1:3">
      <c r="A41" s="688" t="s">
        <v>152</v>
      </c>
      <c r="B41" s="704" t="s">
        <v>81</v>
      </c>
      <c r="C41" s="930" t="s">
        <v>242</v>
      </c>
    </row>
    <row r="42" spans="1:3">
      <c r="A42" s="688" t="s">
        <v>153</v>
      </c>
      <c r="B42" s="704" t="s">
        <v>82</v>
      </c>
      <c r="C42" s="930" t="s">
        <v>242</v>
      </c>
    </row>
    <row r="43" spans="1:3">
      <c r="A43" s="688" t="s">
        <v>154</v>
      </c>
      <c r="B43" s="704" t="s">
        <v>30</v>
      </c>
      <c r="C43" s="932" t="s">
        <v>1891</v>
      </c>
    </row>
    <row r="44" spans="1:3">
      <c r="A44" s="688" t="s">
        <v>155</v>
      </c>
      <c r="B44" s="704" t="s">
        <v>79</v>
      </c>
      <c r="C44" s="933" t="s">
        <v>242</v>
      </c>
    </row>
    <row r="45" spans="1:3">
      <c r="A45" s="688" t="s">
        <v>156</v>
      </c>
      <c r="B45" s="704" t="s">
        <v>61</v>
      </c>
      <c r="C45" s="934">
        <v>10</v>
      </c>
    </row>
    <row r="46" spans="1:3">
      <c r="A46" s="688" t="s">
        <v>157</v>
      </c>
      <c r="B46" s="704" t="s">
        <v>92</v>
      </c>
      <c r="C46" s="930" t="s">
        <v>242</v>
      </c>
    </row>
    <row r="47" spans="1:3">
      <c r="A47" s="688" t="s">
        <v>158</v>
      </c>
      <c r="B47" s="704" t="s">
        <v>93</v>
      </c>
      <c r="C47" s="930" t="s">
        <v>242</v>
      </c>
    </row>
    <row r="48" spans="1:3">
      <c r="A48" s="688" t="s">
        <v>159</v>
      </c>
      <c r="B48" s="704" t="s">
        <v>99</v>
      </c>
      <c r="C48" s="930" t="s">
        <v>242</v>
      </c>
    </row>
    <row r="49" spans="1:3">
      <c r="A49" s="688" t="s">
        <v>160</v>
      </c>
      <c r="B49" s="704" t="s">
        <v>100</v>
      </c>
      <c r="C49" s="930" t="s">
        <v>242</v>
      </c>
    </row>
    <row r="50" spans="1:3">
      <c r="A50" s="688" t="s">
        <v>161</v>
      </c>
      <c r="B50" s="704" t="s">
        <v>101</v>
      </c>
      <c r="C50" s="930" t="s">
        <v>242</v>
      </c>
    </row>
    <row r="51" spans="1:3">
      <c r="A51" s="688" t="s">
        <v>162</v>
      </c>
      <c r="B51" s="704" t="s">
        <v>102</v>
      </c>
      <c r="C51" s="930" t="s">
        <v>242</v>
      </c>
    </row>
    <row r="52" spans="1:3">
      <c r="A52" s="688" t="s">
        <v>163</v>
      </c>
      <c r="B52" s="704" t="s">
        <v>103</v>
      </c>
      <c r="C52" s="930" t="s">
        <v>242</v>
      </c>
    </row>
    <row r="53" spans="1:3">
      <c r="A53" s="688"/>
      <c r="B53" s="704" t="s">
        <v>83</v>
      </c>
      <c r="C53" s="930"/>
    </row>
    <row r="54" spans="1:3">
      <c r="A54" s="688" t="s">
        <v>164</v>
      </c>
      <c r="B54" s="704" t="s">
        <v>60</v>
      </c>
      <c r="C54" s="935" t="s">
        <v>242</v>
      </c>
    </row>
    <row r="55" spans="1:3">
      <c r="A55" s="688" t="s">
        <v>165</v>
      </c>
      <c r="B55" s="704" t="s">
        <v>36</v>
      </c>
      <c r="C55" s="935" t="s">
        <v>242</v>
      </c>
    </row>
    <row r="56" spans="1:3">
      <c r="A56" s="688" t="s">
        <v>166</v>
      </c>
      <c r="B56" s="704" t="s">
        <v>37</v>
      </c>
      <c r="C56" s="935" t="s">
        <v>1889</v>
      </c>
    </row>
    <row r="57" spans="1:3">
      <c r="A57" s="688" t="s">
        <v>167</v>
      </c>
      <c r="B57" s="704" t="s">
        <v>87</v>
      </c>
      <c r="C57" s="930" t="s">
        <v>242</v>
      </c>
    </row>
    <row r="58" spans="1:3">
      <c r="A58" s="688" t="s">
        <v>168</v>
      </c>
      <c r="B58" s="704" t="s">
        <v>88</v>
      </c>
      <c r="C58" s="930" t="s">
        <v>242</v>
      </c>
    </row>
    <row r="59" spans="1:3">
      <c r="A59" s="688" t="s">
        <v>169</v>
      </c>
      <c r="B59" s="704" t="s">
        <v>89</v>
      </c>
      <c r="C59" s="930" t="s">
        <v>242</v>
      </c>
    </row>
    <row r="60" spans="1:3">
      <c r="A60" s="688"/>
      <c r="B60" s="704" t="s">
        <v>84</v>
      </c>
      <c r="C60" s="930"/>
    </row>
    <row r="61" spans="1:3">
      <c r="A61" s="688" t="s">
        <v>170</v>
      </c>
      <c r="B61" s="704" t="s">
        <v>32</v>
      </c>
      <c r="C61" s="936">
        <v>0.36499999999999999</v>
      </c>
    </row>
    <row r="62" spans="1:3" ht="38.25">
      <c r="A62" s="688" t="s">
        <v>171</v>
      </c>
      <c r="B62" s="704" t="s">
        <v>90</v>
      </c>
      <c r="C62" s="934" t="s">
        <v>1892</v>
      </c>
    </row>
    <row r="63" spans="1:3">
      <c r="A63" s="688"/>
      <c r="B63" s="704" t="s">
        <v>85</v>
      </c>
      <c r="C63" s="930"/>
    </row>
    <row r="64" spans="1:3">
      <c r="A64" s="688" t="s">
        <v>172</v>
      </c>
      <c r="B64" s="704" t="s">
        <v>33</v>
      </c>
      <c r="C64" s="932" t="s">
        <v>242</v>
      </c>
    </row>
    <row r="65" spans="1:3">
      <c r="A65" s="688" t="s">
        <v>173</v>
      </c>
      <c r="B65" s="704" t="s">
        <v>31</v>
      </c>
      <c r="C65" s="932">
        <v>738000</v>
      </c>
    </row>
    <row r="66" spans="1:3">
      <c r="A66" s="688"/>
      <c r="B66" s="705"/>
      <c r="C66" s="930"/>
    </row>
    <row r="67" spans="1:3">
      <c r="A67" s="688"/>
      <c r="B67" s="704" t="s">
        <v>104</v>
      </c>
      <c r="C67" s="930"/>
    </row>
    <row r="68" spans="1:3" ht="38.25">
      <c r="A68" s="688" t="s">
        <v>174</v>
      </c>
      <c r="B68" s="704" t="s">
        <v>105</v>
      </c>
      <c r="C68" s="934" t="s">
        <v>1893</v>
      </c>
    </row>
    <row r="69" spans="1:3">
      <c r="A69" s="688" t="s">
        <v>175</v>
      </c>
      <c r="B69" s="704" t="s">
        <v>106</v>
      </c>
      <c r="C69" s="930" t="s">
        <v>242</v>
      </c>
    </row>
    <row r="70" spans="1:3">
      <c r="A70" s="688" t="s">
        <v>176</v>
      </c>
      <c r="B70" s="704" t="s">
        <v>107</v>
      </c>
      <c r="C70" s="930" t="s">
        <v>242</v>
      </c>
    </row>
    <row r="71" spans="1:3">
      <c r="A71" s="688" t="s">
        <v>177</v>
      </c>
      <c r="B71" s="704" t="s">
        <v>108</v>
      </c>
      <c r="C71" s="706" t="s">
        <v>1894</v>
      </c>
    </row>
    <row r="72" spans="1:3">
      <c r="A72" s="688" t="s">
        <v>178</v>
      </c>
      <c r="B72" s="704" t="s">
        <v>109</v>
      </c>
      <c r="C72" s="930" t="s">
        <v>242</v>
      </c>
    </row>
    <row r="73" spans="1:3" ht="38.25">
      <c r="A73" s="688" t="s">
        <v>179</v>
      </c>
      <c r="B73" s="707" t="s">
        <v>209</v>
      </c>
      <c r="C73" s="937" t="s">
        <v>242</v>
      </c>
    </row>
    <row r="74" spans="1:3">
      <c r="A74" s="688" t="s">
        <v>180</v>
      </c>
      <c r="B74" s="704" t="s">
        <v>110</v>
      </c>
      <c r="C74" s="930" t="s">
        <v>1895</v>
      </c>
    </row>
    <row r="75" spans="1:3">
      <c r="A75" s="688" t="s">
        <v>181</v>
      </c>
      <c r="B75" s="704" t="s">
        <v>111</v>
      </c>
      <c r="C75" s="937" t="s">
        <v>1896</v>
      </c>
    </row>
    <row r="76" spans="1:3" ht="25.5">
      <c r="A76" s="688" t="s">
        <v>182</v>
      </c>
      <c r="B76" s="707" t="s">
        <v>112</v>
      </c>
      <c r="C76" s="930" t="s">
        <v>242</v>
      </c>
    </row>
    <row r="77" spans="1:3">
      <c r="A77" s="688" t="s">
        <v>183</v>
      </c>
      <c r="B77" s="707" t="s">
        <v>202</v>
      </c>
      <c r="C77" s="930" t="s">
        <v>1897</v>
      </c>
    </row>
    <row r="78" spans="1:3">
      <c r="A78" s="688" t="s">
        <v>197</v>
      </c>
      <c r="B78" s="707" t="s">
        <v>203</v>
      </c>
      <c r="C78" s="930" t="s">
        <v>1898</v>
      </c>
    </row>
    <row r="79" spans="1:3">
      <c r="A79" s="688" t="s">
        <v>198</v>
      </c>
      <c r="B79" s="707" t="s">
        <v>204</v>
      </c>
      <c r="C79" s="930" t="s">
        <v>1899</v>
      </c>
    </row>
    <row r="80" spans="1:3">
      <c r="A80" s="688" t="s">
        <v>199</v>
      </c>
      <c r="B80" s="707" t="s">
        <v>205</v>
      </c>
      <c r="C80" s="930" t="s">
        <v>1900</v>
      </c>
    </row>
    <row r="81" spans="1:3">
      <c r="A81" s="688"/>
      <c r="B81" s="704" t="s">
        <v>113</v>
      </c>
      <c r="C81" s="938"/>
    </row>
    <row r="82" spans="1:3">
      <c r="A82" s="688" t="s">
        <v>200</v>
      </c>
      <c r="B82" s="704" t="s">
        <v>114</v>
      </c>
      <c r="C82" s="936" t="s">
        <v>1901</v>
      </c>
    </row>
    <row r="83" spans="1:3">
      <c r="A83" s="688" t="s">
        <v>201</v>
      </c>
      <c r="B83" s="704" t="s">
        <v>115</v>
      </c>
      <c r="C83" s="939">
        <v>1269</v>
      </c>
    </row>
    <row r="84" spans="1:3">
      <c r="A84" s="688"/>
      <c r="B84" s="704" t="s">
        <v>208</v>
      </c>
      <c r="C84" s="930"/>
    </row>
    <row r="85" spans="1:3" ht="26.25" thickBot="1">
      <c r="A85" s="691" t="s">
        <v>207</v>
      </c>
      <c r="B85" s="707" t="s">
        <v>206</v>
      </c>
      <c r="C85" s="930" t="s">
        <v>228</v>
      </c>
    </row>
    <row r="86" spans="1:3" ht="13.5" thickBot="1">
      <c r="A86" s="688"/>
      <c r="B86" s="704"/>
      <c r="C86" s="930"/>
    </row>
    <row r="87" spans="1:3" ht="13.5" thickBot="1">
      <c r="A87" s="25" t="s">
        <v>39</v>
      </c>
      <c r="B87" s="708" t="s">
        <v>1902</v>
      </c>
      <c r="C87" s="940"/>
    </row>
    <row r="88" spans="1:3">
      <c r="A88" s="703" t="s">
        <v>40</v>
      </c>
      <c r="B88" s="709" t="s">
        <v>62</v>
      </c>
      <c r="C88" s="930"/>
    </row>
    <row r="89" spans="1:3">
      <c r="A89" s="688" t="s">
        <v>41</v>
      </c>
      <c r="B89" s="709" t="s">
        <v>63</v>
      </c>
      <c r="C89" s="932" t="s">
        <v>242</v>
      </c>
    </row>
    <row r="90" spans="1:3">
      <c r="A90" s="688" t="s">
        <v>42</v>
      </c>
      <c r="B90" s="709" t="s">
        <v>64</v>
      </c>
      <c r="C90" s="932" t="s">
        <v>242</v>
      </c>
    </row>
    <row r="91" spans="1:3">
      <c r="A91" s="688" t="s">
        <v>43</v>
      </c>
      <c r="B91" s="709" t="s">
        <v>65</v>
      </c>
      <c r="C91" s="932" t="s">
        <v>242</v>
      </c>
    </row>
    <row r="92" spans="1:3">
      <c r="A92" s="688" t="s">
        <v>44</v>
      </c>
      <c r="B92" s="709" t="s">
        <v>66</v>
      </c>
      <c r="C92" s="932" t="s">
        <v>242</v>
      </c>
    </row>
    <row r="93" spans="1:3">
      <c r="A93" s="688" t="s">
        <v>45</v>
      </c>
      <c r="B93" s="709" t="s">
        <v>120</v>
      </c>
      <c r="C93" s="932" t="s">
        <v>242</v>
      </c>
    </row>
    <row r="94" spans="1:3">
      <c r="A94" s="688" t="s">
        <v>46</v>
      </c>
      <c r="B94" s="709" t="s">
        <v>121</v>
      </c>
      <c r="C94" s="932" t="s">
        <v>242</v>
      </c>
    </row>
    <row r="95" spans="1:3" ht="25.5">
      <c r="A95" s="688" t="s">
        <v>47</v>
      </c>
      <c r="B95" s="710" t="s">
        <v>67</v>
      </c>
      <c r="C95" s="932" t="s">
        <v>242</v>
      </c>
    </row>
    <row r="96" spans="1:3" ht="25.5">
      <c r="A96" s="688" t="s">
        <v>48</v>
      </c>
      <c r="B96" s="710" t="s">
        <v>1903</v>
      </c>
      <c r="C96" s="932" t="s">
        <v>242</v>
      </c>
    </row>
    <row r="97" spans="1:3">
      <c r="A97" s="688" t="s">
        <v>49</v>
      </c>
      <c r="B97" s="709" t="s">
        <v>69</v>
      </c>
      <c r="C97" s="930" t="s">
        <v>242</v>
      </c>
    </row>
    <row r="98" spans="1:3">
      <c r="A98" s="688" t="s">
        <v>50</v>
      </c>
      <c r="B98" s="709" t="s">
        <v>70</v>
      </c>
      <c r="C98" s="930" t="s">
        <v>242</v>
      </c>
    </row>
    <row r="99" spans="1:3">
      <c r="A99" s="688" t="s">
        <v>122</v>
      </c>
      <c r="B99" s="704" t="s">
        <v>116</v>
      </c>
      <c r="C99" s="932" t="s">
        <v>242</v>
      </c>
    </row>
    <row r="100" spans="1:3">
      <c r="A100" s="688" t="s">
        <v>123</v>
      </c>
      <c r="B100" s="704" t="s">
        <v>117</v>
      </c>
      <c r="C100" s="932" t="s">
        <v>242</v>
      </c>
    </row>
    <row r="101" spans="1:3">
      <c r="A101" s="688" t="s">
        <v>124</v>
      </c>
      <c r="B101" s="704" t="s">
        <v>118</v>
      </c>
      <c r="C101" s="932" t="s">
        <v>242</v>
      </c>
    </row>
    <row r="102" spans="1:3" ht="13.5" thickBot="1">
      <c r="A102" s="691" t="s">
        <v>125</v>
      </c>
      <c r="B102" s="711" t="s">
        <v>119</v>
      </c>
      <c r="C102" s="941" t="s">
        <v>242</v>
      </c>
    </row>
    <row r="103" spans="1:3" ht="13.5" thickBot="1">
      <c r="A103" s="688"/>
      <c r="B103" s="712"/>
      <c r="C103" s="942"/>
    </row>
    <row r="104" spans="1:3" ht="13.5" thickBot="1">
      <c r="A104" s="25" t="s">
        <v>51</v>
      </c>
      <c r="B104" s="29" t="s">
        <v>191</v>
      </c>
      <c r="C104" s="726"/>
    </row>
    <row r="105" spans="1:3" ht="13.5" thickBot="1">
      <c r="A105" s="713" t="s">
        <v>52</v>
      </c>
      <c r="B105" s="714" t="s">
        <v>128</v>
      </c>
      <c r="C105" s="743" t="s">
        <v>242</v>
      </c>
    </row>
    <row r="106" spans="1:3" ht="13.5" thickBot="1">
      <c r="A106" s="688"/>
      <c r="B106" s="712"/>
      <c r="C106" s="942"/>
    </row>
    <row r="107" spans="1:3" ht="13.5" thickBot="1">
      <c r="A107" s="30" t="s">
        <v>53</v>
      </c>
      <c r="B107" s="31" t="s">
        <v>71</v>
      </c>
      <c r="C107" s="725"/>
    </row>
    <row r="108" spans="1:3">
      <c r="A108" s="703" t="s">
        <v>54</v>
      </c>
      <c r="B108" s="715" t="s">
        <v>72</v>
      </c>
      <c r="C108" s="1310" t="s">
        <v>242</v>
      </c>
    </row>
    <row r="109" spans="1:3" ht="13.5" thickBot="1">
      <c r="A109" s="691" t="s">
        <v>55</v>
      </c>
      <c r="B109" s="716" t="s">
        <v>73</v>
      </c>
      <c r="C109" s="1311"/>
    </row>
    <row r="110" spans="1:3" ht="13.5" thickBot="1">
      <c r="A110" s="688"/>
      <c r="B110" s="712"/>
      <c r="C110" s="942"/>
    </row>
    <row r="111" spans="1:3" ht="13.5" thickBot="1">
      <c r="A111" s="30" t="s">
        <v>56</v>
      </c>
      <c r="B111" s="31" t="s">
        <v>74</v>
      </c>
      <c r="C111" s="725"/>
    </row>
    <row r="112" spans="1:3" ht="25.5">
      <c r="A112" s="703" t="s">
        <v>57</v>
      </c>
      <c r="B112" s="717" t="s">
        <v>75</v>
      </c>
      <c r="C112" s="745">
        <v>24</v>
      </c>
    </row>
    <row r="113" spans="1:3" ht="39" thickBot="1">
      <c r="A113" s="691" t="s">
        <v>58</v>
      </c>
      <c r="B113" s="718" t="s">
        <v>76</v>
      </c>
      <c r="C113" s="732" t="s">
        <v>242</v>
      </c>
    </row>
    <row r="114" spans="1:3">
      <c r="A114" s="698"/>
      <c r="B114" s="698"/>
      <c r="C114" s="943"/>
    </row>
    <row r="115" spans="1:3" ht="13.5" thickBot="1">
      <c r="A115" s="698"/>
      <c r="B115" s="27"/>
      <c r="C115" s="943"/>
    </row>
    <row r="116" spans="1:3" ht="13.5" thickBot="1">
      <c r="A116" s="25" t="s">
        <v>94</v>
      </c>
      <c r="B116" s="26" t="s">
        <v>184</v>
      </c>
      <c r="C116" s="726"/>
    </row>
    <row r="117" spans="1:3" ht="25.5">
      <c r="A117" s="676" t="s">
        <v>95</v>
      </c>
      <c r="B117" s="719" t="s">
        <v>1904</v>
      </c>
      <c r="C117" s="944"/>
    </row>
    <row r="118" spans="1:3">
      <c r="A118" s="678"/>
      <c r="B118" s="720"/>
      <c r="C118" s="945"/>
    </row>
    <row r="119" spans="1:3">
      <c r="A119" s="678"/>
      <c r="B119" s="721"/>
      <c r="C119" s="946"/>
    </row>
    <row r="120" spans="1:3" ht="25.5">
      <c r="A120" s="678" t="s">
        <v>96</v>
      </c>
      <c r="B120" s="722" t="s">
        <v>1905</v>
      </c>
      <c r="C120" s="947" t="s">
        <v>1906</v>
      </c>
    </row>
    <row r="121" spans="1:3">
      <c r="A121" s="678"/>
      <c r="B121" s="721"/>
      <c r="C121" s="948" t="s">
        <v>1907</v>
      </c>
    </row>
    <row r="122" spans="1:3" ht="38.25">
      <c r="A122" s="678" t="s">
        <v>97</v>
      </c>
      <c r="B122" s="723" t="s">
        <v>189</v>
      </c>
      <c r="C122" s="731" t="s">
        <v>242</v>
      </c>
    </row>
    <row r="123" spans="1:3">
      <c r="A123" s="678" t="s">
        <v>98</v>
      </c>
      <c r="B123" s="689" t="s">
        <v>1908</v>
      </c>
      <c r="C123" s="948" t="s">
        <v>1909</v>
      </c>
    </row>
    <row r="124" spans="1:3" ht="13.5" thickBot="1">
      <c r="A124" s="683" t="s">
        <v>185</v>
      </c>
      <c r="B124" s="692" t="s">
        <v>186</v>
      </c>
      <c r="C124" s="732" t="s">
        <v>242</v>
      </c>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6">
    <mergeCell ref="A7:B7"/>
    <mergeCell ref="C108:C109"/>
    <mergeCell ref="A1:B1"/>
    <mergeCell ref="A2:B2"/>
    <mergeCell ref="A3:B3"/>
    <mergeCell ref="A5:C5"/>
  </mergeCells>
  <pageMargins left="0.7" right="0.7" top="0.75" bottom="0.75" header="0.3" footer="0.3"/>
  <legacyDrawing r:id="rId1"/>
</worksheet>
</file>

<file path=xl/worksheets/sheet29.xml><?xml version="1.0" encoding="utf-8"?>
<worksheet xmlns="http://schemas.openxmlformats.org/spreadsheetml/2006/main" xmlns:r="http://schemas.openxmlformats.org/officeDocument/2006/relationships">
  <sheetPr codeName="Hoja29"/>
  <dimension ref="A1:C120"/>
  <sheetViews>
    <sheetView topLeftCell="A37" workbookViewId="0">
      <selection activeCell="E55" sqref="E55"/>
    </sheetView>
  </sheetViews>
  <sheetFormatPr baseColWidth="10" defaultRowHeight="12.75"/>
  <cols>
    <col min="1" max="1" width="23" customWidth="1"/>
    <col min="2" max="2" width="34.5703125" customWidth="1"/>
    <col min="3" max="3" width="52.42578125" bestFit="1" customWidth="1"/>
  </cols>
  <sheetData>
    <row r="1" spans="1:3" ht="13.5" thickBot="1">
      <c r="A1" s="4"/>
      <c r="B1" s="4"/>
      <c r="C1" s="45"/>
    </row>
    <row r="2" spans="1:3">
      <c r="A2" s="1050" t="s">
        <v>0</v>
      </c>
      <c r="B2" s="1051"/>
      <c r="C2" s="565" t="s">
        <v>1912</v>
      </c>
    </row>
    <row r="3" spans="1:3">
      <c r="A3" s="1052" t="s">
        <v>77</v>
      </c>
      <c r="B3" s="1053"/>
      <c r="C3" s="564" t="s">
        <v>1913</v>
      </c>
    </row>
    <row r="4" spans="1:3">
      <c r="A4" s="1052" t="s">
        <v>1</v>
      </c>
      <c r="B4" s="1054"/>
      <c r="C4" s="864">
        <v>-3</v>
      </c>
    </row>
    <row r="5" spans="1:3" ht="13.5" thickBot="1">
      <c r="A5" s="4"/>
      <c r="B5" s="4"/>
      <c r="C5" s="45"/>
    </row>
    <row r="6" spans="1:3" ht="13.5" thickBot="1">
      <c r="A6" s="1306" t="s">
        <v>78</v>
      </c>
      <c r="B6" s="1046"/>
      <c r="C6" s="1047"/>
    </row>
    <row r="7" spans="1:3" ht="13.5" thickBot="1">
      <c r="A7" s="4"/>
      <c r="B7" s="4"/>
      <c r="C7" s="45"/>
    </row>
    <row r="8" spans="1:3" ht="13.5" thickBot="1">
      <c r="A8" s="1048" t="s">
        <v>3</v>
      </c>
      <c r="B8" s="1049"/>
      <c r="C8" s="46" t="s">
        <v>4</v>
      </c>
    </row>
    <row r="9" spans="1:3" ht="13.5" thickBot="1">
      <c r="A9" s="28"/>
      <c r="B9" s="32"/>
      <c r="C9" s="46"/>
    </row>
    <row r="10" spans="1:3" ht="13.5" thickBot="1">
      <c r="A10" s="25" t="s">
        <v>5</v>
      </c>
      <c r="B10" s="26" t="s">
        <v>7</v>
      </c>
      <c r="C10" s="47"/>
    </row>
    <row r="11" spans="1:3" ht="13.5" thickBot="1">
      <c r="A11" s="25" t="s">
        <v>6</v>
      </c>
      <c r="B11" s="26" t="s">
        <v>8</v>
      </c>
      <c r="C11" s="47"/>
    </row>
    <row r="12" spans="1:3">
      <c r="A12" s="676" t="s">
        <v>129</v>
      </c>
      <c r="B12" s="677" t="s">
        <v>10</v>
      </c>
      <c r="C12" s="577" t="s">
        <v>1914</v>
      </c>
    </row>
    <row r="13" spans="1:3">
      <c r="A13" s="678" t="s">
        <v>130</v>
      </c>
      <c r="B13" s="679" t="s">
        <v>9</v>
      </c>
      <c r="C13" s="564" t="s">
        <v>216</v>
      </c>
    </row>
    <row r="14" spans="1:3">
      <c r="A14" s="678" t="s">
        <v>131</v>
      </c>
      <c r="B14" s="679" t="s">
        <v>11</v>
      </c>
      <c r="C14" s="564" t="s">
        <v>1915</v>
      </c>
    </row>
    <row r="15" spans="1:3">
      <c r="A15" s="678" t="s">
        <v>132</v>
      </c>
      <c r="B15" s="679" t="s">
        <v>12</v>
      </c>
      <c r="C15" s="564" t="s">
        <v>1916</v>
      </c>
    </row>
    <row r="16" spans="1:3">
      <c r="A16" s="678" t="s">
        <v>133</v>
      </c>
      <c r="B16" s="679" t="s">
        <v>34</v>
      </c>
      <c r="C16" s="564" t="s">
        <v>1917</v>
      </c>
    </row>
    <row r="17" spans="1:3" ht="51">
      <c r="A17" s="678"/>
      <c r="B17" s="680" t="s">
        <v>192</v>
      </c>
      <c r="C17" s="564"/>
    </row>
    <row r="18" spans="1:3">
      <c r="A18" s="678" t="s">
        <v>134</v>
      </c>
      <c r="B18" s="679" t="s">
        <v>193</v>
      </c>
      <c r="C18" s="564" t="s">
        <v>1918</v>
      </c>
    </row>
    <row r="19" spans="1:3">
      <c r="A19" s="678" t="s">
        <v>135</v>
      </c>
      <c r="B19" s="679" t="s">
        <v>196</v>
      </c>
      <c r="C19" s="564" t="s">
        <v>1919</v>
      </c>
    </row>
    <row r="20" spans="1:3">
      <c r="A20" s="678" t="s">
        <v>136</v>
      </c>
      <c r="B20" s="679" t="s">
        <v>195</v>
      </c>
      <c r="C20" s="564" t="s">
        <v>1920</v>
      </c>
    </row>
    <row r="21" spans="1:3">
      <c r="A21" s="678" t="s">
        <v>137</v>
      </c>
      <c r="B21" s="679" t="s">
        <v>86</v>
      </c>
      <c r="C21" s="564">
        <v>-14</v>
      </c>
    </row>
    <row r="22" spans="1:3" ht="51">
      <c r="A22" s="678" t="s">
        <v>138</v>
      </c>
      <c r="B22" s="679" t="s">
        <v>13</v>
      </c>
      <c r="C22" s="599" t="s">
        <v>1921</v>
      </c>
    </row>
    <row r="23" spans="1:3">
      <c r="A23" s="678" t="s">
        <v>139</v>
      </c>
      <c r="B23" s="679" t="s">
        <v>14</v>
      </c>
      <c r="C23" s="564" t="s">
        <v>1922</v>
      </c>
    </row>
    <row r="24" spans="1:3">
      <c r="A24" s="678" t="s">
        <v>140</v>
      </c>
      <c r="B24" s="679" t="s">
        <v>15</v>
      </c>
      <c r="C24" s="564" t="s">
        <v>1923</v>
      </c>
    </row>
    <row r="25" spans="1:3">
      <c r="A25" s="678" t="s">
        <v>141</v>
      </c>
      <c r="B25" s="682" t="s">
        <v>91</v>
      </c>
      <c r="C25" s="564" t="s">
        <v>1882</v>
      </c>
    </row>
    <row r="26" spans="1:3">
      <c r="A26" s="678" t="s">
        <v>142</v>
      </c>
      <c r="B26" s="679" t="s">
        <v>16</v>
      </c>
      <c r="C26" s="564" t="s">
        <v>1924</v>
      </c>
    </row>
    <row r="27" spans="1:3" ht="26.25" thickBot="1">
      <c r="A27" s="683" t="s">
        <v>194</v>
      </c>
      <c r="B27" s="693" t="s">
        <v>59</v>
      </c>
      <c r="C27" s="576" t="s">
        <v>227</v>
      </c>
    </row>
    <row r="28" spans="1:3" ht="13.5" thickBot="1">
      <c r="A28" s="25" t="s">
        <v>17</v>
      </c>
      <c r="B28" s="26" t="s">
        <v>18</v>
      </c>
      <c r="C28" s="856"/>
    </row>
    <row r="29" spans="1:3">
      <c r="A29" s="678" t="s">
        <v>143</v>
      </c>
      <c r="B29" s="677" t="s">
        <v>19</v>
      </c>
      <c r="C29" s="577" t="s">
        <v>227</v>
      </c>
    </row>
    <row r="30" spans="1:3" ht="38.25">
      <c r="A30" s="678" t="s">
        <v>144</v>
      </c>
      <c r="B30" s="682" t="s">
        <v>20</v>
      </c>
      <c r="C30" s="564" t="s">
        <v>227</v>
      </c>
    </row>
    <row r="31" spans="1:3" ht="51">
      <c r="A31" s="678" t="s">
        <v>145</v>
      </c>
      <c r="B31" s="682" t="s">
        <v>21</v>
      </c>
      <c r="C31" s="564" t="s">
        <v>227</v>
      </c>
    </row>
    <row r="32" spans="1:3" ht="26.25" thickBot="1">
      <c r="A32" s="683" t="s">
        <v>146</v>
      </c>
      <c r="B32" s="693" t="s">
        <v>22</v>
      </c>
      <c r="C32" s="576" t="s">
        <v>227</v>
      </c>
    </row>
    <row r="33" spans="1:3" ht="13.5" thickBot="1">
      <c r="A33" s="30" t="s">
        <v>23</v>
      </c>
      <c r="B33" s="41" t="s">
        <v>24</v>
      </c>
      <c r="C33" s="861"/>
    </row>
    <row r="34" spans="1:3">
      <c r="A34" s="14"/>
      <c r="B34" s="686" t="s">
        <v>25</v>
      </c>
      <c r="C34" s="596" t="s">
        <v>1925</v>
      </c>
    </row>
    <row r="35" spans="1:3">
      <c r="A35" s="12"/>
      <c r="B35" s="687" t="s">
        <v>26</v>
      </c>
      <c r="C35" s="582">
        <v>-26</v>
      </c>
    </row>
    <row r="36" spans="1:3">
      <c r="A36" s="688" t="s">
        <v>147</v>
      </c>
      <c r="B36" s="687" t="s">
        <v>27</v>
      </c>
      <c r="C36" s="582">
        <v>-27</v>
      </c>
    </row>
    <row r="37" spans="1:3">
      <c r="A37" s="688" t="s">
        <v>148</v>
      </c>
      <c r="B37" s="687" t="s">
        <v>28</v>
      </c>
      <c r="C37" s="582">
        <v>-28</v>
      </c>
    </row>
    <row r="38" spans="1:3">
      <c r="A38" s="688" t="s">
        <v>149</v>
      </c>
      <c r="B38" s="687" t="s">
        <v>29</v>
      </c>
      <c r="C38" s="582">
        <v>-29</v>
      </c>
    </row>
    <row r="39" spans="1:3">
      <c r="A39" s="688"/>
      <c r="B39" s="687" t="s">
        <v>80</v>
      </c>
      <c r="C39" s="582"/>
    </row>
    <row r="40" spans="1:3">
      <c r="A40" s="688" t="s">
        <v>150</v>
      </c>
      <c r="B40" s="687" t="s">
        <v>126</v>
      </c>
      <c r="C40" s="582">
        <v>-30</v>
      </c>
    </row>
    <row r="41" spans="1:3">
      <c r="A41" s="688" t="s">
        <v>151</v>
      </c>
      <c r="B41" s="687" t="s">
        <v>127</v>
      </c>
      <c r="C41" s="582" t="s">
        <v>1507</v>
      </c>
    </row>
    <row r="42" spans="1:3">
      <c r="A42" s="688" t="s">
        <v>152</v>
      </c>
      <c r="B42" s="687" t="s">
        <v>81</v>
      </c>
      <c r="C42" s="582" t="s">
        <v>353</v>
      </c>
    </row>
    <row r="43" spans="1:3">
      <c r="A43" s="688" t="s">
        <v>153</v>
      </c>
      <c r="B43" s="687" t="s">
        <v>82</v>
      </c>
      <c r="C43" s="582">
        <v>-33</v>
      </c>
    </row>
    <row r="44" spans="1:3">
      <c r="A44" s="688" t="s">
        <v>154</v>
      </c>
      <c r="B44" s="687" t="s">
        <v>30</v>
      </c>
      <c r="C44" s="582">
        <v>130</v>
      </c>
    </row>
    <row r="45" spans="1:3">
      <c r="A45" s="688" t="s">
        <v>155</v>
      </c>
      <c r="B45" s="687" t="s">
        <v>79</v>
      </c>
      <c r="C45" s="582">
        <v>9</v>
      </c>
    </row>
    <row r="46" spans="1:3">
      <c r="A46" s="688" t="s">
        <v>156</v>
      </c>
      <c r="B46" s="687" t="s">
        <v>61</v>
      </c>
      <c r="C46" s="582">
        <v>-36</v>
      </c>
    </row>
    <row r="47" spans="1:3">
      <c r="A47" s="688" t="s">
        <v>157</v>
      </c>
      <c r="B47" s="687" t="s">
        <v>92</v>
      </c>
      <c r="C47" s="582" t="s">
        <v>1926</v>
      </c>
    </row>
    <row r="48" spans="1:3">
      <c r="A48" s="688" t="s">
        <v>158</v>
      </c>
      <c r="B48" s="687" t="s">
        <v>93</v>
      </c>
      <c r="C48" s="582" t="s">
        <v>227</v>
      </c>
    </row>
    <row r="49" spans="1:3">
      <c r="A49" s="688" t="s">
        <v>159</v>
      </c>
      <c r="B49" s="687" t="s">
        <v>99</v>
      </c>
      <c r="C49" s="582">
        <v>-39</v>
      </c>
    </row>
    <row r="50" spans="1:3">
      <c r="A50" s="688" t="s">
        <v>160</v>
      </c>
      <c r="B50" s="687" t="s">
        <v>100</v>
      </c>
      <c r="C50" s="582" t="s">
        <v>1927</v>
      </c>
    </row>
    <row r="51" spans="1:3">
      <c r="A51" s="688" t="s">
        <v>161</v>
      </c>
      <c r="B51" s="687" t="s">
        <v>101</v>
      </c>
      <c r="C51" s="582" t="s">
        <v>227</v>
      </c>
    </row>
    <row r="52" spans="1:3">
      <c r="A52" s="688" t="s">
        <v>162</v>
      </c>
      <c r="B52" s="687" t="s">
        <v>102</v>
      </c>
      <c r="C52" s="582" t="s">
        <v>227</v>
      </c>
    </row>
    <row r="53" spans="1:3">
      <c r="A53" s="688" t="s">
        <v>163</v>
      </c>
      <c r="B53" s="687" t="s">
        <v>103</v>
      </c>
      <c r="C53" s="582" t="s">
        <v>227</v>
      </c>
    </row>
    <row r="54" spans="1:3">
      <c r="A54" s="688"/>
      <c r="B54" s="687" t="s">
        <v>83</v>
      </c>
      <c r="C54" s="582"/>
    </row>
    <row r="55" spans="1:3">
      <c r="A55" s="688" t="s">
        <v>164</v>
      </c>
      <c r="B55" s="687" t="s">
        <v>60</v>
      </c>
      <c r="C55" s="582">
        <v>-44</v>
      </c>
    </row>
    <row r="56" spans="1:3">
      <c r="A56" s="688" t="s">
        <v>165</v>
      </c>
      <c r="B56" s="687" t="s">
        <v>36</v>
      </c>
      <c r="C56" s="582">
        <v>-45</v>
      </c>
    </row>
    <row r="57" spans="1:3">
      <c r="A57" s="688" t="s">
        <v>166</v>
      </c>
      <c r="B57" s="687" t="s">
        <v>1928</v>
      </c>
      <c r="C57" s="582" t="s">
        <v>1929</v>
      </c>
    </row>
    <row r="58" spans="1:3">
      <c r="A58" s="688" t="s">
        <v>167</v>
      </c>
      <c r="B58" s="687" t="s">
        <v>87</v>
      </c>
      <c r="C58" s="582" t="s">
        <v>1930</v>
      </c>
    </row>
    <row r="59" spans="1:3">
      <c r="A59" s="688" t="s">
        <v>168</v>
      </c>
      <c r="B59" s="687" t="s">
        <v>88</v>
      </c>
      <c r="C59" s="582">
        <v>-48</v>
      </c>
    </row>
    <row r="60" spans="1:3">
      <c r="A60" s="688" t="s">
        <v>169</v>
      </c>
      <c r="B60" s="687" t="s">
        <v>89</v>
      </c>
      <c r="C60" s="582" t="s">
        <v>1931</v>
      </c>
    </row>
    <row r="61" spans="1:3">
      <c r="A61" s="688"/>
      <c r="B61" s="687" t="s">
        <v>84</v>
      </c>
      <c r="C61" s="582"/>
    </row>
    <row r="62" spans="1:3">
      <c r="A62" s="688" t="s">
        <v>170</v>
      </c>
      <c r="B62" s="687" t="s">
        <v>32</v>
      </c>
      <c r="C62" s="582">
        <v>-50</v>
      </c>
    </row>
    <row r="63" spans="1:3">
      <c r="A63" s="688" t="s">
        <v>171</v>
      </c>
      <c r="B63" s="687" t="s">
        <v>90</v>
      </c>
      <c r="C63" s="582" t="s">
        <v>1932</v>
      </c>
    </row>
    <row r="64" spans="1:3">
      <c r="A64" s="688"/>
      <c r="B64" s="687" t="s">
        <v>85</v>
      </c>
      <c r="C64" s="582"/>
    </row>
    <row r="65" spans="1:3">
      <c r="A65" s="688" t="s">
        <v>172</v>
      </c>
      <c r="B65" s="687" t="s">
        <v>33</v>
      </c>
      <c r="C65" s="582">
        <v>-52</v>
      </c>
    </row>
    <row r="66" spans="1:3">
      <c r="A66" s="688" t="s">
        <v>173</v>
      </c>
      <c r="B66" s="687" t="s">
        <v>31</v>
      </c>
      <c r="C66" s="582" t="s">
        <v>1933</v>
      </c>
    </row>
    <row r="67" spans="1:3">
      <c r="A67" s="688"/>
      <c r="B67" s="687" t="s">
        <v>104</v>
      </c>
      <c r="C67" s="582"/>
    </row>
    <row r="68" spans="1:3">
      <c r="A68" s="688" t="s">
        <v>174</v>
      </c>
      <c r="B68" s="687" t="s">
        <v>105</v>
      </c>
      <c r="C68" s="582" t="s">
        <v>1934</v>
      </c>
    </row>
    <row r="69" spans="1:3">
      <c r="A69" s="688" t="s">
        <v>175</v>
      </c>
      <c r="B69" s="687" t="s">
        <v>106</v>
      </c>
      <c r="C69" s="582" t="s">
        <v>1934</v>
      </c>
    </row>
    <row r="70" spans="1:3">
      <c r="A70" s="688" t="s">
        <v>176</v>
      </c>
      <c r="B70" s="687" t="s">
        <v>107</v>
      </c>
      <c r="C70" s="582" t="s">
        <v>1934</v>
      </c>
    </row>
    <row r="71" spans="1:3">
      <c r="A71" s="688" t="s">
        <v>177</v>
      </c>
      <c r="B71" s="687" t="s">
        <v>108</v>
      </c>
      <c r="C71" s="582" t="s">
        <v>1934</v>
      </c>
    </row>
    <row r="72" spans="1:3">
      <c r="A72" s="688" t="s">
        <v>178</v>
      </c>
      <c r="B72" s="687" t="s">
        <v>109</v>
      </c>
      <c r="C72" s="582" t="s">
        <v>1934</v>
      </c>
    </row>
    <row r="73" spans="1:3" ht="25.5">
      <c r="A73" s="688" t="s">
        <v>179</v>
      </c>
      <c r="B73" s="689" t="s">
        <v>209</v>
      </c>
      <c r="C73" s="582" t="s">
        <v>1934</v>
      </c>
    </row>
    <row r="74" spans="1:3">
      <c r="A74" s="688" t="s">
        <v>180</v>
      </c>
      <c r="B74" s="687" t="s">
        <v>110</v>
      </c>
      <c r="C74" s="582" t="s">
        <v>1934</v>
      </c>
    </row>
    <row r="75" spans="1:3">
      <c r="A75" s="688" t="s">
        <v>181</v>
      </c>
      <c r="B75" s="687" t="s">
        <v>111</v>
      </c>
      <c r="C75" s="582" t="s">
        <v>1934</v>
      </c>
    </row>
    <row r="76" spans="1:3" ht="25.5">
      <c r="A76" s="688" t="s">
        <v>182</v>
      </c>
      <c r="B76" s="689" t="s">
        <v>112</v>
      </c>
      <c r="C76" s="582" t="s">
        <v>227</v>
      </c>
    </row>
    <row r="77" spans="1:3">
      <c r="A77" s="688" t="s">
        <v>183</v>
      </c>
      <c r="B77" s="689" t="s">
        <v>202</v>
      </c>
      <c r="C77" s="582" t="s">
        <v>1935</v>
      </c>
    </row>
    <row r="78" spans="1:3">
      <c r="A78" s="688" t="s">
        <v>197</v>
      </c>
      <c r="B78" s="689" t="s">
        <v>203</v>
      </c>
      <c r="C78" s="582" t="s">
        <v>1935</v>
      </c>
    </row>
    <row r="79" spans="1:3">
      <c r="A79" s="688" t="s">
        <v>198</v>
      </c>
      <c r="B79" s="689" t="s">
        <v>204</v>
      </c>
      <c r="C79" s="582" t="s">
        <v>1936</v>
      </c>
    </row>
    <row r="80" spans="1:3">
      <c r="A80" s="688" t="s">
        <v>199</v>
      </c>
      <c r="B80" s="689" t="s">
        <v>205</v>
      </c>
      <c r="C80" s="582" t="s">
        <v>1935</v>
      </c>
    </row>
    <row r="81" spans="1:3">
      <c r="A81" s="688"/>
      <c r="B81" s="687" t="s">
        <v>113</v>
      </c>
      <c r="C81" s="582"/>
    </row>
    <row r="82" spans="1:3">
      <c r="A82" s="688" t="s">
        <v>200</v>
      </c>
      <c r="B82" s="687" t="s">
        <v>114</v>
      </c>
      <c r="C82" s="582" t="s">
        <v>227</v>
      </c>
    </row>
    <row r="83" spans="1:3">
      <c r="A83" s="688" t="s">
        <v>201</v>
      </c>
      <c r="B83" s="687" t="s">
        <v>115</v>
      </c>
      <c r="C83" s="582">
        <v>1570</v>
      </c>
    </row>
    <row r="84" spans="1:3">
      <c r="A84" s="688"/>
      <c r="B84" s="690" t="s">
        <v>208</v>
      </c>
      <c r="C84" s="862"/>
    </row>
    <row r="85" spans="1:3" ht="26.25" thickBot="1">
      <c r="A85" s="691" t="s">
        <v>207</v>
      </c>
      <c r="B85" s="692" t="s">
        <v>206</v>
      </c>
      <c r="C85" s="854" t="s">
        <v>227</v>
      </c>
    </row>
    <row r="86" spans="1:3" ht="13.5" thickBot="1">
      <c r="A86" s="12"/>
      <c r="B86" s="8"/>
      <c r="C86" s="595"/>
    </row>
    <row r="87" spans="1:3" ht="13.5" thickBot="1">
      <c r="A87" s="25" t="s">
        <v>39</v>
      </c>
      <c r="B87" s="29" t="s">
        <v>38</v>
      </c>
      <c r="C87" s="856"/>
    </row>
    <row r="88" spans="1:3">
      <c r="A88" s="14" t="s">
        <v>40</v>
      </c>
      <c r="B88" s="17" t="s">
        <v>62</v>
      </c>
      <c r="C88" s="596"/>
    </row>
    <row r="89" spans="1:3">
      <c r="A89" s="12" t="s">
        <v>41</v>
      </c>
      <c r="B89" s="18" t="s">
        <v>63</v>
      </c>
      <c r="C89" s="582" t="s">
        <v>227</v>
      </c>
    </row>
    <row r="90" spans="1:3">
      <c r="A90" s="12" t="s">
        <v>42</v>
      </c>
      <c r="B90" s="18" t="s">
        <v>64</v>
      </c>
      <c r="C90" s="582" t="s">
        <v>227</v>
      </c>
    </row>
    <row r="91" spans="1:3">
      <c r="A91" s="12" t="s">
        <v>43</v>
      </c>
      <c r="B91" s="18" t="s">
        <v>65</v>
      </c>
      <c r="C91" s="582" t="s">
        <v>227</v>
      </c>
    </row>
    <row r="92" spans="1:3">
      <c r="A92" s="12" t="s">
        <v>44</v>
      </c>
      <c r="B92" s="18" t="s">
        <v>66</v>
      </c>
      <c r="C92" s="582" t="s">
        <v>227</v>
      </c>
    </row>
    <row r="93" spans="1:3">
      <c r="A93" s="12" t="s">
        <v>45</v>
      </c>
      <c r="B93" s="18" t="s">
        <v>120</v>
      </c>
      <c r="C93" s="582" t="s">
        <v>227</v>
      </c>
    </row>
    <row r="94" spans="1:3">
      <c r="A94" s="12" t="s">
        <v>46</v>
      </c>
      <c r="B94" s="18" t="s">
        <v>121</v>
      </c>
      <c r="C94" s="582" t="s">
        <v>227</v>
      </c>
    </row>
    <row r="95" spans="1:3" ht="25.5">
      <c r="A95" s="12" t="s">
        <v>47</v>
      </c>
      <c r="B95" s="22" t="s">
        <v>67</v>
      </c>
      <c r="C95" s="582" t="s">
        <v>227</v>
      </c>
    </row>
    <row r="96" spans="1:3" ht="25.5">
      <c r="A96" s="12" t="s">
        <v>48</v>
      </c>
      <c r="B96" s="22" t="s">
        <v>68</v>
      </c>
      <c r="C96" s="582" t="s">
        <v>227</v>
      </c>
    </row>
    <row r="97" spans="1:3">
      <c r="A97" s="12" t="s">
        <v>49</v>
      </c>
      <c r="B97" s="18" t="s">
        <v>69</v>
      </c>
      <c r="C97" s="582" t="s">
        <v>227</v>
      </c>
    </row>
    <row r="98" spans="1:3">
      <c r="A98" s="12" t="s">
        <v>50</v>
      </c>
      <c r="B98" s="18" t="s">
        <v>70</v>
      </c>
      <c r="C98" s="582" t="s">
        <v>227</v>
      </c>
    </row>
    <row r="99" spans="1:3">
      <c r="A99" s="12" t="s">
        <v>122</v>
      </c>
      <c r="B99" s="1" t="s">
        <v>116</v>
      </c>
      <c r="C99" s="582" t="s">
        <v>227</v>
      </c>
    </row>
    <row r="100" spans="1:3">
      <c r="A100" s="12" t="s">
        <v>123</v>
      </c>
      <c r="B100" s="1" t="s">
        <v>117</v>
      </c>
      <c r="C100" s="582" t="s">
        <v>227</v>
      </c>
    </row>
    <row r="101" spans="1:3">
      <c r="A101" s="12" t="s">
        <v>124</v>
      </c>
      <c r="B101" s="1" t="s">
        <v>118</v>
      </c>
      <c r="C101" s="582" t="s">
        <v>227</v>
      </c>
    </row>
    <row r="102" spans="1:3" ht="13.5" thickBot="1">
      <c r="A102" s="15" t="s">
        <v>125</v>
      </c>
      <c r="B102" s="3" t="s">
        <v>119</v>
      </c>
      <c r="C102" s="854" t="s">
        <v>227</v>
      </c>
    </row>
    <row r="103" spans="1:3" ht="13.5" thickBot="1">
      <c r="A103" s="12"/>
      <c r="B103" s="8"/>
      <c r="C103" s="595"/>
    </row>
    <row r="104" spans="1:3" ht="13.5" thickBot="1">
      <c r="A104" s="25" t="s">
        <v>51</v>
      </c>
      <c r="B104" s="29" t="s">
        <v>191</v>
      </c>
      <c r="C104" s="856"/>
    </row>
    <row r="105" spans="1:3" ht="13.5" thickBot="1">
      <c r="A105" s="16" t="s">
        <v>52</v>
      </c>
      <c r="B105" s="20" t="s">
        <v>128</v>
      </c>
      <c r="C105" s="863" t="s">
        <v>227</v>
      </c>
    </row>
    <row r="106" spans="1:3" ht="13.5" thickBot="1">
      <c r="A106" s="12"/>
      <c r="B106" s="8"/>
      <c r="C106" s="595"/>
    </row>
    <row r="107" spans="1:3" ht="13.5" thickBot="1">
      <c r="A107" s="30" t="s">
        <v>53</v>
      </c>
      <c r="B107" s="31" t="s">
        <v>71</v>
      </c>
      <c r="C107" s="861"/>
    </row>
    <row r="108" spans="1:3">
      <c r="A108" s="14" t="s">
        <v>54</v>
      </c>
      <c r="B108" s="17" t="s">
        <v>72</v>
      </c>
      <c r="C108" s="596" t="s">
        <v>227</v>
      </c>
    </row>
    <row r="109" spans="1:3" ht="13.5" thickBot="1">
      <c r="A109" s="15" t="s">
        <v>55</v>
      </c>
      <c r="B109" s="19" t="s">
        <v>73</v>
      </c>
      <c r="C109" s="854" t="s">
        <v>227</v>
      </c>
    </row>
    <row r="110" spans="1:3" ht="13.5" thickBot="1">
      <c r="A110" s="12"/>
      <c r="B110" s="8"/>
      <c r="C110" s="595"/>
    </row>
    <row r="111" spans="1:3" ht="13.5" thickBot="1">
      <c r="A111" s="30" t="s">
        <v>56</v>
      </c>
      <c r="B111" s="31" t="s">
        <v>74</v>
      </c>
      <c r="C111" s="861"/>
    </row>
    <row r="112" spans="1:3" ht="25.5">
      <c r="A112" s="14" t="s">
        <v>57</v>
      </c>
      <c r="B112" s="23" t="s">
        <v>75</v>
      </c>
      <c r="C112" s="598" t="s">
        <v>227</v>
      </c>
    </row>
    <row r="113" spans="1:3" ht="26.25" thickBot="1">
      <c r="A113" s="15" t="s">
        <v>58</v>
      </c>
      <c r="B113" s="24" t="s">
        <v>76</v>
      </c>
      <c r="C113" s="576" t="s">
        <v>227</v>
      </c>
    </row>
    <row r="114" spans="1:3" ht="13.5" thickBot="1">
      <c r="A114" s="4"/>
      <c r="B114" s="4"/>
      <c r="C114" s="562"/>
    </row>
    <row r="115" spans="1:3" ht="13.5" thickBot="1">
      <c r="A115" s="25" t="s">
        <v>94</v>
      </c>
      <c r="B115" s="26" t="s">
        <v>184</v>
      </c>
      <c r="C115" s="856"/>
    </row>
    <row r="116" spans="1:3">
      <c r="A116" s="676" t="s">
        <v>95</v>
      </c>
      <c r="B116" s="36" t="s">
        <v>187</v>
      </c>
      <c r="C116" s="598" t="s">
        <v>1937</v>
      </c>
    </row>
    <row r="117" spans="1:3" ht="25.5">
      <c r="A117" s="678" t="s">
        <v>96</v>
      </c>
      <c r="B117" s="37" t="s">
        <v>188</v>
      </c>
      <c r="C117" s="564" t="s">
        <v>1938</v>
      </c>
    </row>
    <row r="118" spans="1:3" ht="25.5">
      <c r="A118" s="678" t="s">
        <v>97</v>
      </c>
      <c r="B118" s="37" t="s">
        <v>189</v>
      </c>
      <c r="C118" s="564" t="s">
        <v>227</v>
      </c>
    </row>
    <row r="119" spans="1:3">
      <c r="A119" s="678" t="s">
        <v>98</v>
      </c>
      <c r="B119" s="37" t="s">
        <v>190</v>
      </c>
      <c r="C119" s="564" t="s">
        <v>1939</v>
      </c>
    </row>
    <row r="120" spans="1:3" ht="26.25" thickBot="1">
      <c r="A120" s="683" t="s">
        <v>185</v>
      </c>
      <c r="B120" s="38" t="s">
        <v>186</v>
      </c>
      <c r="C120" s="600" t="s">
        <v>1940</v>
      </c>
    </row>
  </sheetData>
  <sheetProtection password="E2A1" sheet="1" objects="1" scenarios="1"/>
  <customSheetViews>
    <customSheetView guid="{3E90B2E1-F1F4-4974-B519-9169F75ECD48}" topLeftCell="A37">
      <selection activeCell="E55" sqref="E55"/>
      <pageMargins left="0.7" right="0.7" top="0.75" bottom="0.75" header="0.3" footer="0.3"/>
    </customSheetView>
  </customSheetViews>
  <mergeCells count="5">
    <mergeCell ref="A6:C6"/>
    <mergeCell ref="A8:B8"/>
    <mergeCell ref="A2:B2"/>
    <mergeCell ref="A3:B3"/>
    <mergeCell ref="A4:B4"/>
  </mergeCells>
  <pageMargins left="0.7" right="0.7" top="0.75" bottom="0.75" header="0.3" footer="0.3"/>
</worksheet>
</file>

<file path=xl/worksheets/sheet30.xml><?xml version="1.0" encoding="utf-8"?>
<worksheet xmlns="http://schemas.openxmlformats.org/spreadsheetml/2006/main" xmlns:r="http://schemas.openxmlformats.org/officeDocument/2006/relationships">
  <sheetPr codeName="Hoja30"/>
  <dimension ref="A1:C136"/>
  <sheetViews>
    <sheetView workbookViewId="0">
      <selection activeCell="E55" sqref="E55"/>
    </sheetView>
  </sheetViews>
  <sheetFormatPr baseColWidth="10" defaultRowHeight="12.75"/>
  <cols>
    <col min="1" max="1" width="21.140625" customWidth="1"/>
    <col min="2" max="2" width="29.5703125" customWidth="1"/>
    <col min="3" max="3" width="56.42578125" customWidth="1"/>
  </cols>
  <sheetData>
    <row r="1" spans="1:3">
      <c r="A1" s="1050" t="s">
        <v>0</v>
      </c>
      <c r="B1" s="1051"/>
      <c r="C1" s="54" t="s">
        <v>1942</v>
      </c>
    </row>
    <row r="2" spans="1:3" ht="13.5" thickBot="1">
      <c r="A2" s="1052" t="s">
        <v>77</v>
      </c>
      <c r="B2" s="1053"/>
      <c r="C2" s="49" t="s">
        <v>322</v>
      </c>
    </row>
    <row r="3" spans="1:3">
      <c r="A3" s="1052" t="s">
        <v>1</v>
      </c>
      <c r="B3" s="1054"/>
      <c r="C3" s="54" t="s">
        <v>1942</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565" t="s">
        <v>1942</v>
      </c>
    </row>
    <row r="12" spans="1:3">
      <c r="A12" s="678" t="s">
        <v>130</v>
      </c>
      <c r="B12" s="679" t="s">
        <v>9</v>
      </c>
      <c r="C12" s="564" t="s">
        <v>263</v>
      </c>
    </row>
    <row r="13" spans="1:3">
      <c r="A13" s="678" t="s">
        <v>131</v>
      </c>
      <c r="B13" s="679" t="s">
        <v>11</v>
      </c>
      <c r="C13" s="564" t="s">
        <v>264</v>
      </c>
    </row>
    <row r="14" spans="1:3" ht="13.5" thickBot="1">
      <c r="A14" s="678" t="s">
        <v>132</v>
      </c>
      <c r="B14" s="679" t="s">
        <v>12</v>
      </c>
      <c r="C14" s="564" t="s">
        <v>1943</v>
      </c>
    </row>
    <row r="15" spans="1:3">
      <c r="A15" s="678" t="s">
        <v>133</v>
      </c>
      <c r="B15" s="679" t="s">
        <v>34</v>
      </c>
      <c r="C15" s="565" t="s">
        <v>1942</v>
      </c>
    </row>
    <row r="16" spans="1:3" ht="51">
      <c r="A16" s="678"/>
      <c r="B16" s="680" t="s">
        <v>192</v>
      </c>
      <c r="C16" s="864"/>
    </row>
    <row r="17" spans="1:3">
      <c r="A17" s="678" t="s">
        <v>134</v>
      </c>
      <c r="B17" s="679" t="s">
        <v>193</v>
      </c>
      <c r="C17" s="564" t="s">
        <v>1550</v>
      </c>
    </row>
    <row r="18" spans="1:3" ht="16.5">
      <c r="A18" s="678" t="s">
        <v>135</v>
      </c>
      <c r="B18" s="679" t="s">
        <v>196</v>
      </c>
      <c r="C18" s="949" t="s">
        <v>1944</v>
      </c>
    </row>
    <row r="19" spans="1:3">
      <c r="A19" s="678" t="s">
        <v>136</v>
      </c>
      <c r="B19" s="679" t="s">
        <v>195</v>
      </c>
      <c r="C19" s="564" t="s">
        <v>268</v>
      </c>
    </row>
    <row r="20" spans="1:3">
      <c r="A20" s="678" t="s">
        <v>137</v>
      </c>
      <c r="B20" s="679" t="s">
        <v>86</v>
      </c>
      <c r="C20" s="564" t="s">
        <v>1945</v>
      </c>
    </row>
    <row r="21" spans="1:3">
      <c r="A21" s="678" t="s">
        <v>138</v>
      </c>
      <c r="B21" s="679" t="s">
        <v>13</v>
      </c>
      <c r="C21" s="564" t="s">
        <v>1946</v>
      </c>
    </row>
    <row r="22" spans="1:3">
      <c r="A22" s="678" t="s">
        <v>140</v>
      </c>
      <c r="B22" s="679" t="s">
        <v>15</v>
      </c>
      <c r="C22" s="564" t="s">
        <v>1945</v>
      </c>
    </row>
    <row r="23" spans="1:3" ht="25.5">
      <c r="A23" s="678" t="s">
        <v>141</v>
      </c>
      <c r="B23" s="682" t="s">
        <v>91</v>
      </c>
      <c r="C23" s="564" t="s">
        <v>1882</v>
      </c>
    </row>
    <row r="24" spans="1:3">
      <c r="A24" s="678" t="s">
        <v>142</v>
      </c>
      <c r="B24" s="679" t="s">
        <v>16</v>
      </c>
      <c r="C24" s="908" t="s">
        <v>1947</v>
      </c>
    </row>
    <row r="25" spans="1:3" ht="26.25" thickBot="1">
      <c r="A25" s="683" t="s">
        <v>194</v>
      </c>
      <c r="B25" s="693" t="s">
        <v>59</v>
      </c>
      <c r="C25" s="911" t="s">
        <v>1945</v>
      </c>
    </row>
    <row r="26" spans="1:3" ht="13.5" thickBot="1">
      <c r="A26" s="25" t="s">
        <v>17</v>
      </c>
      <c r="B26" s="26" t="s">
        <v>18</v>
      </c>
      <c r="C26" s="856"/>
    </row>
    <row r="27" spans="1:3">
      <c r="A27" s="678" t="s">
        <v>143</v>
      </c>
      <c r="B27" s="677" t="s">
        <v>19</v>
      </c>
      <c r="C27" s="950" t="s">
        <v>1945</v>
      </c>
    </row>
    <row r="28" spans="1:3" ht="38.25">
      <c r="A28" s="678" t="s">
        <v>144</v>
      </c>
      <c r="B28" s="682" t="s">
        <v>20</v>
      </c>
      <c r="C28" s="864" t="s">
        <v>1945</v>
      </c>
    </row>
    <row r="29" spans="1:3" ht="63.75">
      <c r="A29" s="678" t="s">
        <v>145</v>
      </c>
      <c r="B29" s="682" t="s">
        <v>21</v>
      </c>
      <c r="C29" s="864" t="s">
        <v>1945</v>
      </c>
    </row>
    <row r="30" spans="1:3" ht="39" thickBot="1">
      <c r="A30" s="683" t="s">
        <v>146</v>
      </c>
      <c r="B30" s="693" t="s">
        <v>22</v>
      </c>
      <c r="C30" s="911" t="s">
        <v>1945</v>
      </c>
    </row>
    <row r="31" spans="1:3" ht="13.5" thickBot="1">
      <c r="A31" s="30" t="s">
        <v>23</v>
      </c>
      <c r="B31" s="41" t="s">
        <v>24</v>
      </c>
      <c r="C31" s="861"/>
    </row>
    <row r="32" spans="1:3">
      <c r="A32" s="14"/>
      <c r="B32" s="686" t="s">
        <v>25</v>
      </c>
      <c r="C32" s="598" t="s">
        <v>1948</v>
      </c>
    </row>
    <row r="33" spans="1:3">
      <c r="A33" s="12"/>
      <c r="B33" s="687" t="s">
        <v>26</v>
      </c>
      <c r="C33" s="564" t="s">
        <v>1948</v>
      </c>
    </row>
    <row r="34" spans="1:3">
      <c r="A34" s="688" t="s">
        <v>147</v>
      </c>
      <c r="B34" s="687" t="s">
        <v>27</v>
      </c>
      <c r="C34" s="564" t="s">
        <v>1948</v>
      </c>
    </row>
    <row r="35" spans="1:3">
      <c r="A35" s="688" t="s">
        <v>148</v>
      </c>
      <c r="B35" s="687" t="s">
        <v>28</v>
      </c>
      <c r="C35" s="564" t="s">
        <v>1948</v>
      </c>
    </row>
    <row r="36" spans="1:3">
      <c r="A36" s="688" t="s">
        <v>149</v>
      </c>
      <c r="B36" s="687" t="s">
        <v>29</v>
      </c>
      <c r="C36" s="564" t="s">
        <v>1948</v>
      </c>
    </row>
    <row r="37" spans="1:3">
      <c r="A37" s="688"/>
      <c r="B37" s="687" t="s">
        <v>80</v>
      </c>
      <c r="C37" s="582"/>
    </row>
    <row r="38" spans="1:3">
      <c r="A38" s="688" t="s">
        <v>150</v>
      </c>
      <c r="B38" s="687" t="s">
        <v>126</v>
      </c>
      <c r="C38" s="564" t="s">
        <v>1948</v>
      </c>
    </row>
    <row r="39" spans="1:3">
      <c r="A39" s="688" t="s">
        <v>151</v>
      </c>
      <c r="B39" s="687" t="s">
        <v>127</v>
      </c>
      <c r="C39" s="564" t="s">
        <v>1948</v>
      </c>
    </row>
    <row r="40" spans="1:3">
      <c r="A40" s="688" t="s">
        <v>152</v>
      </c>
      <c r="B40" s="687" t="s">
        <v>81</v>
      </c>
      <c r="C40" s="564" t="s">
        <v>1948</v>
      </c>
    </row>
    <row r="41" spans="1:3">
      <c r="A41" s="688" t="s">
        <v>153</v>
      </c>
      <c r="B41" s="687" t="s">
        <v>82</v>
      </c>
      <c r="C41" s="564" t="s">
        <v>1948</v>
      </c>
    </row>
    <row r="42" spans="1:3">
      <c r="A42" s="688" t="s">
        <v>154</v>
      </c>
      <c r="B42" s="687" t="s">
        <v>30</v>
      </c>
      <c r="C42" s="564" t="s">
        <v>1948</v>
      </c>
    </row>
    <row r="43" spans="1:3">
      <c r="A43" s="688" t="s">
        <v>155</v>
      </c>
      <c r="B43" s="687" t="s">
        <v>79</v>
      </c>
      <c r="C43" s="564" t="s">
        <v>1948</v>
      </c>
    </row>
    <row r="44" spans="1:3">
      <c r="A44" s="688" t="s">
        <v>156</v>
      </c>
      <c r="B44" s="687" t="s">
        <v>61</v>
      </c>
      <c r="C44" s="564" t="s">
        <v>1948</v>
      </c>
    </row>
    <row r="45" spans="1:3">
      <c r="A45" s="688" t="s">
        <v>157</v>
      </c>
      <c r="B45" s="687" t="s">
        <v>92</v>
      </c>
      <c r="C45" s="564" t="s">
        <v>1948</v>
      </c>
    </row>
    <row r="46" spans="1:3">
      <c r="A46" s="688" t="s">
        <v>158</v>
      </c>
      <c r="B46" s="687" t="s">
        <v>93</v>
      </c>
      <c r="C46" s="564" t="s">
        <v>1948</v>
      </c>
    </row>
    <row r="47" spans="1:3">
      <c r="A47" s="688" t="s">
        <v>159</v>
      </c>
      <c r="B47" s="687" t="s">
        <v>99</v>
      </c>
      <c r="C47" s="564" t="s">
        <v>1948</v>
      </c>
    </row>
    <row r="48" spans="1:3">
      <c r="A48" s="688" t="s">
        <v>160</v>
      </c>
      <c r="B48" s="687" t="s">
        <v>100</v>
      </c>
      <c r="C48" s="564" t="s">
        <v>1948</v>
      </c>
    </row>
    <row r="49" spans="1:3">
      <c r="A49" s="688" t="s">
        <v>161</v>
      </c>
      <c r="B49" s="687" t="s">
        <v>101</v>
      </c>
      <c r="C49" s="564" t="s">
        <v>1948</v>
      </c>
    </row>
    <row r="50" spans="1:3">
      <c r="A50" s="688" t="s">
        <v>162</v>
      </c>
      <c r="B50" s="687" t="s">
        <v>102</v>
      </c>
      <c r="C50" s="564" t="s">
        <v>1948</v>
      </c>
    </row>
    <row r="51" spans="1:3">
      <c r="A51" s="688" t="s">
        <v>163</v>
      </c>
      <c r="B51" s="687" t="s">
        <v>103</v>
      </c>
      <c r="C51" s="564" t="s">
        <v>1948</v>
      </c>
    </row>
    <row r="52" spans="1:3">
      <c r="A52" s="688"/>
      <c r="B52" s="687" t="s">
        <v>83</v>
      </c>
      <c r="C52" s="582"/>
    </row>
    <row r="53" spans="1:3">
      <c r="A53" s="688" t="s">
        <v>164</v>
      </c>
      <c r="B53" s="687" t="s">
        <v>60</v>
      </c>
      <c r="C53" s="564" t="s">
        <v>1948</v>
      </c>
    </row>
    <row r="54" spans="1:3">
      <c r="A54" s="688" t="s">
        <v>165</v>
      </c>
      <c r="B54" s="687" t="s">
        <v>36</v>
      </c>
      <c r="C54" s="564" t="s">
        <v>1948</v>
      </c>
    </row>
    <row r="55" spans="1:3">
      <c r="A55" s="688" t="s">
        <v>166</v>
      </c>
      <c r="B55" s="687" t="s">
        <v>37</v>
      </c>
      <c r="C55" s="564" t="s">
        <v>1948</v>
      </c>
    </row>
    <row r="56" spans="1:3">
      <c r="A56" s="688" t="s">
        <v>167</v>
      </c>
      <c r="B56" s="687" t="s">
        <v>87</v>
      </c>
      <c r="C56" s="564" t="s">
        <v>1948</v>
      </c>
    </row>
    <row r="57" spans="1:3">
      <c r="A57" s="688" t="s">
        <v>168</v>
      </c>
      <c r="B57" s="687" t="s">
        <v>88</v>
      </c>
      <c r="C57" s="564" t="s">
        <v>1948</v>
      </c>
    </row>
    <row r="58" spans="1:3">
      <c r="A58" s="688" t="s">
        <v>169</v>
      </c>
      <c r="B58" s="687" t="s">
        <v>89</v>
      </c>
      <c r="C58" s="564" t="s">
        <v>1948</v>
      </c>
    </row>
    <row r="59" spans="1:3">
      <c r="A59" s="688"/>
      <c r="B59" s="687" t="s">
        <v>84</v>
      </c>
      <c r="C59" s="582"/>
    </row>
    <row r="60" spans="1:3">
      <c r="A60" s="688" t="s">
        <v>170</v>
      </c>
      <c r="B60" s="687" t="s">
        <v>32</v>
      </c>
      <c r="C60" s="564" t="s">
        <v>1948</v>
      </c>
    </row>
    <row r="61" spans="1:3">
      <c r="A61" s="688" t="s">
        <v>171</v>
      </c>
      <c r="B61" s="687" t="s">
        <v>90</v>
      </c>
      <c r="C61" s="738" t="s">
        <v>1949</v>
      </c>
    </row>
    <row r="62" spans="1:3">
      <c r="A62" s="688"/>
      <c r="B62" s="687" t="s">
        <v>85</v>
      </c>
      <c r="C62" s="582"/>
    </row>
    <row r="63" spans="1:3">
      <c r="A63" s="688" t="s">
        <v>172</v>
      </c>
      <c r="B63" s="687" t="s">
        <v>33</v>
      </c>
      <c r="C63" s="738" t="s">
        <v>1948</v>
      </c>
    </row>
    <row r="64" spans="1:3">
      <c r="A64" s="688" t="s">
        <v>173</v>
      </c>
      <c r="B64" s="687" t="s">
        <v>31</v>
      </c>
      <c r="C64" s="738" t="s">
        <v>1948</v>
      </c>
    </row>
    <row r="65" spans="1:3">
      <c r="A65" s="688"/>
      <c r="B65" s="687" t="s">
        <v>104</v>
      </c>
      <c r="C65" s="582"/>
    </row>
    <row r="66" spans="1:3">
      <c r="A66" s="688" t="s">
        <v>174</v>
      </c>
      <c r="B66" s="687" t="s">
        <v>105</v>
      </c>
      <c r="C66" s="738" t="s">
        <v>1948</v>
      </c>
    </row>
    <row r="67" spans="1:3">
      <c r="A67" s="688" t="s">
        <v>175</v>
      </c>
      <c r="B67" s="687" t="s">
        <v>106</v>
      </c>
      <c r="C67" s="738" t="s">
        <v>1948</v>
      </c>
    </row>
    <row r="68" spans="1:3">
      <c r="A68" s="688" t="s">
        <v>176</v>
      </c>
      <c r="B68" s="687" t="s">
        <v>107</v>
      </c>
      <c r="C68" s="738" t="s">
        <v>1948</v>
      </c>
    </row>
    <row r="69" spans="1:3">
      <c r="A69" s="688" t="s">
        <v>177</v>
      </c>
      <c r="B69" s="687" t="s">
        <v>108</v>
      </c>
      <c r="C69" s="738" t="s">
        <v>1948</v>
      </c>
    </row>
    <row r="70" spans="1:3">
      <c r="A70" s="688" t="s">
        <v>178</v>
      </c>
      <c r="B70" s="687" t="s">
        <v>109</v>
      </c>
      <c r="C70" s="738" t="s">
        <v>1948</v>
      </c>
    </row>
    <row r="71" spans="1:3" ht="25.5">
      <c r="A71" s="688" t="s">
        <v>179</v>
      </c>
      <c r="B71" s="689" t="s">
        <v>209</v>
      </c>
      <c r="C71" s="738" t="s">
        <v>1948</v>
      </c>
    </row>
    <row r="72" spans="1:3">
      <c r="A72" s="688" t="s">
        <v>180</v>
      </c>
      <c r="B72" s="687" t="s">
        <v>110</v>
      </c>
      <c r="C72" s="738" t="s">
        <v>1948</v>
      </c>
    </row>
    <row r="73" spans="1:3">
      <c r="A73" s="688" t="s">
        <v>181</v>
      </c>
      <c r="B73" s="687" t="s">
        <v>111</v>
      </c>
      <c r="C73" s="738" t="s">
        <v>1948</v>
      </c>
    </row>
    <row r="74" spans="1:3" ht="25.5">
      <c r="A74" s="688" t="s">
        <v>182</v>
      </c>
      <c r="B74" s="689" t="s">
        <v>112</v>
      </c>
      <c r="C74" s="738" t="s">
        <v>1948</v>
      </c>
    </row>
    <row r="75" spans="1:3">
      <c r="A75" s="688" t="s">
        <v>183</v>
      </c>
      <c r="B75" s="689" t="s">
        <v>202</v>
      </c>
      <c r="C75" s="738" t="s">
        <v>1948</v>
      </c>
    </row>
    <row r="76" spans="1:3">
      <c r="A76" s="688" t="s">
        <v>197</v>
      </c>
      <c r="B76" s="689" t="s">
        <v>203</v>
      </c>
      <c r="C76" s="738" t="s">
        <v>1948</v>
      </c>
    </row>
    <row r="77" spans="1:3">
      <c r="A77" s="688" t="s">
        <v>198</v>
      </c>
      <c r="B77" s="689" t="s">
        <v>204</v>
      </c>
      <c r="C77" s="738" t="s">
        <v>1948</v>
      </c>
    </row>
    <row r="78" spans="1:3">
      <c r="A78" s="688" t="s">
        <v>199</v>
      </c>
      <c r="B78" s="689" t="s">
        <v>205</v>
      </c>
      <c r="C78" s="738" t="s">
        <v>1948</v>
      </c>
    </row>
    <row r="79" spans="1:3">
      <c r="A79" s="688"/>
      <c r="B79" s="687" t="s">
        <v>113</v>
      </c>
      <c r="C79" s="582"/>
    </row>
    <row r="80" spans="1:3">
      <c r="A80" s="688" t="s">
        <v>200</v>
      </c>
      <c r="B80" s="687" t="s">
        <v>114</v>
      </c>
      <c r="C80" s="738" t="s">
        <v>1948</v>
      </c>
    </row>
    <row r="81" spans="1:3">
      <c r="A81" s="688" t="s">
        <v>201</v>
      </c>
      <c r="B81" s="687" t="s">
        <v>115</v>
      </c>
      <c r="C81" s="738" t="s">
        <v>1948</v>
      </c>
    </row>
    <row r="82" spans="1:3">
      <c r="A82" s="688"/>
      <c r="B82" s="690" t="s">
        <v>208</v>
      </c>
      <c r="C82" s="862"/>
    </row>
    <row r="83" spans="1:3" ht="26.25" thickBot="1">
      <c r="A83" s="691" t="s">
        <v>207</v>
      </c>
      <c r="B83" s="692" t="s">
        <v>206</v>
      </c>
      <c r="C83" s="854" t="s">
        <v>1948</v>
      </c>
    </row>
    <row r="84" spans="1:3" ht="13.5" thickBot="1">
      <c r="A84" s="12"/>
      <c r="B84" s="8"/>
      <c r="C84" s="595"/>
    </row>
    <row r="85" spans="1:3" ht="13.5" thickBot="1">
      <c r="A85" s="25" t="s">
        <v>39</v>
      </c>
      <c r="B85" s="29" t="s">
        <v>38</v>
      </c>
      <c r="C85" s="856"/>
    </row>
    <row r="86" spans="1:3">
      <c r="A86" s="14" t="s">
        <v>40</v>
      </c>
      <c r="B86" s="17" t="s">
        <v>62</v>
      </c>
      <c r="C86" s="596"/>
    </row>
    <row r="87" spans="1:3">
      <c r="A87" s="12" t="s">
        <v>41</v>
      </c>
      <c r="B87" s="18" t="s">
        <v>63</v>
      </c>
      <c r="C87" s="582" t="s">
        <v>1948</v>
      </c>
    </row>
    <row r="88" spans="1:3">
      <c r="A88" s="12" t="s">
        <v>42</v>
      </c>
      <c r="B88" s="18" t="s">
        <v>64</v>
      </c>
      <c r="C88" s="582" t="s">
        <v>1948</v>
      </c>
    </row>
    <row r="89" spans="1:3">
      <c r="A89" s="12" t="s">
        <v>43</v>
      </c>
      <c r="B89" s="18" t="s">
        <v>65</v>
      </c>
      <c r="C89" s="582" t="s">
        <v>1948</v>
      </c>
    </row>
    <row r="90" spans="1:3">
      <c r="A90" s="12" t="s">
        <v>44</v>
      </c>
      <c r="B90" s="18" t="s">
        <v>66</v>
      </c>
      <c r="C90" s="582" t="s">
        <v>1948</v>
      </c>
    </row>
    <row r="91" spans="1:3">
      <c r="A91" s="12" t="s">
        <v>45</v>
      </c>
      <c r="B91" s="18" t="s">
        <v>120</v>
      </c>
      <c r="C91" s="582" t="s">
        <v>1948</v>
      </c>
    </row>
    <row r="92" spans="1:3">
      <c r="A92" s="12" t="s">
        <v>46</v>
      </c>
      <c r="B92" s="18" t="s">
        <v>121</v>
      </c>
      <c r="C92" s="582" t="s">
        <v>1948</v>
      </c>
    </row>
    <row r="93" spans="1:3" ht="25.5">
      <c r="A93" s="12" t="s">
        <v>47</v>
      </c>
      <c r="B93" s="22" t="s">
        <v>67</v>
      </c>
      <c r="C93" s="582" t="s">
        <v>1948</v>
      </c>
    </row>
    <row r="94" spans="1:3" ht="38.25">
      <c r="A94" s="12" t="s">
        <v>48</v>
      </c>
      <c r="B94" s="22" t="s">
        <v>68</v>
      </c>
      <c r="C94" s="582" t="s">
        <v>1948</v>
      </c>
    </row>
    <row r="95" spans="1:3">
      <c r="A95" s="12" t="s">
        <v>49</v>
      </c>
      <c r="B95" s="18" t="s">
        <v>69</v>
      </c>
      <c r="C95" s="582" t="s">
        <v>1948</v>
      </c>
    </row>
    <row r="96" spans="1:3">
      <c r="A96" s="12" t="s">
        <v>50</v>
      </c>
      <c r="B96" s="18" t="s">
        <v>70</v>
      </c>
      <c r="C96" s="582" t="s">
        <v>1948</v>
      </c>
    </row>
    <row r="97" spans="1:3">
      <c r="A97" s="12" t="s">
        <v>122</v>
      </c>
      <c r="B97" s="1" t="s">
        <v>116</v>
      </c>
      <c r="C97" s="582" t="s">
        <v>1948</v>
      </c>
    </row>
    <row r="98" spans="1:3">
      <c r="A98" s="12" t="s">
        <v>123</v>
      </c>
      <c r="B98" s="1" t="s">
        <v>117</v>
      </c>
      <c r="C98" s="582" t="s">
        <v>1948</v>
      </c>
    </row>
    <row r="99" spans="1:3">
      <c r="A99" s="12" t="s">
        <v>124</v>
      </c>
      <c r="B99" s="1" t="s">
        <v>118</v>
      </c>
      <c r="C99" s="582" t="s">
        <v>1948</v>
      </c>
    </row>
    <row r="100" spans="1:3" ht="13.5" thickBot="1">
      <c r="A100" s="15" t="s">
        <v>125</v>
      </c>
      <c r="B100" s="3" t="s">
        <v>119</v>
      </c>
      <c r="C100" s="854" t="s">
        <v>1948</v>
      </c>
    </row>
    <row r="101" spans="1:3" ht="13.5" thickBot="1">
      <c r="A101" s="12"/>
      <c r="B101" s="8"/>
      <c r="C101" s="595"/>
    </row>
    <row r="102" spans="1:3" ht="13.5" thickBot="1">
      <c r="A102" s="25" t="s">
        <v>51</v>
      </c>
      <c r="B102" s="29" t="s">
        <v>191</v>
      </c>
      <c r="C102" s="856"/>
    </row>
    <row r="103" spans="1:3" ht="13.5" thickBot="1">
      <c r="A103" s="16" t="s">
        <v>52</v>
      </c>
      <c r="B103" s="20" t="s">
        <v>128</v>
      </c>
      <c r="C103" s="863" t="s">
        <v>1948</v>
      </c>
    </row>
    <row r="104" spans="1:3" ht="13.5" thickBot="1">
      <c r="A104" s="12"/>
      <c r="B104" s="8"/>
      <c r="C104" s="595"/>
    </row>
    <row r="105" spans="1:3" ht="13.5" thickBot="1">
      <c r="A105" s="30" t="s">
        <v>53</v>
      </c>
      <c r="B105" s="31" t="s">
        <v>71</v>
      </c>
      <c r="C105" s="861"/>
    </row>
    <row r="106" spans="1:3">
      <c r="A106" s="14" t="s">
        <v>54</v>
      </c>
      <c r="B106" s="17" t="s">
        <v>72</v>
      </c>
      <c r="C106" s="596" t="s">
        <v>1948</v>
      </c>
    </row>
    <row r="107" spans="1:3" ht="13.5" thickBot="1">
      <c r="A107" s="15" t="s">
        <v>55</v>
      </c>
      <c r="B107" s="19" t="s">
        <v>73</v>
      </c>
      <c r="C107" s="854" t="s">
        <v>1948</v>
      </c>
    </row>
    <row r="108" spans="1:3" ht="13.5" thickBot="1">
      <c r="A108" s="12"/>
      <c r="B108" s="8"/>
      <c r="C108" s="595"/>
    </row>
    <row r="109" spans="1:3" ht="13.5" thickBot="1">
      <c r="A109" s="30" t="s">
        <v>56</v>
      </c>
      <c r="B109" s="31" t="s">
        <v>74</v>
      </c>
      <c r="C109" s="861"/>
    </row>
    <row r="110" spans="1:3" ht="25.5">
      <c r="A110" s="14" t="s">
        <v>57</v>
      </c>
      <c r="B110" s="23" t="s">
        <v>75</v>
      </c>
      <c r="C110" s="598" t="s">
        <v>1948</v>
      </c>
    </row>
    <row r="111" spans="1:3" ht="26.25" thickBot="1">
      <c r="A111" s="15" t="s">
        <v>58</v>
      </c>
      <c r="B111" s="24" t="s">
        <v>76</v>
      </c>
      <c r="C111" s="576" t="s">
        <v>1948</v>
      </c>
    </row>
    <row r="112" spans="1:3" ht="13.5" thickBot="1">
      <c r="A112" s="4"/>
      <c r="B112" s="4"/>
      <c r="C112" s="562"/>
    </row>
    <row r="113" spans="1:3" ht="13.5" thickBot="1">
      <c r="A113" s="25" t="s">
        <v>94</v>
      </c>
      <c r="B113" s="26" t="s">
        <v>184</v>
      </c>
      <c r="C113" s="856"/>
    </row>
    <row r="114" spans="1:3">
      <c r="A114" s="676" t="s">
        <v>95</v>
      </c>
      <c r="B114" s="36" t="s">
        <v>187</v>
      </c>
      <c r="C114" s="598" t="s">
        <v>1948</v>
      </c>
    </row>
    <row r="115" spans="1:3" ht="25.5">
      <c r="A115" s="678" t="s">
        <v>96</v>
      </c>
      <c r="B115" s="37" t="s">
        <v>188</v>
      </c>
      <c r="C115" s="864" t="s">
        <v>1948</v>
      </c>
    </row>
    <row r="116" spans="1:3" ht="38.25">
      <c r="A116" s="678" t="s">
        <v>97</v>
      </c>
      <c r="B116" s="37" t="s">
        <v>189</v>
      </c>
      <c r="C116" s="864" t="s">
        <v>1948</v>
      </c>
    </row>
    <row r="117" spans="1:3">
      <c r="A117" s="678" t="s">
        <v>98</v>
      </c>
      <c r="B117" s="37" t="s">
        <v>190</v>
      </c>
      <c r="C117" s="564" t="s">
        <v>1948</v>
      </c>
    </row>
    <row r="118" spans="1:3" ht="13.5" thickBot="1">
      <c r="A118" s="683" t="s">
        <v>185</v>
      </c>
      <c r="B118" s="38" t="s">
        <v>186</v>
      </c>
      <c r="C118" s="576" t="s">
        <v>1948</v>
      </c>
    </row>
    <row r="119" spans="1:3">
      <c r="C119" s="951"/>
    </row>
    <row r="120" spans="1:3">
      <c r="C120" s="951"/>
    </row>
    <row r="121" spans="1:3">
      <c r="C121" s="951"/>
    </row>
    <row r="122" spans="1:3">
      <c r="C122" s="951"/>
    </row>
    <row r="123" spans="1:3">
      <c r="C123" s="951"/>
    </row>
    <row r="124" spans="1:3">
      <c r="C124" s="951"/>
    </row>
    <row r="125" spans="1:3">
      <c r="C125" s="951"/>
    </row>
    <row r="126" spans="1:3">
      <c r="C126" s="951"/>
    </row>
    <row r="127" spans="1:3">
      <c r="C127" s="951"/>
    </row>
    <row r="128" spans="1:3">
      <c r="C128" s="951"/>
    </row>
    <row r="129" spans="3:3">
      <c r="C129" s="951"/>
    </row>
    <row r="130" spans="3:3">
      <c r="C130" s="951"/>
    </row>
    <row r="131" spans="3:3">
      <c r="C131" s="951"/>
    </row>
    <row r="132" spans="3:3">
      <c r="C132" s="951"/>
    </row>
    <row r="133" spans="3:3">
      <c r="C133" s="951"/>
    </row>
    <row r="134" spans="3:3">
      <c r="C134" s="951"/>
    </row>
    <row r="135" spans="3:3">
      <c r="C135" s="951"/>
    </row>
    <row r="136" spans="3:3">
      <c r="C136" s="951"/>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5">
    <mergeCell ref="A5:C5"/>
    <mergeCell ref="A7:B7"/>
    <mergeCell ref="A1:B1"/>
    <mergeCell ref="A2:B2"/>
    <mergeCell ref="A3:B3"/>
  </mergeCells>
  <pageMargins left="0.7" right="0.7" top="0.75" bottom="0.75" header="0.3" footer="0.3"/>
</worksheet>
</file>

<file path=xl/worksheets/sheet31.xml><?xml version="1.0" encoding="utf-8"?>
<worksheet xmlns="http://schemas.openxmlformats.org/spreadsheetml/2006/main" xmlns:r="http://schemas.openxmlformats.org/officeDocument/2006/relationships">
  <sheetPr codeName="Hoja31"/>
  <dimension ref="A1:D143"/>
  <sheetViews>
    <sheetView topLeftCell="A28" workbookViewId="0">
      <selection activeCell="E55" sqref="E55"/>
    </sheetView>
  </sheetViews>
  <sheetFormatPr baseColWidth="10" defaultRowHeight="12.75"/>
  <cols>
    <col min="1" max="1" width="23.140625" customWidth="1"/>
    <col min="2" max="2" width="30.7109375" customWidth="1"/>
    <col min="3" max="3" width="57.42578125" bestFit="1" customWidth="1"/>
  </cols>
  <sheetData>
    <row r="1" spans="1:4">
      <c r="A1" s="56" t="s">
        <v>210</v>
      </c>
      <c r="B1" s="57"/>
      <c r="C1" s="58"/>
      <c r="D1" s="4"/>
    </row>
    <row r="2" spans="1:4">
      <c r="A2" s="1057" t="s">
        <v>1911</v>
      </c>
      <c r="B2" s="1280"/>
      <c r="C2" s="1058"/>
      <c r="D2" s="4"/>
    </row>
    <row r="3" spans="1:4">
      <c r="A3" s="1057"/>
      <c r="B3" s="1280"/>
      <c r="C3" s="1058"/>
      <c r="D3" s="4"/>
    </row>
    <row r="4" spans="1:4">
      <c r="A4" s="1057"/>
      <c r="B4" s="1280"/>
      <c r="C4" s="1058"/>
      <c r="D4" s="4"/>
    </row>
    <row r="5" spans="1:4">
      <c r="A5" s="1057"/>
      <c r="B5" s="1280"/>
      <c r="C5" s="1058"/>
      <c r="D5" s="4"/>
    </row>
    <row r="6" spans="1:4">
      <c r="A6" s="1057"/>
      <c r="B6" s="1280"/>
      <c r="C6" s="1058"/>
      <c r="D6" s="4"/>
    </row>
    <row r="7" spans="1:4">
      <c r="A7" s="1057"/>
      <c r="B7" s="1280"/>
      <c r="C7" s="1058"/>
      <c r="D7" s="4"/>
    </row>
    <row r="8" spans="1:4">
      <c r="A8" s="1057"/>
      <c r="B8" s="1280"/>
      <c r="C8" s="1058"/>
      <c r="D8" s="4"/>
    </row>
    <row r="9" spans="1:4">
      <c r="A9" s="1057"/>
      <c r="B9" s="1280"/>
      <c r="C9" s="1058"/>
      <c r="D9" s="4"/>
    </row>
    <row r="10" spans="1:4">
      <c r="A10" s="1057"/>
      <c r="B10" s="1280"/>
      <c r="C10" s="1058"/>
      <c r="D10" s="4"/>
    </row>
    <row r="11" spans="1:4">
      <c r="A11" s="1057"/>
      <c r="B11" s="1280"/>
      <c r="C11" s="1058"/>
      <c r="D11" s="4"/>
    </row>
    <row r="12" spans="1:4">
      <c r="A12" s="1057"/>
      <c r="B12" s="1280"/>
      <c r="C12" s="1058"/>
      <c r="D12" s="4"/>
    </row>
    <row r="13" spans="1:4">
      <c r="A13" s="1057"/>
      <c r="B13" s="1280"/>
      <c r="C13" s="1058"/>
      <c r="D13" s="4"/>
    </row>
    <row r="14" spans="1:4">
      <c r="A14" s="1057"/>
      <c r="B14" s="1280"/>
      <c r="C14" s="1058"/>
      <c r="D14" s="4"/>
    </row>
    <row r="15" spans="1:4">
      <c r="A15" s="1057"/>
      <c r="B15" s="1280"/>
      <c r="C15" s="1058"/>
      <c r="D15" s="4"/>
    </row>
    <row r="16" spans="1:4">
      <c r="A16" s="1057"/>
      <c r="B16" s="1280"/>
      <c r="C16" s="1058"/>
      <c r="D16" s="4"/>
    </row>
    <row r="17" spans="1:4">
      <c r="A17" s="1057"/>
      <c r="B17" s="1280"/>
      <c r="C17" s="1058"/>
      <c r="D17" s="4"/>
    </row>
    <row r="18" spans="1:4">
      <c r="A18" s="1057"/>
      <c r="B18" s="1280"/>
      <c r="C18" s="1058"/>
      <c r="D18" s="4"/>
    </row>
    <row r="19" spans="1:4">
      <c r="A19" s="1057"/>
      <c r="B19" s="1280"/>
      <c r="C19" s="1058"/>
      <c r="D19" s="4"/>
    </row>
    <row r="20" spans="1:4">
      <c r="A20" s="1057"/>
      <c r="B20" s="1280"/>
      <c r="C20" s="1058"/>
      <c r="D20" s="4"/>
    </row>
    <row r="21" spans="1:4">
      <c r="A21" s="1057"/>
      <c r="B21" s="1280"/>
      <c r="C21" s="1058"/>
      <c r="D21" s="4"/>
    </row>
    <row r="22" spans="1:4">
      <c r="A22" s="1057"/>
      <c r="B22" s="1280"/>
      <c r="C22" s="1058"/>
      <c r="D22" s="4"/>
    </row>
    <row r="23" spans="1:4">
      <c r="A23" s="1057"/>
      <c r="B23" s="1280"/>
      <c r="C23" s="1058"/>
      <c r="D23" s="4"/>
    </row>
    <row r="24" spans="1:4" ht="13.5" thickBot="1">
      <c r="A24" s="1059"/>
      <c r="B24" s="1281"/>
      <c r="C24" s="1060"/>
      <c r="D24" s="4"/>
    </row>
    <row r="25" spans="1:4" ht="13.5" thickBot="1">
      <c r="A25" s="4"/>
      <c r="B25" s="4"/>
      <c r="C25" s="45"/>
      <c r="D25" s="4"/>
    </row>
    <row r="26" spans="1:4">
      <c r="A26" s="1050" t="s">
        <v>0</v>
      </c>
      <c r="B26" s="1051"/>
      <c r="C26" s="565" t="s">
        <v>1951</v>
      </c>
      <c r="D26" s="4"/>
    </row>
    <row r="27" spans="1:4">
      <c r="A27" s="1052" t="s">
        <v>77</v>
      </c>
      <c r="B27" s="1053"/>
      <c r="C27" s="564" t="s">
        <v>322</v>
      </c>
      <c r="D27" s="4"/>
    </row>
    <row r="28" spans="1:4">
      <c r="A28" s="1052" t="s">
        <v>1</v>
      </c>
      <c r="B28" s="1054"/>
      <c r="C28" s="864" t="s">
        <v>1951</v>
      </c>
      <c r="D28" s="4"/>
    </row>
    <row r="29" spans="1:4" ht="13.5" thickBot="1">
      <c r="A29" s="4"/>
      <c r="B29" s="4"/>
      <c r="C29" s="45"/>
      <c r="D29" s="4"/>
    </row>
    <row r="30" spans="1:4" ht="13.5" thickBot="1">
      <c r="A30" s="1306" t="s">
        <v>78</v>
      </c>
      <c r="B30" s="1046"/>
      <c r="C30" s="1047"/>
      <c r="D30" s="4"/>
    </row>
    <row r="31" spans="1:4" ht="13.5" thickBot="1">
      <c r="A31" s="4"/>
      <c r="B31" s="4"/>
      <c r="C31" s="45"/>
      <c r="D31" s="4"/>
    </row>
    <row r="32" spans="1:4" ht="13.5" thickBot="1">
      <c r="A32" s="1048" t="s">
        <v>3</v>
      </c>
      <c r="B32" s="1049"/>
      <c r="C32" s="46" t="s">
        <v>4</v>
      </c>
      <c r="D32" s="27"/>
    </row>
    <row r="33" spans="1:4" ht="13.5" thickBot="1">
      <c r="A33" s="28"/>
      <c r="B33" s="32"/>
      <c r="C33" s="46"/>
      <c r="D33" s="27"/>
    </row>
    <row r="34" spans="1:4" ht="13.5" thickBot="1">
      <c r="A34" s="25" t="s">
        <v>5</v>
      </c>
      <c r="B34" s="26" t="s">
        <v>7</v>
      </c>
      <c r="C34" s="47"/>
      <c r="D34" s="27"/>
    </row>
    <row r="35" spans="1:4" ht="13.5" thickBot="1">
      <c r="A35" s="25" t="s">
        <v>6</v>
      </c>
      <c r="B35" s="26" t="s">
        <v>8</v>
      </c>
      <c r="C35" s="47"/>
      <c r="D35" s="27"/>
    </row>
    <row r="36" spans="1:4">
      <c r="A36" s="676" t="s">
        <v>129</v>
      </c>
      <c r="B36" s="677" t="s">
        <v>10</v>
      </c>
      <c r="C36" s="577" t="s">
        <v>1951</v>
      </c>
      <c r="D36" s="4"/>
    </row>
    <row r="37" spans="1:4">
      <c r="A37" s="678" t="s">
        <v>130</v>
      </c>
      <c r="B37" s="679" t="s">
        <v>9</v>
      </c>
      <c r="C37" s="564" t="s">
        <v>263</v>
      </c>
      <c r="D37" s="4"/>
    </row>
    <row r="38" spans="1:4">
      <c r="A38" s="678" t="s">
        <v>131</v>
      </c>
      <c r="B38" s="679" t="s">
        <v>11</v>
      </c>
      <c r="C38" s="564" t="s">
        <v>264</v>
      </c>
      <c r="D38" s="4"/>
    </row>
    <row r="39" spans="1:4">
      <c r="A39" s="678" t="s">
        <v>132</v>
      </c>
      <c r="B39" s="679" t="s">
        <v>12</v>
      </c>
      <c r="C39" s="564" t="s">
        <v>1943</v>
      </c>
      <c r="D39" s="4"/>
    </row>
    <row r="40" spans="1:4">
      <c r="A40" s="678" t="s">
        <v>133</v>
      </c>
      <c r="B40" s="679" t="s">
        <v>34</v>
      </c>
      <c r="C40" s="564" t="s">
        <v>1951</v>
      </c>
      <c r="D40" s="4"/>
    </row>
    <row r="41" spans="1:4" ht="51">
      <c r="A41" s="678"/>
      <c r="B41" s="680" t="s">
        <v>192</v>
      </c>
      <c r="C41" s="864"/>
      <c r="D41" s="4"/>
    </row>
    <row r="42" spans="1:4">
      <c r="A42" s="678" t="s">
        <v>134</v>
      </c>
      <c r="B42" s="679" t="s">
        <v>193</v>
      </c>
      <c r="C42" s="564" t="s">
        <v>1550</v>
      </c>
      <c r="D42" s="4"/>
    </row>
    <row r="43" spans="1:4" ht="16.5">
      <c r="A43" s="678" t="s">
        <v>135</v>
      </c>
      <c r="B43" s="679" t="s">
        <v>196</v>
      </c>
      <c r="C43" s="949" t="s">
        <v>1952</v>
      </c>
      <c r="D43" s="4"/>
    </row>
    <row r="44" spans="1:4">
      <c r="A44" s="678" t="s">
        <v>136</v>
      </c>
      <c r="B44" s="679" t="s">
        <v>195</v>
      </c>
      <c r="C44" s="564" t="s">
        <v>268</v>
      </c>
      <c r="D44" s="4"/>
    </row>
    <row r="45" spans="1:4">
      <c r="A45" s="678" t="s">
        <v>137</v>
      </c>
      <c r="B45" s="679" t="s">
        <v>86</v>
      </c>
      <c r="C45" s="564" t="s">
        <v>1945</v>
      </c>
      <c r="D45" s="4"/>
    </row>
    <row r="46" spans="1:4">
      <c r="A46" s="678" t="s">
        <v>138</v>
      </c>
      <c r="B46" s="679" t="s">
        <v>13</v>
      </c>
      <c r="C46" s="564" t="s">
        <v>1946</v>
      </c>
      <c r="D46" s="4"/>
    </row>
    <row r="47" spans="1:4">
      <c r="A47" s="678" t="s">
        <v>140</v>
      </c>
      <c r="B47" s="679" t="s">
        <v>15</v>
      </c>
      <c r="C47" s="564" t="s">
        <v>1945</v>
      </c>
      <c r="D47" s="4"/>
    </row>
    <row r="48" spans="1:4" ht="25.5">
      <c r="A48" s="678" t="s">
        <v>141</v>
      </c>
      <c r="B48" s="682" t="s">
        <v>91</v>
      </c>
      <c r="C48" s="564" t="s">
        <v>1882</v>
      </c>
      <c r="D48" s="4"/>
    </row>
    <row r="49" spans="1:4">
      <c r="A49" s="678" t="s">
        <v>142</v>
      </c>
      <c r="B49" s="679" t="s">
        <v>16</v>
      </c>
      <c r="C49" s="908" t="s">
        <v>1947</v>
      </c>
      <c r="D49" s="4"/>
    </row>
    <row r="50" spans="1:4" ht="26.25" thickBot="1">
      <c r="A50" s="683" t="s">
        <v>194</v>
      </c>
      <c r="B50" s="693" t="s">
        <v>59</v>
      </c>
      <c r="C50" s="911" t="s">
        <v>1945</v>
      </c>
      <c r="D50" s="4"/>
    </row>
    <row r="51" spans="1:4" ht="13.5" thickBot="1">
      <c r="A51" s="25" t="s">
        <v>17</v>
      </c>
      <c r="B51" s="26" t="s">
        <v>18</v>
      </c>
      <c r="C51" s="856"/>
      <c r="D51" s="27"/>
    </row>
    <row r="52" spans="1:4">
      <c r="A52" s="678" t="s">
        <v>143</v>
      </c>
      <c r="B52" s="677" t="s">
        <v>19</v>
      </c>
      <c r="C52" s="950" t="s">
        <v>1945</v>
      </c>
      <c r="D52" s="4"/>
    </row>
    <row r="53" spans="1:4" ht="38.25">
      <c r="A53" s="678" t="s">
        <v>144</v>
      </c>
      <c r="B53" s="682" t="s">
        <v>20</v>
      </c>
      <c r="C53" s="864" t="s">
        <v>1945</v>
      </c>
      <c r="D53" s="4"/>
    </row>
    <row r="54" spans="1:4" ht="51">
      <c r="A54" s="678" t="s">
        <v>145</v>
      </c>
      <c r="B54" s="682" t="s">
        <v>21</v>
      </c>
      <c r="C54" s="864" t="s">
        <v>1945</v>
      </c>
      <c r="D54" s="4"/>
    </row>
    <row r="55" spans="1:4" ht="39" thickBot="1">
      <c r="A55" s="683" t="s">
        <v>146</v>
      </c>
      <c r="B55" s="693" t="s">
        <v>22</v>
      </c>
      <c r="C55" s="911" t="s">
        <v>1945</v>
      </c>
      <c r="D55" s="4"/>
    </row>
    <row r="56" spans="1:4" ht="13.5" thickBot="1">
      <c r="A56" s="30" t="s">
        <v>23</v>
      </c>
      <c r="B56" s="41" t="s">
        <v>24</v>
      </c>
      <c r="C56" s="861"/>
      <c r="D56" s="27"/>
    </row>
    <row r="57" spans="1:4">
      <c r="A57" s="14"/>
      <c r="B57" s="686" t="s">
        <v>25</v>
      </c>
      <c r="C57" s="598" t="s">
        <v>1948</v>
      </c>
      <c r="D57" s="4"/>
    </row>
    <row r="58" spans="1:4">
      <c r="A58" s="12"/>
      <c r="B58" s="687" t="s">
        <v>26</v>
      </c>
      <c r="C58" s="564" t="s">
        <v>1948</v>
      </c>
      <c r="D58" s="4"/>
    </row>
    <row r="59" spans="1:4">
      <c r="A59" s="688" t="s">
        <v>147</v>
      </c>
      <c r="B59" s="687" t="s">
        <v>27</v>
      </c>
      <c r="C59" s="564" t="s">
        <v>1948</v>
      </c>
      <c r="D59" s="4"/>
    </row>
    <row r="60" spans="1:4">
      <c r="A60" s="688" t="s">
        <v>148</v>
      </c>
      <c r="B60" s="687" t="s">
        <v>28</v>
      </c>
      <c r="C60" s="564" t="s">
        <v>1948</v>
      </c>
      <c r="D60" s="4"/>
    </row>
    <row r="61" spans="1:4">
      <c r="A61" s="688" t="s">
        <v>149</v>
      </c>
      <c r="B61" s="687" t="s">
        <v>29</v>
      </c>
      <c r="C61" s="564" t="s">
        <v>1948</v>
      </c>
      <c r="D61" s="4"/>
    </row>
    <row r="62" spans="1:4">
      <c r="A62" s="688"/>
      <c r="B62" s="687" t="s">
        <v>80</v>
      </c>
      <c r="C62" s="582"/>
      <c r="D62" s="4"/>
    </row>
    <row r="63" spans="1:4">
      <c r="A63" s="688" t="s">
        <v>150</v>
      </c>
      <c r="B63" s="687" t="s">
        <v>126</v>
      </c>
      <c r="C63" s="564" t="s">
        <v>1948</v>
      </c>
      <c r="D63" s="4"/>
    </row>
    <row r="64" spans="1:4">
      <c r="A64" s="688" t="s">
        <v>151</v>
      </c>
      <c r="B64" s="687" t="s">
        <v>127</v>
      </c>
      <c r="C64" s="564" t="s">
        <v>1948</v>
      </c>
      <c r="D64" s="4"/>
    </row>
    <row r="65" spans="1:4">
      <c r="A65" s="688" t="s">
        <v>152</v>
      </c>
      <c r="B65" s="687" t="s">
        <v>81</v>
      </c>
      <c r="C65" s="564" t="s">
        <v>1948</v>
      </c>
      <c r="D65" s="4"/>
    </row>
    <row r="66" spans="1:4">
      <c r="A66" s="688" t="s">
        <v>153</v>
      </c>
      <c r="B66" s="687" t="s">
        <v>82</v>
      </c>
      <c r="C66" s="564" t="s">
        <v>1948</v>
      </c>
      <c r="D66" s="4"/>
    </row>
    <row r="67" spans="1:4">
      <c r="A67" s="688" t="s">
        <v>154</v>
      </c>
      <c r="B67" s="687" t="s">
        <v>30</v>
      </c>
      <c r="C67" s="564" t="s">
        <v>1948</v>
      </c>
      <c r="D67" s="4"/>
    </row>
    <row r="68" spans="1:4">
      <c r="A68" s="688" t="s">
        <v>155</v>
      </c>
      <c r="B68" s="687" t="s">
        <v>79</v>
      </c>
      <c r="C68" s="564" t="s">
        <v>1948</v>
      </c>
      <c r="D68" s="4"/>
    </row>
    <row r="69" spans="1:4">
      <c r="A69" s="688" t="s">
        <v>156</v>
      </c>
      <c r="B69" s="687" t="s">
        <v>61</v>
      </c>
      <c r="C69" s="564" t="s">
        <v>1948</v>
      </c>
      <c r="D69" s="4"/>
    </row>
    <row r="70" spans="1:4">
      <c r="A70" s="688" t="s">
        <v>157</v>
      </c>
      <c r="B70" s="687" t="s">
        <v>92</v>
      </c>
      <c r="C70" s="564" t="s">
        <v>1948</v>
      </c>
      <c r="D70" s="4"/>
    </row>
    <row r="71" spans="1:4">
      <c r="A71" s="688" t="s">
        <v>158</v>
      </c>
      <c r="B71" s="687" t="s">
        <v>93</v>
      </c>
      <c r="C71" s="564" t="s">
        <v>1948</v>
      </c>
      <c r="D71" s="4"/>
    </row>
    <row r="72" spans="1:4">
      <c r="A72" s="688" t="s">
        <v>159</v>
      </c>
      <c r="B72" s="687" t="s">
        <v>99</v>
      </c>
      <c r="C72" s="564" t="s">
        <v>1948</v>
      </c>
      <c r="D72" s="4"/>
    </row>
    <row r="73" spans="1:4">
      <c r="A73" s="688" t="s">
        <v>160</v>
      </c>
      <c r="B73" s="687" t="s">
        <v>100</v>
      </c>
      <c r="C73" s="564" t="s">
        <v>1948</v>
      </c>
      <c r="D73" s="4"/>
    </row>
    <row r="74" spans="1:4">
      <c r="A74" s="688" t="s">
        <v>161</v>
      </c>
      <c r="B74" s="687" t="s">
        <v>101</v>
      </c>
      <c r="C74" s="564" t="s">
        <v>1948</v>
      </c>
      <c r="D74" s="4"/>
    </row>
    <row r="75" spans="1:4">
      <c r="A75" s="688" t="s">
        <v>162</v>
      </c>
      <c r="B75" s="687" t="s">
        <v>102</v>
      </c>
      <c r="C75" s="564" t="s">
        <v>1948</v>
      </c>
      <c r="D75" s="4"/>
    </row>
    <row r="76" spans="1:4">
      <c r="A76" s="688" t="s">
        <v>163</v>
      </c>
      <c r="B76" s="687" t="s">
        <v>103</v>
      </c>
      <c r="C76" s="564" t="s">
        <v>1948</v>
      </c>
      <c r="D76" s="4"/>
    </row>
    <row r="77" spans="1:4">
      <c r="A77" s="688"/>
      <c r="B77" s="687" t="s">
        <v>83</v>
      </c>
      <c r="C77" s="582"/>
      <c r="D77" s="4"/>
    </row>
    <row r="78" spans="1:4">
      <c r="A78" s="688" t="s">
        <v>164</v>
      </c>
      <c r="B78" s="687" t="s">
        <v>60</v>
      </c>
      <c r="C78" s="564" t="s">
        <v>1948</v>
      </c>
      <c r="D78" s="4"/>
    </row>
    <row r="79" spans="1:4">
      <c r="A79" s="688" t="s">
        <v>165</v>
      </c>
      <c r="B79" s="687" t="s">
        <v>36</v>
      </c>
      <c r="C79" s="564" t="s">
        <v>1948</v>
      </c>
      <c r="D79" s="4"/>
    </row>
    <row r="80" spans="1:4">
      <c r="A80" s="688" t="s">
        <v>166</v>
      </c>
      <c r="B80" s="687" t="s">
        <v>37</v>
      </c>
      <c r="C80" s="564" t="s">
        <v>1948</v>
      </c>
      <c r="D80" s="4"/>
    </row>
    <row r="81" spans="1:4">
      <c r="A81" s="688" t="s">
        <v>167</v>
      </c>
      <c r="B81" s="687" t="s">
        <v>87</v>
      </c>
      <c r="C81" s="564" t="s">
        <v>1948</v>
      </c>
      <c r="D81" s="4"/>
    </row>
    <row r="82" spans="1:4">
      <c r="A82" s="688" t="s">
        <v>168</v>
      </c>
      <c r="B82" s="687" t="s">
        <v>88</v>
      </c>
      <c r="C82" s="564" t="s">
        <v>1948</v>
      </c>
      <c r="D82" s="4"/>
    </row>
    <row r="83" spans="1:4">
      <c r="A83" s="688" t="s">
        <v>169</v>
      </c>
      <c r="B83" s="687" t="s">
        <v>89</v>
      </c>
      <c r="C83" s="564" t="s">
        <v>1948</v>
      </c>
      <c r="D83" s="4"/>
    </row>
    <row r="84" spans="1:4">
      <c r="A84" s="688"/>
      <c r="B84" s="687" t="s">
        <v>84</v>
      </c>
      <c r="C84" s="582"/>
      <c r="D84" s="4"/>
    </row>
    <row r="85" spans="1:4">
      <c r="A85" s="688" t="s">
        <v>170</v>
      </c>
      <c r="B85" s="687" t="s">
        <v>32</v>
      </c>
      <c r="C85" s="564" t="s">
        <v>1948</v>
      </c>
      <c r="D85" s="4"/>
    </row>
    <row r="86" spans="1:4">
      <c r="A86" s="688" t="s">
        <v>171</v>
      </c>
      <c r="B86" s="687" t="s">
        <v>90</v>
      </c>
      <c r="C86" s="738" t="s">
        <v>1949</v>
      </c>
      <c r="D86" s="4"/>
    </row>
    <row r="87" spans="1:4">
      <c r="A87" s="688"/>
      <c r="B87" s="687" t="s">
        <v>85</v>
      </c>
      <c r="C87" s="582"/>
      <c r="D87" s="4"/>
    </row>
    <row r="88" spans="1:4">
      <c r="A88" s="688" t="s">
        <v>172</v>
      </c>
      <c r="B88" s="687" t="s">
        <v>33</v>
      </c>
      <c r="C88" s="738" t="s">
        <v>1948</v>
      </c>
      <c r="D88" s="4"/>
    </row>
    <row r="89" spans="1:4">
      <c r="A89" s="688" t="s">
        <v>173</v>
      </c>
      <c r="B89" s="687" t="s">
        <v>31</v>
      </c>
      <c r="C89" s="738" t="s">
        <v>1948</v>
      </c>
      <c r="D89" s="4"/>
    </row>
    <row r="90" spans="1:4">
      <c r="A90" s="688"/>
      <c r="B90" s="687" t="s">
        <v>104</v>
      </c>
      <c r="C90" s="582"/>
      <c r="D90" s="4"/>
    </row>
    <row r="91" spans="1:4">
      <c r="A91" s="688" t="s">
        <v>174</v>
      </c>
      <c r="B91" s="687" t="s">
        <v>105</v>
      </c>
      <c r="C91" s="738" t="s">
        <v>1948</v>
      </c>
      <c r="D91" s="4"/>
    </row>
    <row r="92" spans="1:4">
      <c r="A92" s="688" t="s">
        <v>175</v>
      </c>
      <c r="B92" s="687" t="s">
        <v>106</v>
      </c>
      <c r="C92" s="738" t="s">
        <v>1948</v>
      </c>
      <c r="D92" s="4"/>
    </row>
    <row r="93" spans="1:4">
      <c r="A93" s="688" t="s">
        <v>176</v>
      </c>
      <c r="B93" s="687" t="s">
        <v>107</v>
      </c>
      <c r="C93" s="738" t="s">
        <v>1948</v>
      </c>
      <c r="D93" s="4"/>
    </row>
    <row r="94" spans="1:4">
      <c r="A94" s="688" t="s">
        <v>177</v>
      </c>
      <c r="B94" s="687" t="s">
        <v>108</v>
      </c>
      <c r="C94" s="738" t="s">
        <v>1948</v>
      </c>
      <c r="D94" s="4"/>
    </row>
    <row r="95" spans="1:4">
      <c r="A95" s="688" t="s">
        <v>178</v>
      </c>
      <c r="B95" s="687" t="s">
        <v>109</v>
      </c>
      <c r="C95" s="738" t="s">
        <v>1948</v>
      </c>
      <c r="D95" s="4"/>
    </row>
    <row r="96" spans="1:4" ht="25.5">
      <c r="A96" s="688" t="s">
        <v>179</v>
      </c>
      <c r="B96" s="689" t="s">
        <v>209</v>
      </c>
      <c r="C96" s="738" t="s">
        <v>1948</v>
      </c>
      <c r="D96" s="4"/>
    </row>
    <row r="97" spans="1:4">
      <c r="A97" s="688" t="s">
        <v>180</v>
      </c>
      <c r="B97" s="687" t="s">
        <v>110</v>
      </c>
      <c r="C97" s="738" t="s">
        <v>1948</v>
      </c>
      <c r="D97" s="4"/>
    </row>
    <row r="98" spans="1:4">
      <c r="A98" s="688" t="s">
        <v>181</v>
      </c>
      <c r="B98" s="687" t="s">
        <v>111</v>
      </c>
      <c r="C98" s="738" t="s">
        <v>1948</v>
      </c>
      <c r="D98" s="4"/>
    </row>
    <row r="99" spans="1:4" ht="25.5">
      <c r="A99" s="688" t="s">
        <v>182</v>
      </c>
      <c r="B99" s="689" t="s">
        <v>112</v>
      </c>
      <c r="C99" s="738" t="s">
        <v>1948</v>
      </c>
      <c r="D99" s="4"/>
    </row>
    <row r="100" spans="1:4">
      <c r="A100" s="688" t="s">
        <v>183</v>
      </c>
      <c r="B100" s="689" t="s">
        <v>202</v>
      </c>
      <c r="C100" s="738" t="s">
        <v>1948</v>
      </c>
      <c r="D100" s="4"/>
    </row>
    <row r="101" spans="1:4">
      <c r="A101" s="688" t="s">
        <v>197</v>
      </c>
      <c r="B101" s="689" t="s">
        <v>203</v>
      </c>
      <c r="C101" s="738" t="s">
        <v>1948</v>
      </c>
      <c r="D101" s="4"/>
    </row>
    <row r="102" spans="1:4">
      <c r="A102" s="688" t="s">
        <v>198</v>
      </c>
      <c r="B102" s="689" t="s">
        <v>204</v>
      </c>
      <c r="C102" s="738" t="s">
        <v>1948</v>
      </c>
      <c r="D102" s="4"/>
    </row>
    <row r="103" spans="1:4">
      <c r="A103" s="688" t="s">
        <v>199</v>
      </c>
      <c r="B103" s="689" t="s">
        <v>205</v>
      </c>
      <c r="C103" s="738" t="s">
        <v>1948</v>
      </c>
      <c r="D103" s="4"/>
    </row>
    <row r="104" spans="1:4">
      <c r="A104" s="688"/>
      <c r="B104" s="687" t="s">
        <v>113</v>
      </c>
      <c r="C104" s="582"/>
      <c r="D104" s="4"/>
    </row>
    <row r="105" spans="1:4">
      <c r="A105" s="688" t="s">
        <v>200</v>
      </c>
      <c r="B105" s="687" t="s">
        <v>114</v>
      </c>
      <c r="C105" s="738" t="s">
        <v>1948</v>
      </c>
      <c r="D105" s="4"/>
    </row>
    <row r="106" spans="1:4">
      <c r="A106" s="688" t="s">
        <v>201</v>
      </c>
      <c r="B106" s="687" t="s">
        <v>115</v>
      </c>
      <c r="C106" s="738" t="s">
        <v>1948</v>
      </c>
      <c r="D106" s="4"/>
    </row>
    <row r="107" spans="1:4">
      <c r="A107" s="688"/>
      <c r="B107" s="690" t="s">
        <v>208</v>
      </c>
      <c r="C107" s="862"/>
      <c r="D107" s="4"/>
    </row>
    <row r="108" spans="1:4" ht="26.25" thickBot="1">
      <c r="A108" s="691" t="s">
        <v>207</v>
      </c>
      <c r="B108" s="692" t="s">
        <v>206</v>
      </c>
      <c r="C108" s="854" t="s">
        <v>1948</v>
      </c>
      <c r="D108" s="4"/>
    </row>
    <row r="109" spans="1:4" ht="13.5" thickBot="1">
      <c r="A109" s="12"/>
      <c r="B109" s="8"/>
      <c r="C109" s="595"/>
      <c r="D109" s="4"/>
    </row>
    <row r="110" spans="1:4" ht="13.5" thickBot="1">
      <c r="A110" s="25" t="s">
        <v>39</v>
      </c>
      <c r="B110" s="29" t="s">
        <v>38</v>
      </c>
      <c r="C110" s="856"/>
      <c r="D110" s="27"/>
    </row>
    <row r="111" spans="1:4">
      <c r="A111" s="14" t="s">
        <v>40</v>
      </c>
      <c r="B111" s="17" t="s">
        <v>62</v>
      </c>
      <c r="C111" s="596"/>
      <c r="D111" s="4"/>
    </row>
    <row r="112" spans="1:4">
      <c r="A112" s="12" t="s">
        <v>41</v>
      </c>
      <c r="B112" s="18" t="s">
        <v>63</v>
      </c>
      <c r="C112" s="582" t="s">
        <v>1948</v>
      </c>
      <c r="D112" s="4"/>
    </row>
    <row r="113" spans="1:4">
      <c r="A113" s="12" t="s">
        <v>42</v>
      </c>
      <c r="B113" s="18" t="s">
        <v>64</v>
      </c>
      <c r="C113" s="582" t="s">
        <v>1948</v>
      </c>
      <c r="D113" s="4"/>
    </row>
    <row r="114" spans="1:4">
      <c r="A114" s="12" t="s">
        <v>43</v>
      </c>
      <c r="B114" s="18" t="s">
        <v>65</v>
      </c>
      <c r="C114" s="582" t="s">
        <v>1948</v>
      </c>
      <c r="D114" s="4"/>
    </row>
    <row r="115" spans="1:4">
      <c r="A115" s="12" t="s">
        <v>44</v>
      </c>
      <c r="B115" s="18" t="s">
        <v>66</v>
      </c>
      <c r="C115" s="582" t="s">
        <v>1948</v>
      </c>
      <c r="D115" s="4"/>
    </row>
    <row r="116" spans="1:4">
      <c r="A116" s="12" t="s">
        <v>45</v>
      </c>
      <c r="B116" s="18" t="s">
        <v>120</v>
      </c>
      <c r="C116" s="582" t="s">
        <v>1948</v>
      </c>
      <c r="D116" s="4"/>
    </row>
    <row r="117" spans="1:4">
      <c r="A117" s="12" t="s">
        <v>46</v>
      </c>
      <c r="B117" s="18" t="s">
        <v>121</v>
      </c>
      <c r="C117" s="582" t="s">
        <v>1948</v>
      </c>
      <c r="D117" s="4"/>
    </row>
    <row r="118" spans="1:4" ht="25.5">
      <c r="A118" s="12" t="s">
        <v>47</v>
      </c>
      <c r="B118" s="22" t="s">
        <v>67</v>
      </c>
      <c r="C118" s="582" t="s">
        <v>1948</v>
      </c>
      <c r="D118" s="4"/>
    </row>
    <row r="119" spans="1:4" ht="25.5">
      <c r="A119" s="12" t="s">
        <v>48</v>
      </c>
      <c r="B119" s="22" t="s">
        <v>68</v>
      </c>
      <c r="C119" s="582" t="s">
        <v>1948</v>
      </c>
      <c r="D119" s="4"/>
    </row>
    <row r="120" spans="1:4">
      <c r="A120" s="12" t="s">
        <v>49</v>
      </c>
      <c r="B120" s="18" t="s">
        <v>69</v>
      </c>
      <c r="C120" s="582" t="s">
        <v>1948</v>
      </c>
      <c r="D120" s="4"/>
    </row>
    <row r="121" spans="1:4">
      <c r="A121" s="12" t="s">
        <v>50</v>
      </c>
      <c r="B121" s="18" t="s">
        <v>70</v>
      </c>
      <c r="C121" s="582" t="s">
        <v>1948</v>
      </c>
      <c r="D121" s="4"/>
    </row>
    <row r="122" spans="1:4">
      <c r="A122" s="12" t="s">
        <v>122</v>
      </c>
      <c r="B122" s="1" t="s">
        <v>116</v>
      </c>
      <c r="C122" s="582" t="s">
        <v>1948</v>
      </c>
      <c r="D122" s="4"/>
    </row>
    <row r="123" spans="1:4">
      <c r="A123" s="12" t="s">
        <v>123</v>
      </c>
      <c r="B123" s="1" t="s">
        <v>117</v>
      </c>
      <c r="C123" s="582" t="s">
        <v>1948</v>
      </c>
      <c r="D123" s="4"/>
    </row>
    <row r="124" spans="1:4">
      <c r="A124" s="12" t="s">
        <v>124</v>
      </c>
      <c r="B124" s="1" t="s">
        <v>118</v>
      </c>
      <c r="C124" s="582" t="s">
        <v>1948</v>
      </c>
      <c r="D124" s="4"/>
    </row>
    <row r="125" spans="1:4" ht="13.5" thickBot="1">
      <c r="A125" s="15" t="s">
        <v>125</v>
      </c>
      <c r="B125" s="3" t="s">
        <v>119</v>
      </c>
      <c r="C125" s="854" t="s">
        <v>1948</v>
      </c>
      <c r="D125" s="4"/>
    </row>
    <row r="126" spans="1:4" ht="13.5" thickBot="1">
      <c r="A126" s="12"/>
      <c r="B126" s="8"/>
      <c r="C126" s="595"/>
      <c r="D126" s="4"/>
    </row>
    <row r="127" spans="1:4" ht="13.5" thickBot="1">
      <c r="A127" s="25" t="s">
        <v>51</v>
      </c>
      <c r="B127" s="29" t="s">
        <v>191</v>
      </c>
      <c r="C127" s="856"/>
      <c r="D127" s="27"/>
    </row>
    <row r="128" spans="1:4" ht="13.5" thickBot="1">
      <c r="A128" s="16" t="s">
        <v>52</v>
      </c>
      <c r="B128" s="20" t="s">
        <v>128</v>
      </c>
      <c r="C128" s="863" t="s">
        <v>1948</v>
      </c>
      <c r="D128" s="4"/>
    </row>
    <row r="129" spans="1:4" ht="13.5" thickBot="1">
      <c r="A129" s="12"/>
      <c r="B129" s="8"/>
      <c r="C129" s="595"/>
      <c r="D129" s="4"/>
    </row>
    <row r="130" spans="1:4" ht="13.5" thickBot="1">
      <c r="A130" s="30" t="s">
        <v>53</v>
      </c>
      <c r="B130" s="31" t="s">
        <v>71</v>
      </c>
      <c r="C130" s="861"/>
      <c r="D130" s="27"/>
    </row>
    <row r="131" spans="1:4">
      <c r="A131" s="14" t="s">
        <v>54</v>
      </c>
      <c r="B131" s="17" t="s">
        <v>72</v>
      </c>
      <c r="C131" s="596" t="s">
        <v>1948</v>
      </c>
      <c r="D131" s="4"/>
    </row>
    <row r="132" spans="1:4" ht="13.5" thickBot="1">
      <c r="A132" s="15" t="s">
        <v>55</v>
      </c>
      <c r="B132" s="19" t="s">
        <v>73</v>
      </c>
      <c r="C132" s="854" t="s">
        <v>1948</v>
      </c>
      <c r="D132" s="4"/>
    </row>
    <row r="133" spans="1:4" ht="13.5" thickBot="1">
      <c r="A133" s="12"/>
      <c r="B133" s="8"/>
      <c r="C133" s="595"/>
      <c r="D133" s="4"/>
    </row>
    <row r="134" spans="1:4" ht="13.5" thickBot="1">
      <c r="A134" s="30" t="s">
        <v>56</v>
      </c>
      <c r="B134" s="31" t="s">
        <v>74</v>
      </c>
      <c r="C134" s="861"/>
      <c r="D134" s="27"/>
    </row>
    <row r="135" spans="1:4" ht="25.5">
      <c r="A135" s="14" t="s">
        <v>57</v>
      </c>
      <c r="B135" s="23" t="s">
        <v>75</v>
      </c>
      <c r="C135" s="598" t="s">
        <v>1948</v>
      </c>
      <c r="D135" s="4"/>
    </row>
    <row r="136" spans="1:4" ht="26.25" thickBot="1">
      <c r="A136" s="15" t="s">
        <v>58</v>
      </c>
      <c r="B136" s="24" t="s">
        <v>76</v>
      </c>
      <c r="C136" s="576" t="s">
        <v>1948</v>
      </c>
      <c r="D136" s="4"/>
    </row>
    <row r="137" spans="1:4" ht="13.5" thickBot="1">
      <c r="A137" s="4"/>
      <c r="B137" s="4"/>
      <c r="C137" s="562"/>
      <c r="D137" s="4"/>
    </row>
    <row r="138" spans="1:4" ht="13.5" thickBot="1">
      <c r="A138" s="25" t="s">
        <v>94</v>
      </c>
      <c r="B138" s="26" t="s">
        <v>184</v>
      </c>
      <c r="C138" s="856"/>
      <c r="D138" s="27"/>
    </row>
    <row r="139" spans="1:4">
      <c r="A139" s="676" t="s">
        <v>95</v>
      </c>
      <c r="B139" s="36" t="s">
        <v>187</v>
      </c>
      <c r="C139" s="598" t="s">
        <v>1948</v>
      </c>
      <c r="D139" s="4"/>
    </row>
    <row r="140" spans="1:4" ht="25.5">
      <c r="A140" s="678" t="s">
        <v>96</v>
      </c>
      <c r="B140" s="37" t="s">
        <v>188</v>
      </c>
      <c r="C140" s="864" t="s">
        <v>1948</v>
      </c>
      <c r="D140" s="4"/>
    </row>
    <row r="141" spans="1:4" ht="25.5">
      <c r="A141" s="678" t="s">
        <v>97</v>
      </c>
      <c r="B141" s="37" t="s">
        <v>189</v>
      </c>
      <c r="C141" s="864" t="s">
        <v>1948</v>
      </c>
      <c r="D141" s="4"/>
    </row>
    <row r="142" spans="1:4">
      <c r="A142" s="678" t="s">
        <v>98</v>
      </c>
      <c r="B142" s="37" t="s">
        <v>190</v>
      </c>
      <c r="C142" s="564" t="s">
        <v>1948</v>
      </c>
      <c r="D142" s="4"/>
    </row>
    <row r="143" spans="1:4" ht="13.5" thickBot="1">
      <c r="A143" s="683" t="s">
        <v>185</v>
      </c>
      <c r="B143" s="38" t="s">
        <v>186</v>
      </c>
      <c r="C143" s="576" t="s">
        <v>1948</v>
      </c>
      <c r="D143" s="4"/>
    </row>
  </sheetData>
  <sheetProtection password="E2A1" sheet="1" objects="1" scenarios="1"/>
  <customSheetViews>
    <customSheetView guid="{3E90B2E1-F1F4-4974-B519-9169F75ECD48}" topLeftCell="A28">
      <selection activeCell="E55" sqref="E55"/>
      <pageMargins left="0.7" right="0.7" top="0.75" bottom="0.75" header="0.3" footer="0.3"/>
    </customSheetView>
  </customSheetViews>
  <mergeCells count="6">
    <mergeCell ref="A30:C30"/>
    <mergeCell ref="A32:B32"/>
    <mergeCell ref="A2:C24"/>
    <mergeCell ref="A26:B26"/>
    <mergeCell ref="A27:B27"/>
    <mergeCell ref="A28:B28"/>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sheetPr codeName="Hoja32"/>
  <dimension ref="A1:C120"/>
  <sheetViews>
    <sheetView workbookViewId="0">
      <selection activeCell="E55" sqref="E55"/>
    </sheetView>
  </sheetViews>
  <sheetFormatPr baseColWidth="10" defaultRowHeight="12.75"/>
  <cols>
    <col min="1" max="1" width="22.85546875" customWidth="1"/>
    <col min="2" max="2" width="20" customWidth="1"/>
    <col min="3" max="3" width="49.42578125" customWidth="1"/>
  </cols>
  <sheetData>
    <row r="1" spans="1:3">
      <c r="A1" s="1050" t="s">
        <v>0</v>
      </c>
      <c r="B1" s="1051"/>
      <c r="C1" s="601" t="s">
        <v>1953</v>
      </c>
    </row>
    <row r="2" spans="1:3" ht="13.5" thickBot="1">
      <c r="A2" s="1052" t="s">
        <v>77</v>
      </c>
      <c r="B2" s="1053"/>
      <c r="C2" s="43" t="s">
        <v>262</v>
      </c>
    </row>
    <row r="3" spans="1:3">
      <c r="A3" s="1052" t="s">
        <v>1</v>
      </c>
      <c r="B3" s="1054"/>
      <c r="C3" s="601" t="s">
        <v>1954</v>
      </c>
    </row>
    <row r="4" spans="1:3" ht="13.5" thickBot="1">
      <c r="A4" s="1307" t="s">
        <v>35</v>
      </c>
      <c r="B4" s="1054"/>
      <c r="C4" s="43" t="s">
        <v>1955</v>
      </c>
    </row>
    <row r="5" spans="1:3" ht="13.5" thickBot="1">
      <c r="A5" s="1308" t="s">
        <v>2</v>
      </c>
      <c r="B5" s="1309"/>
      <c r="C5" s="724" t="s">
        <v>1956</v>
      </c>
    </row>
    <row r="6" spans="1:3" ht="13.5" thickBot="1">
      <c r="A6" s="4"/>
      <c r="B6" s="4"/>
      <c r="C6" s="45"/>
    </row>
    <row r="7" spans="1:3" ht="13.5" thickBot="1">
      <c r="A7" s="1306" t="s">
        <v>78</v>
      </c>
      <c r="B7" s="1046"/>
      <c r="C7" s="1047"/>
    </row>
    <row r="8" spans="1:3" ht="13.5" thickBot="1">
      <c r="A8" s="4"/>
      <c r="B8" s="4"/>
      <c r="C8" s="45"/>
    </row>
    <row r="9" spans="1:3" ht="13.5" thickBot="1">
      <c r="A9" s="1048" t="s">
        <v>3</v>
      </c>
      <c r="B9" s="1049"/>
      <c r="C9" s="725" t="s">
        <v>4</v>
      </c>
    </row>
    <row r="10" spans="1:3" ht="13.5" thickBot="1">
      <c r="A10" s="28"/>
      <c r="B10" s="32"/>
      <c r="C10" s="725"/>
    </row>
    <row r="11" spans="1:3" ht="13.5" thickBot="1">
      <c r="A11" s="25" t="s">
        <v>5</v>
      </c>
      <c r="B11" s="26" t="s">
        <v>7</v>
      </c>
      <c r="C11" s="726"/>
    </row>
    <row r="12" spans="1:3" ht="13.5" thickBot="1">
      <c r="A12" s="25" t="s">
        <v>6</v>
      </c>
      <c r="B12" s="26" t="s">
        <v>8</v>
      </c>
      <c r="C12" s="726"/>
    </row>
    <row r="13" spans="1:3">
      <c r="A13" s="676" t="s">
        <v>129</v>
      </c>
      <c r="B13" s="677" t="s">
        <v>10</v>
      </c>
      <c r="C13" s="727" t="s">
        <v>1953</v>
      </c>
    </row>
    <row r="14" spans="1:3">
      <c r="A14" s="678" t="s">
        <v>130</v>
      </c>
      <c r="B14" s="679" t="s">
        <v>9</v>
      </c>
      <c r="C14" s="728" t="s">
        <v>263</v>
      </c>
    </row>
    <row r="15" spans="1:3">
      <c r="A15" s="678" t="s">
        <v>131</v>
      </c>
      <c r="B15" s="679" t="s">
        <v>11</v>
      </c>
      <c r="C15" s="728" t="s">
        <v>1957</v>
      </c>
    </row>
    <row r="16" spans="1:3">
      <c r="A16" s="678" t="s">
        <v>132</v>
      </c>
      <c r="B16" s="679" t="s">
        <v>12</v>
      </c>
      <c r="C16" s="728" t="s">
        <v>1958</v>
      </c>
    </row>
    <row r="17" spans="1:3">
      <c r="A17" s="678" t="s">
        <v>133</v>
      </c>
      <c r="B17" s="679" t="s">
        <v>34</v>
      </c>
      <c r="C17" s="729" t="s">
        <v>1714</v>
      </c>
    </row>
    <row r="18" spans="1:3" ht="89.25">
      <c r="A18" s="678"/>
      <c r="B18" s="680" t="s">
        <v>192</v>
      </c>
      <c r="C18" s="728"/>
    </row>
    <row r="19" spans="1:3">
      <c r="A19" s="678" t="s">
        <v>134</v>
      </c>
      <c r="B19" s="679" t="s">
        <v>193</v>
      </c>
      <c r="C19" s="730" t="s">
        <v>1959</v>
      </c>
    </row>
    <row r="20" spans="1:3">
      <c r="A20" s="678" t="s">
        <v>135</v>
      </c>
      <c r="B20" s="679" t="s">
        <v>196</v>
      </c>
      <c r="C20" s="730" t="s">
        <v>1960</v>
      </c>
    </row>
    <row r="21" spans="1:3">
      <c r="A21" s="678" t="s">
        <v>136</v>
      </c>
      <c r="B21" s="679" t="s">
        <v>195</v>
      </c>
      <c r="C21" s="730" t="s">
        <v>1961</v>
      </c>
    </row>
    <row r="22" spans="1:3">
      <c r="A22" s="678" t="s">
        <v>137</v>
      </c>
      <c r="B22" s="679" t="s">
        <v>86</v>
      </c>
      <c r="C22" s="728" t="s">
        <v>1962</v>
      </c>
    </row>
    <row r="23" spans="1:3">
      <c r="A23" s="678" t="s">
        <v>138</v>
      </c>
      <c r="B23" s="679" t="s">
        <v>13</v>
      </c>
      <c r="C23" s="730" t="s">
        <v>1963</v>
      </c>
    </row>
    <row r="24" spans="1:3">
      <c r="A24" s="678" t="s">
        <v>140</v>
      </c>
      <c r="B24" s="679" t="s">
        <v>15</v>
      </c>
      <c r="C24" s="730" t="s">
        <v>305</v>
      </c>
    </row>
    <row r="25" spans="1:3" ht="25.5">
      <c r="A25" s="678" t="s">
        <v>141</v>
      </c>
      <c r="B25" s="682" t="s">
        <v>91</v>
      </c>
      <c r="C25" s="730" t="s">
        <v>1964</v>
      </c>
    </row>
    <row r="26" spans="1:3">
      <c r="A26" s="678" t="s">
        <v>142</v>
      </c>
      <c r="B26" s="679" t="s">
        <v>16</v>
      </c>
      <c r="C26" s="730" t="s">
        <v>1965</v>
      </c>
    </row>
    <row r="27" spans="1:3" ht="39" thickBot="1">
      <c r="A27" s="683" t="s">
        <v>194</v>
      </c>
      <c r="B27" s="693" t="s">
        <v>59</v>
      </c>
      <c r="C27" s="732" t="s">
        <v>1662</v>
      </c>
    </row>
    <row r="28" spans="1:3" ht="13.5" thickBot="1">
      <c r="A28" s="25" t="s">
        <v>17</v>
      </c>
      <c r="B28" s="26" t="s">
        <v>18</v>
      </c>
      <c r="C28" s="726"/>
    </row>
    <row r="29" spans="1:3">
      <c r="A29" s="678" t="s">
        <v>143</v>
      </c>
      <c r="B29" s="677" t="s">
        <v>19</v>
      </c>
      <c r="C29" s="733" t="s">
        <v>1966</v>
      </c>
    </row>
    <row r="30" spans="1:3" ht="63.75">
      <c r="A30" s="678" t="s">
        <v>144</v>
      </c>
      <c r="B30" s="682" t="s">
        <v>20</v>
      </c>
      <c r="C30" s="730" t="s">
        <v>1967</v>
      </c>
    </row>
    <row r="31" spans="1:3" ht="102">
      <c r="A31" s="678" t="s">
        <v>145</v>
      </c>
      <c r="B31" s="682" t="s">
        <v>21</v>
      </c>
      <c r="C31" s="730" t="s">
        <v>1968</v>
      </c>
    </row>
    <row r="32" spans="1:3" ht="51.75" thickBot="1">
      <c r="A32" s="683" t="s">
        <v>146</v>
      </c>
      <c r="B32" s="693" t="s">
        <v>22</v>
      </c>
      <c r="C32" s="732" t="s">
        <v>1969</v>
      </c>
    </row>
    <row r="33" spans="1:3" ht="13.5" thickBot="1">
      <c r="A33" s="30" t="s">
        <v>23</v>
      </c>
      <c r="B33" s="41" t="s">
        <v>24</v>
      </c>
      <c r="C33" s="725"/>
    </row>
    <row r="34" spans="1:3" ht="14.25">
      <c r="A34" s="14"/>
      <c r="B34" s="686" t="s">
        <v>25</v>
      </c>
      <c r="C34" s="734" t="s">
        <v>1970</v>
      </c>
    </row>
    <row r="35" spans="1:3" ht="14.25">
      <c r="A35" s="12"/>
      <c r="B35" s="687" t="s">
        <v>26</v>
      </c>
      <c r="C35" s="735" t="s">
        <v>1971</v>
      </c>
    </row>
    <row r="36" spans="1:3" ht="14.25">
      <c r="A36" s="688" t="s">
        <v>147</v>
      </c>
      <c r="B36" s="687" t="s">
        <v>27</v>
      </c>
      <c r="C36" s="735" t="s">
        <v>1972</v>
      </c>
    </row>
    <row r="37" spans="1:3" ht="14.25">
      <c r="A37" s="688" t="s">
        <v>148</v>
      </c>
      <c r="B37" s="687" t="s">
        <v>28</v>
      </c>
      <c r="C37" s="735" t="s">
        <v>1973</v>
      </c>
    </row>
    <row r="38" spans="1:3">
      <c r="A38" s="688" t="s">
        <v>149</v>
      </c>
      <c r="B38" s="687" t="s">
        <v>29</v>
      </c>
      <c r="C38" s="735" t="s">
        <v>280</v>
      </c>
    </row>
    <row r="39" spans="1:3">
      <c r="A39" s="688"/>
      <c r="B39" s="687" t="s">
        <v>80</v>
      </c>
      <c r="C39" s="736"/>
    </row>
    <row r="40" spans="1:3">
      <c r="A40" s="688" t="s">
        <v>150</v>
      </c>
      <c r="B40" s="687" t="s">
        <v>126</v>
      </c>
      <c r="C40" s="735" t="s">
        <v>1974</v>
      </c>
    </row>
    <row r="41" spans="1:3">
      <c r="A41" s="688" t="s">
        <v>151</v>
      </c>
      <c r="B41" s="687" t="s">
        <v>127</v>
      </c>
      <c r="C41" s="582">
        <v>7</v>
      </c>
    </row>
    <row r="42" spans="1:3">
      <c r="A42" s="688" t="s">
        <v>152</v>
      </c>
      <c r="B42" s="687" t="s">
        <v>81</v>
      </c>
      <c r="C42" s="735" t="s">
        <v>1975</v>
      </c>
    </row>
    <row r="43" spans="1:3">
      <c r="A43" s="688" t="s">
        <v>153</v>
      </c>
      <c r="B43" s="687" t="s">
        <v>82</v>
      </c>
      <c r="C43" s="735" t="s">
        <v>275</v>
      </c>
    </row>
    <row r="44" spans="1:3" ht="38.25">
      <c r="A44" s="688" t="s">
        <v>154</v>
      </c>
      <c r="B44" s="687" t="s">
        <v>30</v>
      </c>
      <c r="C44" s="737" t="s">
        <v>1976</v>
      </c>
    </row>
    <row r="45" spans="1:3" ht="38.25">
      <c r="A45" s="688" t="s">
        <v>155</v>
      </c>
      <c r="B45" s="687" t="s">
        <v>79</v>
      </c>
      <c r="C45" s="737" t="s">
        <v>1977</v>
      </c>
    </row>
    <row r="46" spans="1:3" ht="38.25">
      <c r="A46" s="688" t="s">
        <v>156</v>
      </c>
      <c r="B46" s="687" t="s">
        <v>61</v>
      </c>
      <c r="C46" s="737" t="s">
        <v>1978</v>
      </c>
    </row>
    <row r="47" spans="1:3">
      <c r="A47" s="688" t="s">
        <v>157</v>
      </c>
      <c r="B47" s="687" t="s">
        <v>92</v>
      </c>
      <c r="C47" s="735" t="s">
        <v>1979</v>
      </c>
    </row>
    <row r="48" spans="1:3">
      <c r="A48" s="688" t="s">
        <v>158</v>
      </c>
      <c r="B48" s="687" t="s">
        <v>93</v>
      </c>
      <c r="C48" s="582">
        <v>216</v>
      </c>
    </row>
    <row r="49" spans="1:3">
      <c r="A49" s="688" t="s">
        <v>159</v>
      </c>
      <c r="B49" s="687" t="s">
        <v>99</v>
      </c>
      <c r="C49" s="735" t="s">
        <v>1980</v>
      </c>
    </row>
    <row r="50" spans="1:3">
      <c r="A50" s="688" t="s">
        <v>160</v>
      </c>
      <c r="B50" s="687" t="s">
        <v>100</v>
      </c>
      <c r="C50" s="735" t="s">
        <v>1981</v>
      </c>
    </row>
    <row r="51" spans="1:3">
      <c r="A51" s="688" t="s">
        <v>161</v>
      </c>
      <c r="B51" s="687" t="s">
        <v>101</v>
      </c>
      <c r="C51" s="735" t="s">
        <v>1982</v>
      </c>
    </row>
    <row r="52" spans="1:3">
      <c r="A52" s="688" t="s">
        <v>162</v>
      </c>
      <c r="B52" s="687" t="s">
        <v>102</v>
      </c>
      <c r="C52" s="736" t="s">
        <v>1983</v>
      </c>
    </row>
    <row r="53" spans="1:3">
      <c r="A53" s="688" t="s">
        <v>163</v>
      </c>
      <c r="B53" s="687" t="s">
        <v>103</v>
      </c>
      <c r="C53" s="735" t="s">
        <v>1480</v>
      </c>
    </row>
    <row r="54" spans="1:3">
      <c r="A54" s="688"/>
      <c r="B54" s="687" t="s">
        <v>83</v>
      </c>
      <c r="C54" s="736"/>
    </row>
    <row r="55" spans="1:3" ht="14.25">
      <c r="A55" s="688" t="s">
        <v>164</v>
      </c>
      <c r="B55" s="687" t="s">
        <v>60</v>
      </c>
      <c r="C55" s="735" t="s">
        <v>1984</v>
      </c>
    </row>
    <row r="56" spans="1:3">
      <c r="A56" s="688" t="s">
        <v>165</v>
      </c>
      <c r="B56" s="687" t="s">
        <v>36</v>
      </c>
      <c r="C56" s="735" t="s">
        <v>1982</v>
      </c>
    </row>
    <row r="57" spans="1:3" ht="14.25">
      <c r="A57" s="688" t="s">
        <v>166</v>
      </c>
      <c r="B57" s="687" t="s">
        <v>37</v>
      </c>
      <c r="C57" s="735" t="s">
        <v>1985</v>
      </c>
    </row>
    <row r="58" spans="1:3">
      <c r="A58" s="688" t="s">
        <v>167</v>
      </c>
      <c r="B58" s="687" t="s">
        <v>87</v>
      </c>
      <c r="C58" s="735" t="s">
        <v>1986</v>
      </c>
    </row>
    <row r="59" spans="1:3">
      <c r="A59" s="688" t="s">
        <v>168</v>
      </c>
      <c r="B59" s="687" t="s">
        <v>88</v>
      </c>
      <c r="C59" s="735" t="s">
        <v>1987</v>
      </c>
    </row>
    <row r="60" spans="1:3">
      <c r="A60" s="688" t="s">
        <v>169</v>
      </c>
      <c r="B60" s="687" t="s">
        <v>89</v>
      </c>
      <c r="C60" s="735" t="s">
        <v>1988</v>
      </c>
    </row>
    <row r="61" spans="1:3">
      <c r="A61" s="688"/>
      <c r="B61" s="687" t="s">
        <v>84</v>
      </c>
      <c r="C61" s="735" t="s">
        <v>1989</v>
      </c>
    </row>
    <row r="62" spans="1:3" ht="14.25">
      <c r="A62" s="688" t="s">
        <v>170</v>
      </c>
      <c r="B62" s="687" t="s">
        <v>32</v>
      </c>
      <c r="C62" s="735" t="s">
        <v>1990</v>
      </c>
    </row>
    <row r="63" spans="1:3">
      <c r="A63" s="688" t="s">
        <v>171</v>
      </c>
      <c r="B63" s="687" t="s">
        <v>90</v>
      </c>
      <c r="C63" s="735" t="s">
        <v>1580</v>
      </c>
    </row>
    <row r="64" spans="1:3">
      <c r="A64" s="688"/>
      <c r="B64" s="687" t="s">
        <v>85</v>
      </c>
      <c r="C64" s="736"/>
    </row>
    <row r="65" spans="1:3">
      <c r="A65" s="688" t="s">
        <v>172</v>
      </c>
      <c r="B65" s="687" t="s">
        <v>33</v>
      </c>
      <c r="C65" s="735" t="s">
        <v>1991</v>
      </c>
    </row>
    <row r="66" spans="1:3">
      <c r="A66" s="688" t="s">
        <v>173</v>
      </c>
      <c r="B66" s="687" t="s">
        <v>31</v>
      </c>
      <c r="C66" s="735" t="s">
        <v>1992</v>
      </c>
    </row>
    <row r="67" spans="1:3">
      <c r="A67" s="688"/>
      <c r="B67" s="687" t="s">
        <v>104</v>
      </c>
      <c r="C67" s="736"/>
    </row>
    <row r="68" spans="1:3">
      <c r="A68" s="688" t="s">
        <v>174</v>
      </c>
      <c r="B68" s="687" t="s">
        <v>105</v>
      </c>
      <c r="C68" s="735" t="s">
        <v>1993</v>
      </c>
    </row>
    <row r="69" spans="1:3">
      <c r="A69" s="688" t="s">
        <v>175</v>
      </c>
      <c r="B69" s="687" t="s">
        <v>106</v>
      </c>
      <c r="C69" s="738">
        <v>0</v>
      </c>
    </row>
    <row r="70" spans="1:3">
      <c r="A70" s="688" t="s">
        <v>176</v>
      </c>
      <c r="B70" s="687" t="s">
        <v>107</v>
      </c>
      <c r="C70" s="735" t="s">
        <v>1994</v>
      </c>
    </row>
    <row r="71" spans="1:3">
      <c r="A71" s="688" t="s">
        <v>177</v>
      </c>
      <c r="B71" s="687" t="s">
        <v>108</v>
      </c>
      <c r="C71" s="735" t="s">
        <v>1995</v>
      </c>
    </row>
    <row r="72" spans="1:3">
      <c r="A72" s="688" t="s">
        <v>178</v>
      </c>
      <c r="B72" s="687" t="s">
        <v>109</v>
      </c>
      <c r="C72" s="738">
        <v>0</v>
      </c>
    </row>
    <row r="73" spans="1:3" ht="51">
      <c r="A73" s="688" t="s">
        <v>179</v>
      </c>
      <c r="B73" s="689" t="s">
        <v>209</v>
      </c>
      <c r="C73" s="735" t="s">
        <v>1996</v>
      </c>
    </row>
    <row r="74" spans="1:3">
      <c r="A74" s="688" t="s">
        <v>180</v>
      </c>
      <c r="B74" s="687" t="s">
        <v>110</v>
      </c>
      <c r="C74" s="735" t="s">
        <v>286</v>
      </c>
    </row>
    <row r="75" spans="1:3">
      <c r="A75" s="688" t="s">
        <v>181</v>
      </c>
      <c r="B75" s="687" t="s">
        <v>111</v>
      </c>
      <c r="C75" s="735" t="s">
        <v>1997</v>
      </c>
    </row>
    <row r="76" spans="1:3" ht="38.25">
      <c r="A76" s="688" t="s">
        <v>182</v>
      </c>
      <c r="B76" s="689" t="s">
        <v>112</v>
      </c>
      <c r="C76" s="735" t="s">
        <v>280</v>
      </c>
    </row>
    <row r="77" spans="1:3">
      <c r="A77" s="688" t="s">
        <v>183</v>
      </c>
      <c r="B77" s="689" t="s">
        <v>202</v>
      </c>
      <c r="C77" s="582">
        <v>16</v>
      </c>
    </row>
    <row r="78" spans="1:3">
      <c r="A78" s="688" t="s">
        <v>197</v>
      </c>
      <c r="B78" s="689" t="s">
        <v>203</v>
      </c>
      <c r="C78" s="582">
        <v>10</v>
      </c>
    </row>
    <row r="79" spans="1:3">
      <c r="A79" s="688" t="s">
        <v>198</v>
      </c>
      <c r="B79" s="689" t="s">
        <v>204</v>
      </c>
      <c r="C79" s="582">
        <v>4</v>
      </c>
    </row>
    <row r="80" spans="1:3">
      <c r="A80" s="688" t="s">
        <v>199</v>
      </c>
      <c r="B80" s="689" t="s">
        <v>205</v>
      </c>
      <c r="C80" s="582">
        <v>11</v>
      </c>
    </row>
    <row r="81" spans="1:3">
      <c r="A81" s="688"/>
      <c r="B81" s="687" t="s">
        <v>113</v>
      </c>
      <c r="C81" s="582"/>
    </row>
    <row r="82" spans="1:3">
      <c r="A82" s="688" t="s">
        <v>200</v>
      </c>
      <c r="B82" s="687" t="s">
        <v>114</v>
      </c>
      <c r="C82" s="735" t="s">
        <v>1998</v>
      </c>
    </row>
    <row r="83" spans="1:3">
      <c r="A83" s="688" t="s">
        <v>201</v>
      </c>
      <c r="B83" s="687" t="s">
        <v>115</v>
      </c>
      <c r="C83" s="735" t="s">
        <v>1999</v>
      </c>
    </row>
    <row r="84" spans="1:3">
      <c r="A84" s="688"/>
      <c r="B84" s="690" t="s">
        <v>208</v>
      </c>
      <c r="C84" s="739"/>
    </row>
    <row r="85" spans="1:3" ht="51.75" thickBot="1">
      <c r="A85" s="691" t="s">
        <v>207</v>
      </c>
      <c r="B85" s="692" t="s">
        <v>206</v>
      </c>
      <c r="C85" s="740" t="s">
        <v>289</v>
      </c>
    </row>
    <row r="86" spans="1:3" ht="13.5" thickBot="1">
      <c r="A86" s="12"/>
      <c r="B86" s="8"/>
      <c r="C86" s="741"/>
    </row>
    <row r="87" spans="1:3" ht="13.5" thickBot="1">
      <c r="A87" s="25" t="s">
        <v>39</v>
      </c>
      <c r="B87" s="29" t="s">
        <v>38</v>
      </c>
      <c r="C87" s="726"/>
    </row>
    <row r="88" spans="1:3">
      <c r="A88" s="14" t="s">
        <v>40</v>
      </c>
      <c r="B88" s="17" t="s">
        <v>62</v>
      </c>
      <c r="C88" s="742"/>
    </row>
    <row r="89" spans="1:3">
      <c r="A89" s="12" t="s">
        <v>41</v>
      </c>
      <c r="B89" s="18" t="s">
        <v>63</v>
      </c>
      <c r="C89" s="735" t="s">
        <v>2000</v>
      </c>
    </row>
    <row r="90" spans="1:3">
      <c r="A90" s="12" t="s">
        <v>42</v>
      </c>
      <c r="B90" s="18" t="s">
        <v>64</v>
      </c>
      <c r="C90" s="735" t="s">
        <v>2001</v>
      </c>
    </row>
    <row r="91" spans="1:3">
      <c r="A91" s="12" t="s">
        <v>43</v>
      </c>
      <c r="B91" s="18" t="s">
        <v>65</v>
      </c>
      <c r="C91" s="735" t="s">
        <v>2002</v>
      </c>
    </row>
    <row r="92" spans="1:3">
      <c r="A92" s="12" t="s">
        <v>44</v>
      </c>
      <c r="B92" s="18" t="s">
        <v>66</v>
      </c>
      <c r="C92" s="735" t="s">
        <v>2003</v>
      </c>
    </row>
    <row r="93" spans="1:3">
      <c r="A93" s="12" t="s">
        <v>45</v>
      </c>
      <c r="B93" s="18" t="s">
        <v>120</v>
      </c>
      <c r="C93" s="735" t="s">
        <v>2004</v>
      </c>
    </row>
    <row r="94" spans="1:3">
      <c r="A94" s="12" t="s">
        <v>46</v>
      </c>
      <c r="B94" s="18" t="s">
        <v>121</v>
      </c>
      <c r="C94" s="735" t="s">
        <v>2005</v>
      </c>
    </row>
    <row r="95" spans="1:3" ht="38.25">
      <c r="A95" s="12" t="s">
        <v>47</v>
      </c>
      <c r="B95" s="22" t="s">
        <v>67</v>
      </c>
      <c r="C95" s="735" t="s">
        <v>2006</v>
      </c>
    </row>
    <row r="96" spans="1:3" ht="51">
      <c r="A96" s="12" t="s">
        <v>48</v>
      </c>
      <c r="B96" s="22" t="s">
        <v>68</v>
      </c>
      <c r="C96" s="735" t="s">
        <v>2007</v>
      </c>
    </row>
    <row r="97" spans="1:3">
      <c r="A97" s="12" t="s">
        <v>49</v>
      </c>
      <c r="B97" s="18" t="s">
        <v>69</v>
      </c>
      <c r="C97" s="735" t="s">
        <v>2008</v>
      </c>
    </row>
    <row r="98" spans="1:3">
      <c r="A98" s="12" t="s">
        <v>50</v>
      </c>
      <c r="B98" s="18" t="s">
        <v>70</v>
      </c>
      <c r="C98" s="735" t="s">
        <v>2009</v>
      </c>
    </row>
    <row r="99" spans="1:3">
      <c r="A99" s="12" t="s">
        <v>122</v>
      </c>
      <c r="B99" s="1" t="s">
        <v>116</v>
      </c>
      <c r="C99" s="735" t="s">
        <v>2010</v>
      </c>
    </row>
    <row r="100" spans="1:3">
      <c r="A100" s="12" t="s">
        <v>123</v>
      </c>
      <c r="B100" s="1" t="s">
        <v>117</v>
      </c>
      <c r="C100" s="735" t="s">
        <v>2011</v>
      </c>
    </row>
    <row r="101" spans="1:3">
      <c r="A101" s="12" t="s">
        <v>124</v>
      </c>
      <c r="B101" s="1" t="s">
        <v>118</v>
      </c>
      <c r="C101" s="582">
        <v>0</v>
      </c>
    </row>
    <row r="102" spans="1:3" ht="13.5" thickBot="1">
      <c r="A102" s="15" t="s">
        <v>125</v>
      </c>
      <c r="B102" s="3" t="s">
        <v>119</v>
      </c>
      <c r="C102" s="740" t="s">
        <v>2012</v>
      </c>
    </row>
    <row r="103" spans="1:3" ht="13.5" thickBot="1">
      <c r="A103" s="12"/>
      <c r="B103" s="8"/>
      <c r="C103" s="741"/>
    </row>
    <row r="104" spans="1:3" ht="13.5" thickBot="1">
      <c r="A104" s="25" t="s">
        <v>51</v>
      </c>
      <c r="B104" s="29" t="s">
        <v>191</v>
      </c>
      <c r="C104" s="726"/>
    </row>
    <row r="105" spans="1:3" ht="13.5" thickBot="1">
      <c r="A105" s="16" t="s">
        <v>52</v>
      </c>
      <c r="B105" s="20" t="s">
        <v>128</v>
      </c>
      <c r="C105" s="743" t="s">
        <v>2013</v>
      </c>
    </row>
    <row r="106" spans="1:3" ht="13.5" thickBot="1">
      <c r="A106" s="12"/>
      <c r="B106" s="8"/>
      <c r="C106" s="741"/>
    </row>
    <row r="107" spans="1:3" ht="13.5" thickBot="1">
      <c r="A107" s="30" t="s">
        <v>53</v>
      </c>
      <c r="B107" s="31" t="s">
        <v>71</v>
      </c>
      <c r="C107" s="725"/>
    </row>
    <row r="108" spans="1:3">
      <c r="A108" s="14" t="s">
        <v>54</v>
      </c>
      <c r="B108" s="744" t="s">
        <v>72</v>
      </c>
      <c r="C108" s="734" t="s">
        <v>2014</v>
      </c>
    </row>
    <row r="109" spans="1:3" ht="13.5" thickBot="1">
      <c r="A109" s="15" t="s">
        <v>55</v>
      </c>
      <c r="B109" s="3" t="s">
        <v>73</v>
      </c>
      <c r="C109" s="740" t="s">
        <v>2015</v>
      </c>
    </row>
    <row r="110" spans="1:3" ht="13.5" thickBot="1">
      <c r="A110" s="12"/>
      <c r="B110" s="8"/>
      <c r="C110" s="741"/>
    </row>
    <row r="111" spans="1:3" ht="13.5" thickBot="1">
      <c r="A111" s="30" t="s">
        <v>56</v>
      </c>
      <c r="B111" s="31" t="s">
        <v>74</v>
      </c>
      <c r="C111" s="725"/>
    </row>
    <row r="112" spans="1:3" ht="38.25">
      <c r="A112" s="14" t="s">
        <v>57</v>
      </c>
      <c r="B112" s="23" t="s">
        <v>75</v>
      </c>
      <c r="C112" s="745" t="s">
        <v>305</v>
      </c>
    </row>
    <row r="113" spans="1:3" ht="39" thickBot="1">
      <c r="A113" s="15" t="s">
        <v>58</v>
      </c>
      <c r="B113" s="38" t="s">
        <v>76</v>
      </c>
      <c r="C113" s="732" t="s">
        <v>2016</v>
      </c>
    </row>
    <row r="114" spans="1:3" ht="13.5" thickBot="1">
      <c r="A114" s="4"/>
      <c r="B114" s="4"/>
      <c r="C114" s="746"/>
    </row>
    <row r="115" spans="1:3" ht="13.5" thickBot="1">
      <c r="A115" s="25" t="s">
        <v>94</v>
      </c>
      <c r="B115" s="26" t="s">
        <v>184</v>
      </c>
      <c r="C115" s="726"/>
    </row>
    <row r="116" spans="1:3" ht="25.5">
      <c r="A116" s="676" t="s">
        <v>95</v>
      </c>
      <c r="B116" s="36" t="s">
        <v>187</v>
      </c>
      <c r="C116" s="747" t="s">
        <v>2017</v>
      </c>
    </row>
    <row r="117" spans="1:3" ht="38.25">
      <c r="A117" s="678" t="s">
        <v>96</v>
      </c>
      <c r="B117" s="37" t="s">
        <v>188</v>
      </c>
      <c r="C117" s="748" t="s">
        <v>2018</v>
      </c>
    </row>
    <row r="118" spans="1:3" ht="38.25">
      <c r="A118" s="678" t="s">
        <v>97</v>
      </c>
      <c r="B118" s="37" t="s">
        <v>189</v>
      </c>
      <c r="C118" s="728" t="s">
        <v>2019</v>
      </c>
    </row>
    <row r="119" spans="1:3">
      <c r="A119" s="678" t="s">
        <v>98</v>
      </c>
      <c r="B119" s="37" t="s">
        <v>190</v>
      </c>
      <c r="C119" s="728" t="s">
        <v>2020</v>
      </c>
    </row>
    <row r="120" spans="1:3" ht="64.5" thickBot="1">
      <c r="A120" s="683" t="s">
        <v>185</v>
      </c>
      <c r="B120" s="38" t="s">
        <v>186</v>
      </c>
      <c r="C120" s="749" t="s">
        <v>2021</v>
      </c>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7">
    <mergeCell ref="A9:B9"/>
    <mergeCell ref="A1:B1"/>
    <mergeCell ref="A2:B2"/>
    <mergeCell ref="A3:B3"/>
    <mergeCell ref="A4:B4"/>
    <mergeCell ref="A5:B5"/>
    <mergeCell ref="A7:C7"/>
  </mergeCells>
  <hyperlinks>
    <hyperlink ref="C5" r:id="rId1"/>
  </hyperlinks>
  <pageMargins left="0.7" right="0.7" top="0.75" bottom="0.75" header="0.3" footer="0.3"/>
</worksheet>
</file>

<file path=xl/worksheets/sheet33.xml><?xml version="1.0" encoding="utf-8"?>
<worksheet xmlns="http://schemas.openxmlformats.org/spreadsheetml/2006/main" xmlns:r="http://schemas.openxmlformats.org/officeDocument/2006/relationships">
  <sheetPr codeName="Hoja33"/>
  <dimension ref="A1:C143"/>
  <sheetViews>
    <sheetView topLeftCell="A25" workbookViewId="0">
      <selection activeCell="E55" sqref="E55"/>
    </sheetView>
  </sheetViews>
  <sheetFormatPr baseColWidth="10" defaultRowHeight="12.75"/>
  <cols>
    <col min="1" max="1" width="19.28515625" customWidth="1"/>
    <col min="2" max="2" width="38.7109375" customWidth="1"/>
    <col min="3" max="3" width="34.85546875" customWidth="1"/>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c r="A25" s="4"/>
      <c r="B25" s="4"/>
      <c r="C25" s="45"/>
    </row>
    <row r="26" spans="1:3">
      <c r="A26" s="1050" t="s">
        <v>0</v>
      </c>
      <c r="B26" s="1051"/>
      <c r="C26" s="54" t="s">
        <v>2022</v>
      </c>
    </row>
    <row r="27" spans="1:3">
      <c r="A27" s="1052" t="s">
        <v>77</v>
      </c>
      <c r="B27" s="1053"/>
      <c r="C27" s="49" t="s">
        <v>286</v>
      </c>
    </row>
    <row r="28" spans="1:3">
      <c r="A28" s="1052" t="s">
        <v>1</v>
      </c>
      <c r="B28" s="1054"/>
      <c r="C28" s="55" t="s">
        <v>2023</v>
      </c>
    </row>
    <row r="29" spans="1:3" ht="13.5" thickBot="1">
      <c r="A29" s="4"/>
      <c r="B29" s="4"/>
      <c r="C29" s="45"/>
    </row>
    <row r="30" spans="1:3" ht="13.5" thickBot="1">
      <c r="A30" s="1306" t="s">
        <v>78</v>
      </c>
      <c r="B30" s="1046"/>
      <c r="C30" s="1047"/>
    </row>
    <row r="31" spans="1:3" ht="13.5" thickBot="1">
      <c r="A31" s="4"/>
      <c r="B31" s="4"/>
      <c r="C31" s="45"/>
    </row>
    <row r="32" spans="1:3" ht="13.5" thickBot="1">
      <c r="A32" s="1048" t="s">
        <v>3</v>
      </c>
      <c r="B32" s="1049"/>
      <c r="C32" s="46" t="s">
        <v>4</v>
      </c>
    </row>
    <row r="33" spans="1:3" ht="13.5" thickBot="1">
      <c r="A33" s="28"/>
      <c r="B33" s="32"/>
      <c r="C33" s="46"/>
    </row>
    <row r="34" spans="1:3" ht="13.5" thickBot="1">
      <c r="A34" s="25" t="s">
        <v>5</v>
      </c>
      <c r="B34" s="26" t="s">
        <v>7</v>
      </c>
      <c r="C34" s="47"/>
    </row>
    <row r="35" spans="1:3" ht="13.5" thickBot="1">
      <c r="A35" s="25" t="s">
        <v>6</v>
      </c>
      <c r="B35" s="26" t="s">
        <v>8</v>
      </c>
      <c r="C35" s="47"/>
    </row>
    <row r="36" spans="1:3">
      <c r="A36" s="676" t="s">
        <v>129</v>
      </c>
      <c r="B36" s="677" t="s">
        <v>10</v>
      </c>
      <c r="C36" s="577" t="s">
        <v>2022</v>
      </c>
    </row>
    <row r="37" spans="1:3">
      <c r="A37" s="678" t="s">
        <v>130</v>
      </c>
      <c r="B37" s="679" t="s">
        <v>9</v>
      </c>
      <c r="C37" s="564" t="s">
        <v>2024</v>
      </c>
    </row>
    <row r="38" spans="1:3">
      <c r="A38" s="678" t="s">
        <v>131</v>
      </c>
      <c r="B38" s="679" t="s">
        <v>11</v>
      </c>
      <c r="C38" s="564" t="s">
        <v>2025</v>
      </c>
    </row>
    <row r="39" spans="1:3">
      <c r="A39" s="678" t="s">
        <v>132</v>
      </c>
      <c r="B39" s="679" t="s">
        <v>12</v>
      </c>
      <c r="C39" s="564" t="s">
        <v>2026</v>
      </c>
    </row>
    <row r="40" spans="1:3">
      <c r="A40" s="678" t="s">
        <v>133</v>
      </c>
      <c r="B40" s="679" t="s">
        <v>34</v>
      </c>
      <c r="C40" s="564" t="s">
        <v>2022</v>
      </c>
    </row>
    <row r="41" spans="1:3" ht="51">
      <c r="A41" s="678"/>
      <c r="B41" s="680" t="s">
        <v>192</v>
      </c>
      <c r="C41" s="564"/>
    </row>
    <row r="42" spans="1:3">
      <c r="A42" s="678" t="s">
        <v>134</v>
      </c>
      <c r="B42" s="679" t="s">
        <v>193</v>
      </c>
      <c r="C42" s="564" t="s">
        <v>1550</v>
      </c>
    </row>
    <row r="43" spans="1:3">
      <c r="A43" s="678" t="s">
        <v>135</v>
      </c>
      <c r="B43" s="679" t="s">
        <v>196</v>
      </c>
      <c r="C43" s="564" t="s">
        <v>2027</v>
      </c>
    </row>
    <row r="44" spans="1:3">
      <c r="A44" s="678" t="s">
        <v>136</v>
      </c>
      <c r="B44" s="679" t="s">
        <v>195</v>
      </c>
      <c r="C44" s="564" t="s">
        <v>2028</v>
      </c>
    </row>
    <row r="45" spans="1:3">
      <c r="A45" s="678" t="s">
        <v>137</v>
      </c>
      <c r="B45" s="679" t="s">
        <v>86</v>
      </c>
      <c r="C45" s="564" t="s">
        <v>2029</v>
      </c>
    </row>
    <row r="46" spans="1:3" ht="25.5">
      <c r="A46" s="678" t="s">
        <v>138</v>
      </c>
      <c r="B46" s="679" t="s">
        <v>13</v>
      </c>
      <c r="C46" s="599" t="s">
        <v>2030</v>
      </c>
    </row>
    <row r="47" spans="1:3">
      <c r="A47" s="678" t="s">
        <v>140</v>
      </c>
      <c r="B47" s="679" t="s">
        <v>15</v>
      </c>
      <c r="C47" s="564" t="s">
        <v>305</v>
      </c>
    </row>
    <row r="48" spans="1:3">
      <c r="A48" s="678" t="s">
        <v>141</v>
      </c>
      <c r="B48" s="682" t="s">
        <v>91</v>
      </c>
      <c r="C48" s="564" t="s">
        <v>1476</v>
      </c>
    </row>
    <row r="49" spans="1:3">
      <c r="A49" s="678" t="s">
        <v>142</v>
      </c>
      <c r="B49" s="679" t="s">
        <v>16</v>
      </c>
      <c r="C49" s="564" t="s">
        <v>2031</v>
      </c>
    </row>
    <row r="50" spans="1:3" ht="26.25" thickBot="1">
      <c r="A50" s="683" t="s">
        <v>194</v>
      </c>
      <c r="B50" s="693" t="s">
        <v>59</v>
      </c>
      <c r="C50" s="576" t="s">
        <v>2031</v>
      </c>
    </row>
    <row r="51" spans="1:3" ht="13.5" thickBot="1">
      <c r="A51" s="25" t="s">
        <v>17</v>
      </c>
      <c r="B51" s="26" t="s">
        <v>18</v>
      </c>
      <c r="C51" s="856"/>
    </row>
    <row r="52" spans="1:3">
      <c r="A52" s="678" t="s">
        <v>143</v>
      </c>
      <c r="B52" s="677" t="s">
        <v>19</v>
      </c>
      <c r="C52" s="577">
        <v>5</v>
      </c>
    </row>
    <row r="53" spans="1:3" ht="38.25">
      <c r="A53" s="678" t="s">
        <v>144</v>
      </c>
      <c r="B53" s="682" t="s">
        <v>20</v>
      </c>
      <c r="C53" s="564">
        <v>0</v>
      </c>
    </row>
    <row r="54" spans="1:3" ht="38.25">
      <c r="A54" s="678" t="s">
        <v>145</v>
      </c>
      <c r="B54" s="682" t="s">
        <v>21</v>
      </c>
      <c r="C54" s="564">
        <v>0</v>
      </c>
    </row>
    <row r="55" spans="1:3" ht="26.25" thickBot="1">
      <c r="A55" s="683" t="s">
        <v>146</v>
      </c>
      <c r="B55" s="693" t="s">
        <v>22</v>
      </c>
      <c r="C55" s="576">
        <v>1</v>
      </c>
    </row>
    <row r="56" spans="1:3" ht="13.5" thickBot="1">
      <c r="A56" s="30" t="s">
        <v>23</v>
      </c>
      <c r="B56" s="41" t="s">
        <v>24</v>
      </c>
      <c r="C56" s="861"/>
    </row>
    <row r="57" spans="1:3">
      <c r="A57" s="14"/>
      <c r="B57" s="686" t="s">
        <v>25</v>
      </c>
      <c r="C57" s="596">
        <v>7860</v>
      </c>
    </row>
    <row r="58" spans="1:3">
      <c r="A58" s="12"/>
      <c r="B58" s="687" t="s">
        <v>26</v>
      </c>
      <c r="C58" s="582">
        <v>0</v>
      </c>
    </row>
    <row r="59" spans="1:3">
      <c r="A59" s="688" t="s">
        <v>147</v>
      </c>
      <c r="B59" s="687" t="s">
        <v>27</v>
      </c>
      <c r="C59" s="582">
        <v>0</v>
      </c>
    </row>
    <row r="60" spans="1:3">
      <c r="A60" s="688" t="s">
        <v>148</v>
      </c>
      <c r="B60" s="687" t="s">
        <v>28</v>
      </c>
      <c r="C60" s="582">
        <v>0</v>
      </c>
    </row>
    <row r="61" spans="1:3">
      <c r="A61" s="688" t="s">
        <v>149</v>
      </c>
      <c r="B61" s="687" t="s">
        <v>29</v>
      </c>
      <c r="C61" s="582">
        <v>0</v>
      </c>
    </row>
    <row r="62" spans="1:3">
      <c r="A62" s="688"/>
      <c r="B62" s="687" t="s">
        <v>80</v>
      </c>
      <c r="C62" s="582"/>
    </row>
    <row r="63" spans="1:3">
      <c r="A63" s="688" t="s">
        <v>150</v>
      </c>
      <c r="B63" s="687" t="s">
        <v>126</v>
      </c>
      <c r="C63" s="582">
        <v>1</v>
      </c>
    </row>
    <row r="64" spans="1:3">
      <c r="A64" s="688" t="s">
        <v>151</v>
      </c>
      <c r="B64" s="687" t="s">
        <v>127</v>
      </c>
      <c r="C64" s="582">
        <v>1</v>
      </c>
    </row>
    <row r="65" spans="1:3">
      <c r="A65" s="688" t="s">
        <v>152</v>
      </c>
      <c r="B65" s="687" t="s">
        <v>81</v>
      </c>
      <c r="C65" s="582" t="s">
        <v>274</v>
      </c>
    </row>
    <row r="66" spans="1:3">
      <c r="A66" s="688" t="s">
        <v>153</v>
      </c>
      <c r="B66" s="687" t="s">
        <v>82</v>
      </c>
      <c r="C66" s="582" t="s">
        <v>275</v>
      </c>
    </row>
    <row r="67" spans="1:3">
      <c r="A67" s="688" t="s">
        <v>154</v>
      </c>
      <c r="B67" s="687" t="s">
        <v>30</v>
      </c>
      <c r="C67" s="582">
        <v>261</v>
      </c>
    </row>
    <row r="68" spans="1:3">
      <c r="A68" s="688" t="s">
        <v>155</v>
      </c>
      <c r="B68" s="687" t="s">
        <v>79</v>
      </c>
      <c r="C68" s="582">
        <v>30</v>
      </c>
    </row>
    <row r="69" spans="1:3">
      <c r="A69" s="688" t="s">
        <v>156</v>
      </c>
      <c r="B69" s="687" t="s">
        <v>61</v>
      </c>
      <c r="C69" s="582" t="s">
        <v>1583</v>
      </c>
    </row>
    <row r="70" spans="1:3">
      <c r="A70" s="688" t="s">
        <v>157</v>
      </c>
      <c r="B70" s="687" t="s">
        <v>92</v>
      </c>
      <c r="C70" s="582" t="s">
        <v>227</v>
      </c>
    </row>
    <row r="71" spans="1:3">
      <c r="A71" s="688" t="s">
        <v>158</v>
      </c>
      <c r="B71" s="687" t="s">
        <v>93</v>
      </c>
      <c r="C71" s="582">
        <v>0</v>
      </c>
    </row>
    <row r="72" spans="1:3">
      <c r="A72" s="688" t="s">
        <v>159</v>
      </c>
      <c r="B72" s="687" t="s">
        <v>99</v>
      </c>
      <c r="C72" s="582" t="s">
        <v>227</v>
      </c>
    </row>
    <row r="73" spans="1:3">
      <c r="A73" s="688" t="s">
        <v>160</v>
      </c>
      <c r="B73" s="687" t="s">
        <v>100</v>
      </c>
      <c r="C73" s="582" t="s">
        <v>227</v>
      </c>
    </row>
    <row r="74" spans="1:3">
      <c r="A74" s="688" t="s">
        <v>161</v>
      </c>
      <c r="B74" s="687" t="s">
        <v>101</v>
      </c>
      <c r="C74" s="582">
        <v>4</v>
      </c>
    </row>
    <row r="75" spans="1:3">
      <c r="A75" s="688" t="s">
        <v>162</v>
      </c>
      <c r="B75" s="687" t="s">
        <v>102</v>
      </c>
      <c r="C75" s="582" t="s">
        <v>227</v>
      </c>
    </row>
    <row r="76" spans="1:3">
      <c r="A76" s="688" t="s">
        <v>163</v>
      </c>
      <c r="B76" s="687" t="s">
        <v>103</v>
      </c>
      <c r="C76" s="582" t="s">
        <v>227</v>
      </c>
    </row>
    <row r="77" spans="1:3">
      <c r="A77" s="688"/>
      <c r="B77" s="687" t="s">
        <v>83</v>
      </c>
      <c r="C77" s="582"/>
    </row>
    <row r="78" spans="1:3">
      <c r="A78" s="688" t="s">
        <v>164</v>
      </c>
      <c r="B78" s="687" t="s">
        <v>60</v>
      </c>
      <c r="C78" s="582">
        <v>0</v>
      </c>
    </row>
    <row r="79" spans="1:3">
      <c r="A79" s="688" t="s">
        <v>165</v>
      </c>
      <c r="B79" s="687" t="s">
        <v>36</v>
      </c>
      <c r="C79" s="582">
        <v>0</v>
      </c>
    </row>
    <row r="80" spans="1:3">
      <c r="A80" s="688" t="s">
        <v>166</v>
      </c>
      <c r="B80" s="687" t="s">
        <v>37</v>
      </c>
      <c r="C80" s="582">
        <v>0</v>
      </c>
    </row>
    <row r="81" spans="1:3">
      <c r="A81" s="688" t="s">
        <v>167</v>
      </c>
      <c r="B81" s="687" t="s">
        <v>87</v>
      </c>
      <c r="C81" s="582">
        <v>0</v>
      </c>
    </row>
    <row r="82" spans="1:3">
      <c r="A82" s="688" t="s">
        <v>168</v>
      </c>
      <c r="B82" s="687" t="s">
        <v>88</v>
      </c>
      <c r="C82" s="582">
        <v>0</v>
      </c>
    </row>
    <row r="83" spans="1:3">
      <c r="A83" s="688" t="s">
        <v>169</v>
      </c>
      <c r="B83" s="687" t="s">
        <v>89</v>
      </c>
      <c r="C83" s="582">
        <v>0</v>
      </c>
    </row>
    <row r="84" spans="1:3">
      <c r="A84" s="688"/>
      <c r="B84" s="687" t="s">
        <v>84</v>
      </c>
      <c r="C84" s="582"/>
    </row>
    <row r="85" spans="1:3">
      <c r="A85" s="688" t="s">
        <v>170</v>
      </c>
      <c r="B85" s="687" t="s">
        <v>32</v>
      </c>
      <c r="C85" s="582">
        <v>0</v>
      </c>
    </row>
    <row r="86" spans="1:3">
      <c r="A86" s="688" t="s">
        <v>171</v>
      </c>
      <c r="B86" s="687" t="s">
        <v>90</v>
      </c>
      <c r="C86" s="582" t="s">
        <v>2032</v>
      </c>
    </row>
    <row r="87" spans="1:3">
      <c r="A87" s="688"/>
      <c r="B87" s="687" t="s">
        <v>85</v>
      </c>
      <c r="C87" s="582"/>
    </row>
    <row r="88" spans="1:3">
      <c r="A88" s="688" t="s">
        <v>172</v>
      </c>
      <c r="B88" s="687" t="s">
        <v>33</v>
      </c>
      <c r="C88" s="582">
        <v>0</v>
      </c>
    </row>
    <row r="89" spans="1:3">
      <c r="A89" s="688" t="s">
        <v>173</v>
      </c>
      <c r="B89" s="687" t="s">
        <v>31</v>
      </c>
      <c r="C89" s="582">
        <v>0</v>
      </c>
    </row>
    <row r="90" spans="1:3">
      <c r="A90" s="688"/>
      <c r="B90" s="687" t="s">
        <v>104</v>
      </c>
      <c r="C90" s="582"/>
    </row>
    <row r="91" spans="1:3">
      <c r="A91" s="688" t="s">
        <v>174</v>
      </c>
      <c r="B91" s="687" t="s">
        <v>105</v>
      </c>
      <c r="C91" s="582" t="s">
        <v>227</v>
      </c>
    </row>
    <row r="92" spans="1:3">
      <c r="A92" s="688" t="s">
        <v>175</v>
      </c>
      <c r="B92" s="687" t="s">
        <v>106</v>
      </c>
      <c r="C92" s="582" t="s">
        <v>227</v>
      </c>
    </row>
    <row r="93" spans="1:3">
      <c r="A93" s="688" t="s">
        <v>176</v>
      </c>
      <c r="B93" s="687" t="s">
        <v>107</v>
      </c>
      <c r="C93" s="582" t="s">
        <v>227</v>
      </c>
    </row>
    <row r="94" spans="1:3">
      <c r="A94" s="688" t="s">
        <v>177</v>
      </c>
      <c r="B94" s="687" t="s">
        <v>108</v>
      </c>
      <c r="C94" s="582" t="s">
        <v>227</v>
      </c>
    </row>
    <row r="95" spans="1:3">
      <c r="A95" s="688" t="s">
        <v>178</v>
      </c>
      <c r="B95" s="687" t="s">
        <v>109</v>
      </c>
      <c r="C95" s="582" t="s">
        <v>227</v>
      </c>
    </row>
    <row r="96" spans="1:3" ht="25.5">
      <c r="A96" s="688" t="s">
        <v>179</v>
      </c>
      <c r="B96" s="689" t="s">
        <v>209</v>
      </c>
      <c r="C96" s="582" t="s">
        <v>227</v>
      </c>
    </row>
    <row r="97" spans="1:3">
      <c r="A97" s="688" t="s">
        <v>180</v>
      </c>
      <c r="B97" s="687" t="s">
        <v>110</v>
      </c>
      <c r="C97" s="582" t="s">
        <v>286</v>
      </c>
    </row>
    <row r="98" spans="1:3">
      <c r="A98" s="688" t="s">
        <v>181</v>
      </c>
      <c r="B98" s="687" t="s">
        <v>111</v>
      </c>
      <c r="C98" s="582" t="s">
        <v>2033</v>
      </c>
    </row>
    <row r="99" spans="1:3" ht="25.5">
      <c r="A99" s="688" t="s">
        <v>182</v>
      </c>
      <c r="B99" s="689" t="s">
        <v>112</v>
      </c>
      <c r="C99" s="582" t="s">
        <v>322</v>
      </c>
    </row>
    <row r="100" spans="1:3">
      <c r="A100" s="688" t="s">
        <v>183</v>
      </c>
      <c r="B100" s="689" t="s">
        <v>202</v>
      </c>
      <c r="C100" s="582">
        <v>0</v>
      </c>
    </row>
    <row r="101" spans="1:3">
      <c r="A101" s="688" t="s">
        <v>197</v>
      </c>
      <c r="B101" s="689" t="s">
        <v>203</v>
      </c>
      <c r="C101" s="582">
        <v>0</v>
      </c>
    </row>
    <row r="102" spans="1:3">
      <c r="A102" s="688" t="s">
        <v>198</v>
      </c>
      <c r="B102" s="689" t="s">
        <v>204</v>
      </c>
      <c r="C102" s="582">
        <v>0</v>
      </c>
    </row>
    <row r="103" spans="1:3">
      <c r="A103" s="688" t="s">
        <v>199</v>
      </c>
      <c r="B103" s="689" t="s">
        <v>205</v>
      </c>
      <c r="C103" s="582">
        <v>0</v>
      </c>
    </row>
    <row r="104" spans="1:3">
      <c r="A104" s="688"/>
      <c r="B104" s="687" t="s">
        <v>113</v>
      </c>
      <c r="C104" s="582"/>
    </row>
    <row r="105" spans="1:3">
      <c r="A105" s="688" t="s">
        <v>200</v>
      </c>
      <c r="B105" s="687" t="s">
        <v>114</v>
      </c>
      <c r="C105" s="582" t="s">
        <v>2034</v>
      </c>
    </row>
    <row r="106" spans="1:3">
      <c r="A106" s="688" t="s">
        <v>201</v>
      </c>
      <c r="B106" s="687" t="s">
        <v>115</v>
      </c>
      <c r="C106" s="582">
        <v>262</v>
      </c>
    </row>
    <row r="107" spans="1:3">
      <c r="A107" s="688"/>
      <c r="B107" s="690" t="s">
        <v>208</v>
      </c>
      <c r="C107" s="862"/>
    </row>
    <row r="108" spans="1:3" ht="26.25" thickBot="1">
      <c r="A108" s="691" t="s">
        <v>207</v>
      </c>
      <c r="B108" s="692" t="s">
        <v>206</v>
      </c>
      <c r="C108" s="854" t="s">
        <v>289</v>
      </c>
    </row>
    <row r="109" spans="1:3" ht="13.5" thickBot="1">
      <c r="A109" s="12"/>
      <c r="B109" s="8"/>
      <c r="C109" s="595"/>
    </row>
    <row r="110" spans="1:3" ht="13.5" thickBot="1">
      <c r="A110" s="25" t="s">
        <v>39</v>
      </c>
      <c r="B110" s="29" t="s">
        <v>38</v>
      </c>
      <c r="C110" s="856"/>
    </row>
    <row r="111" spans="1:3">
      <c r="A111" s="14" t="s">
        <v>40</v>
      </c>
      <c r="B111" s="17" t="s">
        <v>62</v>
      </c>
      <c r="C111" s="596"/>
    </row>
    <row r="112" spans="1:3">
      <c r="A112" s="12" t="s">
        <v>41</v>
      </c>
      <c r="B112" s="18" t="s">
        <v>63</v>
      </c>
      <c r="C112" s="582">
        <v>0</v>
      </c>
    </row>
    <row r="113" spans="1:3">
      <c r="A113" s="12" t="s">
        <v>42</v>
      </c>
      <c r="B113" s="18" t="s">
        <v>64</v>
      </c>
      <c r="C113" s="582">
        <v>77438</v>
      </c>
    </row>
    <row r="114" spans="1:3">
      <c r="A114" s="12" t="s">
        <v>43</v>
      </c>
      <c r="B114" s="18" t="s">
        <v>65</v>
      </c>
      <c r="C114" s="582">
        <v>0</v>
      </c>
    </row>
    <row r="115" spans="1:3">
      <c r="A115" s="12" t="s">
        <v>44</v>
      </c>
      <c r="B115" s="18" t="s">
        <v>66</v>
      </c>
      <c r="C115" s="582">
        <v>0</v>
      </c>
    </row>
    <row r="116" spans="1:3">
      <c r="A116" s="12" t="s">
        <v>45</v>
      </c>
      <c r="B116" s="18" t="s">
        <v>120</v>
      </c>
      <c r="C116" s="582">
        <v>0</v>
      </c>
    </row>
    <row r="117" spans="1:3">
      <c r="A117" s="12" t="s">
        <v>46</v>
      </c>
      <c r="B117" s="18" t="s">
        <v>121</v>
      </c>
      <c r="C117" s="582">
        <v>0</v>
      </c>
    </row>
    <row r="118" spans="1:3" ht="25.5">
      <c r="A118" s="12" t="s">
        <v>47</v>
      </c>
      <c r="B118" s="22" t="s">
        <v>67</v>
      </c>
      <c r="C118" s="582">
        <v>0</v>
      </c>
    </row>
    <row r="119" spans="1:3" ht="25.5">
      <c r="A119" s="12" t="s">
        <v>48</v>
      </c>
      <c r="B119" s="22" t="s">
        <v>68</v>
      </c>
      <c r="C119" s="582">
        <v>0</v>
      </c>
    </row>
    <row r="120" spans="1:3">
      <c r="A120" s="12" t="s">
        <v>49</v>
      </c>
      <c r="B120" s="18" t="s">
        <v>69</v>
      </c>
      <c r="C120" s="582">
        <v>0</v>
      </c>
    </row>
    <row r="121" spans="1:3">
      <c r="A121" s="12" t="s">
        <v>50</v>
      </c>
      <c r="B121" s="18" t="s">
        <v>70</v>
      </c>
      <c r="C121" s="582">
        <v>0</v>
      </c>
    </row>
    <row r="122" spans="1:3">
      <c r="A122" s="12" t="s">
        <v>122</v>
      </c>
      <c r="B122" s="1" t="s">
        <v>116</v>
      </c>
      <c r="C122" s="582">
        <v>0</v>
      </c>
    </row>
    <row r="123" spans="1:3">
      <c r="A123" s="12" t="s">
        <v>123</v>
      </c>
      <c r="B123" s="1" t="s">
        <v>117</v>
      </c>
      <c r="C123" s="582">
        <v>0</v>
      </c>
    </row>
    <row r="124" spans="1:3">
      <c r="A124" s="12" t="s">
        <v>124</v>
      </c>
      <c r="B124" s="1" t="s">
        <v>118</v>
      </c>
      <c r="C124" s="582">
        <v>0</v>
      </c>
    </row>
    <row r="125" spans="1:3" ht="13.5" thickBot="1">
      <c r="A125" s="15" t="s">
        <v>125</v>
      </c>
      <c r="B125" s="3" t="s">
        <v>119</v>
      </c>
      <c r="C125" s="854">
        <v>0</v>
      </c>
    </row>
    <row r="126" spans="1:3" ht="13.5" thickBot="1">
      <c r="A126" s="12"/>
      <c r="B126" s="8"/>
      <c r="C126" s="595"/>
    </row>
    <row r="127" spans="1:3" ht="13.5" thickBot="1">
      <c r="A127" s="25" t="s">
        <v>51</v>
      </c>
      <c r="B127" s="29" t="s">
        <v>191</v>
      </c>
      <c r="C127" s="856"/>
    </row>
    <row r="128" spans="1:3" ht="13.5" thickBot="1">
      <c r="A128" s="16" t="s">
        <v>52</v>
      </c>
      <c r="B128" s="20" t="s">
        <v>128</v>
      </c>
      <c r="C128" s="863" t="s">
        <v>2035</v>
      </c>
    </row>
    <row r="129" spans="1:3" ht="13.5" thickBot="1">
      <c r="A129" s="12"/>
      <c r="B129" s="8"/>
      <c r="C129" s="595"/>
    </row>
    <row r="130" spans="1:3" ht="13.5" thickBot="1">
      <c r="A130" s="30" t="s">
        <v>53</v>
      </c>
      <c r="B130" s="31" t="s">
        <v>71</v>
      </c>
      <c r="C130" s="861"/>
    </row>
    <row r="131" spans="1:3">
      <c r="A131" s="14" t="s">
        <v>54</v>
      </c>
      <c r="B131" s="17" t="s">
        <v>72</v>
      </c>
      <c r="C131" s="596">
        <v>0</v>
      </c>
    </row>
    <row r="132" spans="1:3" ht="13.5" thickBot="1">
      <c r="A132" s="15" t="s">
        <v>55</v>
      </c>
      <c r="B132" s="19" t="s">
        <v>73</v>
      </c>
      <c r="C132" s="854">
        <v>0</v>
      </c>
    </row>
    <row r="133" spans="1:3" ht="13.5" thickBot="1">
      <c r="A133" s="12"/>
      <c r="B133" s="8"/>
      <c r="C133" s="595"/>
    </row>
    <row r="134" spans="1:3" ht="13.5" thickBot="1">
      <c r="A134" s="30" t="s">
        <v>56</v>
      </c>
      <c r="B134" s="31" t="s">
        <v>74</v>
      </c>
      <c r="C134" s="861"/>
    </row>
    <row r="135" spans="1:3" ht="25.5">
      <c r="A135" s="14" t="s">
        <v>57</v>
      </c>
      <c r="B135" s="23" t="s">
        <v>75</v>
      </c>
      <c r="C135" s="598" t="s">
        <v>2036</v>
      </c>
    </row>
    <row r="136" spans="1:3" ht="26.25" thickBot="1">
      <c r="A136" s="15" t="s">
        <v>58</v>
      </c>
      <c r="B136" s="24" t="s">
        <v>76</v>
      </c>
      <c r="C136" s="576">
        <v>0</v>
      </c>
    </row>
    <row r="137" spans="1:3" ht="13.5" thickBot="1">
      <c r="A137" s="4"/>
      <c r="B137" s="4"/>
      <c r="C137" s="562"/>
    </row>
    <row r="138" spans="1:3" ht="13.5" thickBot="1">
      <c r="A138" s="25" t="s">
        <v>94</v>
      </c>
      <c r="B138" s="26" t="s">
        <v>184</v>
      </c>
      <c r="C138" s="856"/>
    </row>
    <row r="139" spans="1:3">
      <c r="A139" s="676" t="s">
        <v>95</v>
      </c>
      <c r="B139" s="36" t="s">
        <v>187</v>
      </c>
      <c r="C139" s="598" t="s">
        <v>2037</v>
      </c>
    </row>
    <row r="140" spans="1:3">
      <c r="A140" s="678" t="s">
        <v>96</v>
      </c>
      <c r="B140" s="37" t="s">
        <v>188</v>
      </c>
      <c r="C140" s="564">
        <v>0</v>
      </c>
    </row>
    <row r="141" spans="1:3" ht="25.5">
      <c r="A141" s="678" t="s">
        <v>97</v>
      </c>
      <c r="B141" s="37" t="s">
        <v>189</v>
      </c>
      <c r="C141" s="564">
        <v>0</v>
      </c>
    </row>
    <row r="142" spans="1:3">
      <c r="A142" s="678" t="s">
        <v>98</v>
      </c>
      <c r="B142" s="37" t="s">
        <v>190</v>
      </c>
      <c r="C142" s="564">
        <v>0</v>
      </c>
    </row>
    <row r="143" spans="1:3" ht="13.5" thickBot="1">
      <c r="A143" s="683" t="s">
        <v>185</v>
      </c>
      <c r="B143" s="38" t="s">
        <v>186</v>
      </c>
      <c r="C143" s="576">
        <v>0</v>
      </c>
    </row>
  </sheetData>
  <sheetProtection password="E2A1" sheet="1" objects="1" scenarios="1"/>
  <customSheetViews>
    <customSheetView guid="{3E90B2E1-F1F4-4974-B519-9169F75ECD48}" topLeftCell="A25">
      <selection activeCell="E55" sqref="E55"/>
      <pageMargins left="0.7" right="0.7" top="0.75" bottom="0.75" header="0.3" footer="0.3"/>
      <pageSetup orientation="portrait" r:id="rId1"/>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pageSetup orientation="portrait" r:id="rId2"/>
  <drawing r:id="rId3"/>
</worksheet>
</file>

<file path=xl/worksheets/sheet34.xml><?xml version="1.0" encoding="utf-8"?>
<worksheet xmlns="http://schemas.openxmlformats.org/spreadsheetml/2006/main" xmlns:r="http://schemas.openxmlformats.org/officeDocument/2006/relationships">
  <sheetPr codeName="Hoja34"/>
  <dimension ref="A1:D154"/>
  <sheetViews>
    <sheetView topLeftCell="A25" workbookViewId="0">
      <selection activeCell="E55" sqref="E55"/>
    </sheetView>
  </sheetViews>
  <sheetFormatPr baseColWidth="10" defaultRowHeight="12.75"/>
  <cols>
    <col min="1" max="1" width="13.5703125" customWidth="1"/>
    <col min="2" max="2" width="43.42578125" bestFit="1" customWidth="1"/>
    <col min="3" max="3" width="55.140625" customWidth="1"/>
  </cols>
  <sheetData>
    <row r="1" spans="1:4">
      <c r="A1" s="56" t="s">
        <v>210</v>
      </c>
      <c r="B1" s="57"/>
      <c r="C1" s="58"/>
      <c r="D1" s="4"/>
    </row>
    <row r="2" spans="1:4">
      <c r="A2" s="1057" t="s">
        <v>1911</v>
      </c>
      <c r="B2" s="1280"/>
      <c r="C2" s="1058"/>
      <c r="D2" s="4"/>
    </row>
    <row r="3" spans="1:4">
      <c r="A3" s="1057"/>
      <c r="B3" s="1280"/>
      <c r="C3" s="1058"/>
      <c r="D3" s="4"/>
    </row>
    <row r="4" spans="1:4">
      <c r="A4" s="1057"/>
      <c r="B4" s="1280"/>
      <c r="C4" s="1058"/>
      <c r="D4" s="4"/>
    </row>
    <row r="5" spans="1:4">
      <c r="A5" s="1057"/>
      <c r="B5" s="1280"/>
      <c r="C5" s="1058"/>
      <c r="D5" s="4"/>
    </row>
    <row r="6" spans="1:4">
      <c r="A6" s="1057"/>
      <c r="B6" s="1280"/>
      <c r="C6" s="1058"/>
      <c r="D6" s="4"/>
    </row>
    <row r="7" spans="1:4">
      <c r="A7" s="1057"/>
      <c r="B7" s="1280"/>
      <c r="C7" s="1058"/>
      <c r="D7" s="4"/>
    </row>
    <row r="8" spans="1:4">
      <c r="A8" s="1057"/>
      <c r="B8" s="1280"/>
      <c r="C8" s="1058"/>
      <c r="D8" s="4"/>
    </row>
    <row r="9" spans="1:4">
      <c r="A9" s="1057"/>
      <c r="B9" s="1280"/>
      <c r="C9" s="1058"/>
      <c r="D9" s="4"/>
    </row>
    <row r="10" spans="1:4">
      <c r="A10" s="1057"/>
      <c r="B10" s="1280"/>
      <c r="C10" s="1058"/>
      <c r="D10" s="4"/>
    </row>
    <row r="11" spans="1:4">
      <c r="A11" s="1057"/>
      <c r="B11" s="1280"/>
      <c r="C11" s="1058"/>
      <c r="D11" s="4"/>
    </row>
    <row r="12" spans="1:4">
      <c r="A12" s="1057"/>
      <c r="B12" s="1280"/>
      <c r="C12" s="1058"/>
      <c r="D12" s="4"/>
    </row>
    <row r="13" spans="1:4">
      <c r="A13" s="1057"/>
      <c r="B13" s="1280"/>
      <c r="C13" s="1058"/>
      <c r="D13" s="4"/>
    </row>
    <row r="14" spans="1:4">
      <c r="A14" s="1057"/>
      <c r="B14" s="1280"/>
      <c r="C14" s="1058"/>
      <c r="D14" s="4"/>
    </row>
    <row r="15" spans="1:4">
      <c r="A15" s="1057"/>
      <c r="B15" s="1280"/>
      <c r="C15" s="1058"/>
      <c r="D15" s="4"/>
    </row>
    <row r="16" spans="1:4">
      <c r="A16" s="1057"/>
      <c r="B16" s="1280"/>
      <c r="C16" s="1058"/>
      <c r="D16" s="4"/>
    </row>
    <row r="17" spans="1:4">
      <c r="A17" s="1057"/>
      <c r="B17" s="1280"/>
      <c r="C17" s="1058"/>
      <c r="D17" s="4"/>
    </row>
    <row r="18" spans="1:4">
      <c r="A18" s="1057"/>
      <c r="B18" s="1280"/>
      <c r="C18" s="1058"/>
      <c r="D18" s="4"/>
    </row>
    <row r="19" spans="1:4">
      <c r="A19" s="1057"/>
      <c r="B19" s="1280"/>
      <c r="C19" s="1058"/>
      <c r="D19" s="4"/>
    </row>
    <row r="20" spans="1:4">
      <c r="A20" s="1057"/>
      <c r="B20" s="1280"/>
      <c r="C20" s="1058"/>
      <c r="D20" s="4"/>
    </row>
    <row r="21" spans="1:4">
      <c r="A21" s="1057"/>
      <c r="B21" s="1280"/>
      <c r="C21" s="1058"/>
      <c r="D21" s="4"/>
    </row>
    <row r="22" spans="1:4">
      <c r="A22" s="1057"/>
      <c r="B22" s="1280"/>
      <c r="C22" s="1058"/>
      <c r="D22" s="4"/>
    </row>
    <row r="23" spans="1:4">
      <c r="A23" s="1057"/>
      <c r="B23" s="1280"/>
      <c r="C23" s="1058"/>
      <c r="D23" s="4"/>
    </row>
    <row r="24" spans="1:4" ht="13.5" thickBot="1">
      <c r="A24" s="1059"/>
      <c r="B24" s="1281"/>
      <c r="C24" s="1060"/>
      <c r="D24" s="4"/>
    </row>
    <row r="25" spans="1:4" ht="13.5" thickBot="1">
      <c r="A25" s="4"/>
      <c r="B25" s="4"/>
      <c r="C25" s="45"/>
      <c r="D25" s="4"/>
    </row>
    <row r="26" spans="1:4">
      <c r="A26" s="1050" t="s">
        <v>0</v>
      </c>
      <c r="B26" s="1051"/>
      <c r="C26" s="565" t="s">
        <v>2040</v>
      </c>
      <c r="D26" s="4"/>
    </row>
    <row r="27" spans="1:4">
      <c r="A27" s="1052" t="s">
        <v>77</v>
      </c>
      <c r="B27" s="1053"/>
      <c r="C27" s="564" t="s">
        <v>262</v>
      </c>
      <c r="D27" s="4"/>
    </row>
    <row r="28" spans="1:4">
      <c r="A28" s="1052" t="s">
        <v>1</v>
      </c>
      <c r="B28" s="1054"/>
      <c r="C28" s="864" t="s">
        <v>2040</v>
      </c>
      <c r="D28" s="4"/>
    </row>
    <row r="29" spans="1:4" ht="13.5" thickBot="1">
      <c r="A29" s="4"/>
      <c r="B29" s="4"/>
      <c r="C29" s="45"/>
      <c r="D29" s="4"/>
    </row>
    <row r="30" spans="1:4" ht="13.5" thickBot="1">
      <c r="A30" s="1306" t="s">
        <v>78</v>
      </c>
      <c r="B30" s="1046"/>
      <c r="C30" s="1047"/>
      <c r="D30" s="4"/>
    </row>
    <row r="31" spans="1:4" ht="13.5" thickBot="1">
      <c r="A31" s="4"/>
      <c r="B31" s="4"/>
      <c r="C31" s="45"/>
      <c r="D31" s="4"/>
    </row>
    <row r="32" spans="1:4" ht="13.5" thickBot="1">
      <c r="A32" s="1048" t="s">
        <v>3</v>
      </c>
      <c r="B32" s="1049"/>
      <c r="C32" s="46" t="s">
        <v>4</v>
      </c>
      <c r="D32" s="27"/>
    </row>
    <row r="33" spans="1:4" ht="13.5" thickBot="1">
      <c r="A33" s="28"/>
      <c r="B33" s="32"/>
      <c r="C33" s="46"/>
      <c r="D33" s="27"/>
    </row>
    <row r="34" spans="1:4" ht="13.5" thickBot="1">
      <c r="A34" s="25" t="s">
        <v>5</v>
      </c>
      <c r="B34" s="26" t="s">
        <v>7</v>
      </c>
      <c r="C34" s="47"/>
      <c r="D34" s="27"/>
    </row>
    <row r="35" spans="1:4" ht="13.5" thickBot="1">
      <c r="A35" s="25" t="s">
        <v>6</v>
      </c>
      <c r="B35" s="26" t="s">
        <v>8</v>
      </c>
      <c r="C35" s="47"/>
      <c r="D35" s="27"/>
    </row>
    <row r="36" spans="1:4">
      <c r="A36" s="676" t="s">
        <v>129</v>
      </c>
      <c r="B36" s="677" t="s">
        <v>10</v>
      </c>
      <c r="C36" s="577" t="s">
        <v>2041</v>
      </c>
      <c r="D36" s="4"/>
    </row>
    <row r="37" spans="1:4">
      <c r="A37" s="678" t="s">
        <v>130</v>
      </c>
      <c r="B37" s="679" t="s">
        <v>9</v>
      </c>
      <c r="C37" s="564" t="s">
        <v>263</v>
      </c>
      <c r="D37" s="4"/>
    </row>
    <row r="38" spans="1:4">
      <c r="A38" s="678" t="s">
        <v>131</v>
      </c>
      <c r="B38" s="679" t="s">
        <v>11</v>
      </c>
      <c r="C38" s="564" t="s">
        <v>1957</v>
      </c>
      <c r="D38" s="4"/>
    </row>
    <row r="39" spans="1:4">
      <c r="A39" s="678" t="s">
        <v>132</v>
      </c>
      <c r="B39" s="679" t="s">
        <v>12</v>
      </c>
      <c r="C39" s="564" t="s">
        <v>1958</v>
      </c>
      <c r="D39" s="4"/>
    </row>
    <row r="40" spans="1:4">
      <c r="A40" s="678" t="s">
        <v>133</v>
      </c>
      <c r="B40" s="679" t="s">
        <v>34</v>
      </c>
      <c r="C40" s="564" t="s">
        <v>2040</v>
      </c>
      <c r="D40" s="4"/>
    </row>
    <row r="41" spans="1:4" ht="38.25">
      <c r="A41" s="678"/>
      <c r="B41" s="680" t="s">
        <v>192</v>
      </c>
      <c r="C41" s="564"/>
      <c r="D41" s="4"/>
    </row>
    <row r="42" spans="1:4">
      <c r="A42" s="678" t="s">
        <v>134</v>
      </c>
      <c r="B42" s="679" t="s">
        <v>193</v>
      </c>
      <c r="C42" s="564" t="s">
        <v>1651</v>
      </c>
      <c r="D42" s="4"/>
    </row>
    <row r="43" spans="1:4" ht="25.5">
      <c r="A43" s="678" t="s">
        <v>135</v>
      </c>
      <c r="B43" s="679" t="s">
        <v>196</v>
      </c>
      <c r="C43" s="599" t="s">
        <v>2042</v>
      </c>
      <c r="D43" s="4"/>
    </row>
    <row r="44" spans="1:4" ht="25.5">
      <c r="A44" s="678" t="s">
        <v>136</v>
      </c>
      <c r="B44" s="679" t="s">
        <v>195</v>
      </c>
      <c r="C44" s="599" t="s">
        <v>2043</v>
      </c>
      <c r="D44" s="4"/>
    </row>
    <row r="45" spans="1:4">
      <c r="A45" s="678" t="s">
        <v>137</v>
      </c>
      <c r="B45" s="679" t="s">
        <v>86</v>
      </c>
      <c r="C45" s="564" t="s">
        <v>2044</v>
      </c>
      <c r="D45" s="4"/>
    </row>
    <row r="46" spans="1:4">
      <c r="A46" s="678" t="s">
        <v>138</v>
      </c>
      <c r="B46" s="679" t="s">
        <v>13</v>
      </c>
      <c r="C46" s="564" t="s">
        <v>2045</v>
      </c>
      <c r="D46" s="4"/>
    </row>
    <row r="47" spans="1:4">
      <c r="A47" s="678" t="s">
        <v>140</v>
      </c>
      <c r="B47" s="679" t="s">
        <v>15</v>
      </c>
      <c r="C47" s="564" t="s">
        <v>305</v>
      </c>
      <c r="D47" s="4"/>
    </row>
    <row r="48" spans="1:4">
      <c r="A48" s="678" t="s">
        <v>141</v>
      </c>
      <c r="B48" s="682" t="s">
        <v>91</v>
      </c>
      <c r="C48" s="564" t="s">
        <v>1476</v>
      </c>
      <c r="D48" s="4"/>
    </row>
    <row r="49" spans="1:4">
      <c r="A49" s="678" t="s">
        <v>142</v>
      </c>
      <c r="B49" s="679" t="s">
        <v>16</v>
      </c>
      <c r="C49" s="908" t="s">
        <v>227</v>
      </c>
      <c r="D49" s="4"/>
    </row>
    <row r="50" spans="1:4" ht="13.5" thickBot="1">
      <c r="A50" s="683" t="s">
        <v>194</v>
      </c>
      <c r="B50" s="693" t="s">
        <v>59</v>
      </c>
      <c r="C50" s="576" t="s">
        <v>227</v>
      </c>
      <c r="D50" s="4"/>
    </row>
    <row r="51" spans="1:4" ht="13.5" thickBot="1">
      <c r="A51" s="25" t="s">
        <v>17</v>
      </c>
      <c r="B51" s="26" t="s">
        <v>18</v>
      </c>
      <c r="C51" s="856"/>
      <c r="D51" s="27"/>
    </row>
    <row r="52" spans="1:4">
      <c r="A52" s="678" t="s">
        <v>143</v>
      </c>
      <c r="B52" s="677" t="s">
        <v>19</v>
      </c>
      <c r="C52" s="577">
        <v>144</v>
      </c>
      <c r="D52" s="4"/>
    </row>
    <row r="53" spans="1:4" ht="25.5">
      <c r="A53" s="678" t="s">
        <v>144</v>
      </c>
      <c r="B53" s="682" t="s">
        <v>20</v>
      </c>
      <c r="C53" s="564">
        <v>0</v>
      </c>
      <c r="D53" s="4"/>
    </row>
    <row r="54" spans="1:4" ht="38.25">
      <c r="A54" s="678" t="s">
        <v>145</v>
      </c>
      <c r="B54" s="682" t="s">
        <v>21</v>
      </c>
      <c r="C54" s="564">
        <v>68</v>
      </c>
      <c r="D54" s="4"/>
    </row>
    <row r="55" spans="1:4" ht="26.25" thickBot="1">
      <c r="A55" s="683" t="s">
        <v>146</v>
      </c>
      <c r="B55" s="693" t="s">
        <v>22</v>
      </c>
      <c r="C55" s="908" t="s">
        <v>2046</v>
      </c>
      <c r="D55" s="4"/>
    </row>
    <row r="56" spans="1:4" ht="13.5" thickBot="1">
      <c r="A56" s="30" t="s">
        <v>23</v>
      </c>
      <c r="B56" s="41" t="s">
        <v>24</v>
      </c>
      <c r="C56" s="861"/>
      <c r="D56" s="27"/>
    </row>
    <row r="57" spans="1:4">
      <c r="A57" s="14"/>
      <c r="B57" s="686" t="s">
        <v>25</v>
      </c>
      <c r="C57" s="952">
        <v>6185000</v>
      </c>
      <c r="D57" s="4"/>
    </row>
    <row r="58" spans="1:4">
      <c r="A58" s="12"/>
      <c r="B58" s="687" t="s">
        <v>26</v>
      </c>
      <c r="C58" s="582">
        <v>0</v>
      </c>
      <c r="D58" s="4"/>
    </row>
    <row r="59" spans="1:4">
      <c r="A59" s="688" t="s">
        <v>147</v>
      </c>
      <c r="B59" s="687" t="s">
        <v>27</v>
      </c>
      <c r="C59" s="582">
        <v>78.721000000000004</v>
      </c>
      <c r="D59" s="4"/>
    </row>
    <row r="60" spans="1:4">
      <c r="A60" s="688" t="s">
        <v>148</v>
      </c>
      <c r="B60" s="687" t="s">
        <v>28</v>
      </c>
      <c r="C60" s="582">
        <v>0</v>
      </c>
      <c r="D60" s="4"/>
    </row>
    <row r="61" spans="1:4">
      <c r="A61" s="688" t="s">
        <v>149</v>
      </c>
      <c r="B61" s="687" t="s">
        <v>29</v>
      </c>
      <c r="C61" s="582">
        <v>0</v>
      </c>
      <c r="D61" s="4"/>
    </row>
    <row r="62" spans="1:4">
      <c r="A62" s="688"/>
      <c r="B62" s="687" t="s">
        <v>80</v>
      </c>
      <c r="C62" s="582" t="s">
        <v>1989</v>
      </c>
      <c r="D62" s="4"/>
    </row>
    <row r="63" spans="1:4">
      <c r="A63" s="688" t="s">
        <v>150</v>
      </c>
      <c r="B63" s="687" t="s">
        <v>126</v>
      </c>
      <c r="C63" s="582">
        <v>1</v>
      </c>
      <c r="D63" s="4"/>
    </row>
    <row r="64" spans="1:4">
      <c r="A64" s="688" t="s">
        <v>151</v>
      </c>
      <c r="B64" s="687" t="s">
        <v>127</v>
      </c>
      <c r="C64" s="582">
        <v>3</v>
      </c>
      <c r="D64" s="4"/>
    </row>
    <row r="65" spans="1:4">
      <c r="A65" s="688" t="s">
        <v>152</v>
      </c>
      <c r="B65" s="687" t="s">
        <v>81</v>
      </c>
      <c r="C65" s="582" t="s">
        <v>2047</v>
      </c>
      <c r="D65" s="4"/>
    </row>
    <row r="66" spans="1:4">
      <c r="A66" s="688" t="s">
        <v>153</v>
      </c>
      <c r="B66" s="687" t="s">
        <v>82</v>
      </c>
      <c r="C66" s="738" t="s">
        <v>227</v>
      </c>
      <c r="D66" s="4"/>
    </row>
    <row r="67" spans="1:4">
      <c r="A67" s="688" t="s">
        <v>154</v>
      </c>
      <c r="B67" s="687" t="s">
        <v>30</v>
      </c>
      <c r="C67" s="738" t="s">
        <v>227</v>
      </c>
      <c r="D67" s="4"/>
    </row>
    <row r="68" spans="1:4">
      <c r="A68" s="688" t="s">
        <v>155</v>
      </c>
      <c r="B68" s="687" t="s">
        <v>79</v>
      </c>
      <c r="C68" s="738" t="s">
        <v>227</v>
      </c>
      <c r="D68" s="4"/>
    </row>
    <row r="69" spans="1:4">
      <c r="A69" s="688" t="s">
        <v>156</v>
      </c>
      <c r="B69" s="687" t="s">
        <v>61</v>
      </c>
      <c r="C69" s="738" t="s">
        <v>227</v>
      </c>
      <c r="D69" s="4"/>
    </row>
    <row r="70" spans="1:4">
      <c r="A70" s="688" t="s">
        <v>157</v>
      </c>
      <c r="B70" s="687" t="s">
        <v>92</v>
      </c>
      <c r="C70" s="738" t="s">
        <v>227</v>
      </c>
      <c r="D70" s="4"/>
    </row>
    <row r="71" spans="1:4">
      <c r="A71" s="688" t="s">
        <v>158</v>
      </c>
      <c r="B71" s="687" t="s">
        <v>93</v>
      </c>
      <c r="C71" s="738" t="s">
        <v>227</v>
      </c>
      <c r="D71" s="4"/>
    </row>
    <row r="72" spans="1:4">
      <c r="A72" s="688" t="s">
        <v>159</v>
      </c>
      <c r="B72" s="687" t="s">
        <v>99</v>
      </c>
      <c r="C72" s="738" t="s">
        <v>227</v>
      </c>
      <c r="D72" s="4"/>
    </row>
    <row r="73" spans="1:4">
      <c r="A73" s="688" t="s">
        <v>160</v>
      </c>
      <c r="B73" s="687" t="s">
        <v>100</v>
      </c>
      <c r="C73" s="738" t="s">
        <v>227</v>
      </c>
      <c r="D73" s="4"/>
    </row>
    <row r="74" spans="1:4">
      <c r="A74" s="688" t="s">
        <v>161</v>
      </c>
      <c r="B74" s="687" t="s">
        <v>101</v>
      </c>
      <c r="C74" s="738" t="s">
        <v>227</v>
      </c>
      <c r="D74" s="4"/>
    </row>
    <row r="75" spans="1:4">
      <c r="A75" s="688" t="s">
        <v>162</v>
      </c>
      <c r="B75" s="687" t="s">
        <v>102</v>
      </c>
      <c r="C75" s="738" t="s">
        <v>227</v>
      </c>
      <c r="D75" s="4"/>
    </row>
    <row r="76" spans="1:4">
      <c r="A76" s="688" t="s">
        <v>163</v>
      </c>
      <c r="B76" s="687" t="s">
        <v>103</v>
      </c>
      <c r="C76" s="582" t="s">
        <v>2048</v>
      </c>
      <c r="D76" s="4"/>
    </row>
    <row r="77" spans="1:4">
      <c r="A77" s="688"/>
      <c r="B77" s="687" t="s">
        <v>83</v>
      </c>
      <c r="C77" s="582"/>
      <c r="D77" s="4"/>
    </row>
    <row r="78" spans="1:4">
      <c r="A78" s="688" t="s">
        <v>164</v>
      </c>
      <c r="B78" s="687" t="s">
        <v>60</v>
      </c>
      <c r="C78" s="582">
        <v>0</v>
      </c>
      <c r="D78" s="4"/>
    </row>
    <row r="79" spans="1:4">
      <c r="A79" s="688" t="s">
        <v>165</v>
      </c>
      <c r="B79" s="687" t="s">
        <v>36</v>
      </c>
      <c r="C79" s="582">
        <v>0</v>
      </c>
      <c r="D79" s="4"/>
    </row>
    <row r="80" spans="1:4">
      <c r="A80" s="688" t="s">
        <v>166</v>
      </c>
      <c r="B80" s="687" t="s">
        <v>37</v>
      </c>
      <c r="C80" s="582">
        <v>78.721000000000004</v>
      </c>
      <c r="D80" s="4"/>
    </row>
    <row r="81" spans="1:4">
      <c r="A81" s="688" t="s">
        <v>167</v>
      </c>
      <c r="B81" s="687" t="s">
        <v>87</v>
      </c>
      <c r="C81" s="582">
        <v>0</v>
      </c>
      <c r="D81" s="4"/>
    </row>
    <row r="82" spans="1:4">
      <c r="A82" s="688" t="s">
        <v>168</v>
      </c>
      <c r="B82" s="687" t="s">
        <v>88</v>
      </c>
      <c r="C82" s="582">
        <v>2</v>
      </c>
      <c r="D82" s="4"/>
    </row>
    <row r="83" spans="1:4">
      <c r="A83" s="688" t="s">
        <v>169</v>
      </c>
      <c r="B83" s="687" t="s">
        <v>89</v>
      </c>
      <c r="C83" s="582">
        <v>0</v>
      </c>
      <c r="D83" s="4"/>
    </row>
    <row r="84" spans="1:4">
      <c r="A84" s="688"/>
      <c r="B84" s="687" t="s">
        <v>84</v>
      </c>
      <c r="C84" s="582"/>
      <c r="D84" s="4"/>
    </row>
    <row r="85" spans="1:4">
      <c r="A85" s="688" t="s">
        <v>170</v>
      </c>
      <c r="B85" s="687" t="s">
        <v>32</v>
      </c>
      <c r="C85" s="582">
        <v>3</v>
      </c>
      <c r="D85" s="4"/>
    </row>
    <row r="86" spans="1:4">
      <c r="A86" s="688" t="s">
        <v>171</v>
      </c>
      <c r="B86" s="687" t="s">
        <v>90</v>
      </c>
      <c r="C86" s="582" t="s">
        <v>2049</v>
      </c>
      <c r="D86" s="4"/>
    </row>
    <row r="87" spans="1:4">
      <c r="A87" s="688"/>
      <c r="B87" s="687" t="s">
        <v>85</v>
      </c>
      <c r="C87" s="582"/>
      <c r="D87" s="4"/>
    </row>
    <row r="88" spans="1:4">
      <c r="A88" s="688" t="s">
        <v>172</v>
      </c>
      <c r="B88" s="687" t="s">
        <v>33</v>
      </c>
      <c r="C88" s="582">
        <v>0</v>
      </c>
      <c r="D88" s="4"/>
    </row>
    <row r="89" spans="1:4" ht="25.5">
      <c r="A89" s="688" t="s">
        <v>173</v>
      </c>
      <c r="B89" s="687" t="s">
        <v>31</v>
      </c>
      <c r="C89" s="953" t="s">
        <v>2050</v>
      </c>
      <c r="D89" s="4"/>
    </row>
    <row r="90" spans="1:4">
      <c r="A90" s="688"/>
      <c r="B90" s="687" t="s">
        <v>104</v>
      </c>
      <c r="C90" s="582"/>
      <c r="D90" s="4"/>
    </row>
    <row r="91" spans="1:4">
      <c r="A91" s="688" t="s">
        <v>174</v>
      </c>
      <c r="B91" s="687" t="s">
        <v>105</v>
      </c>
      <c r="C91" s="582" t="s">
        <v>2051</v>
      </c>
      <c r="D91" s="4"/>
    </row>
    <row r="92" spans="1:4">
      <c r="A92" s="688" t="s">
        <v>175</v>
      </c>
      <c r="B92" s="687" t="s">
        <v>106</v>
      </c>
      <c r="C92" s="582">
        <v>0</v>
      </c>
      <c r="D92" s="4"/>
    </row>
    <row r="93" spans="1:4">
      <c r="A93" s="688" t="s">
        <v>176</v>
      </c>
      <c r="B93" s="687" t="s">
        <v>107</v>
      </c>
      <c r="C93" s="582" t="s">
        <v>322</v>
      </c>
      <c r="D93" s="4"/>
    </row>
    <row r="94" spans="1:4">
      <c r="A94" s="688" t="s">
        <v>177</v>
      </c>
      <c r="B94" s="687" t="s">
        <v>108</v>
      </c>
      <c r="C94" s="582">
        <v>2.4079999999999999</v>
      </c>
      <c r="D94" s="4"/>
    </row>
    <row r="95" spans="1:4">
      <c r="A95" s="688" t="s">
        <v>178</v>
      </c>
      <c r="B95" s="687" t="s">
        <v>109</v>
      </c>
      <c r="C95" s="582" t="s">
        <v>286</v>
      </c>
      <c r="D95" s="4"/>
    </row>
    <row r="96" spans="1:4" ht="25.5">
      <c r="A96" s="688" t="s">
        <v>179</v>
      </c>
      <c r="B96" s="689" t="s">
        <v>209</v>
      </c>
      <c r="C96" s="582" t="s">
        <v>2052</v>
      </c>
      <c r="D96" s="4"/>
    </row>
    <row r="97" spans="1:4">
      <c r="A97" s="688" t="s">
        <v>180</v>
      </c>
      <c r="B97" s="687" t="s">
        <v>110</v>
      </c>
      <c r="C97" s="582" t="s">
        <v>286</v>
      </c>
      <c r="D97" s="4"/>
    </row>
    <row r="98" spans="1:4">
      <c r="A98" s="688" t="s">
        <v>181</v>
      </c>
      <c r="B98" s="687" t="s">
        <v>111</v>
      </c>
      <c r="C98" s="582">
        <v>7.4</v>
      </c>
      <c r="D98" s="4"/>
    </row>
    <row r="99" spans="1:4">
      <c r="A99" s="688" t="s">
        <v>182</v>
      </c>
      <c r="B99" s="689" t="s">
        <v>112</v>
      </c>
      <c r="C99" s="582" t="s">
        <v>322</v>
      </c>
      <c r="D99" s="4"/>
    </row>
    <row r="100" spans="1:4">
      <c r="A100" s="688" t="s">
        <v>183</v>
      </c>
      <c r="B100" s="689" t="s">
        <v>202</v>
      </c>
      <c r="C100" s="582">
        <v>52</v>
      </c>
      <c r="D100" s="4"/>
    </row>
    <row r="101" spans="1:4">
      <c r="A101" s="688" t="s">
        <v>197</v>
      </c>
      <c r="B101" s="689" t="s">
        <v>203</v>
      </c>
      <c r="C101" s="582">
        <v>45</v>
      </c>
      <c r="D101" s="4"/>
    </row>
    <row r="102" spans="1:4">
      <c r="A102" s="688" t="s">
        <v>198</v>
      </c>
      <c r="B102" s="689" t="s">
        <v>204</v>
      </c>
      <c r="C102" s="582">
        <v>23</v>
      </c>
      <c r="D102" s="4"/>
    </row>
    <row r="103" spans="1:4">
      <c r="A103" s="688" t="s">
        <v>199</v>
      </c>
      <c r="B103" s="689" t="s">
        <v>205</v>
      </c>
      <c r="C103" s="582">
        <v>45</v>
      </c>
      <c r="D103" s="4"/>
    </row>
    <row r="104" spans="1:4">
      <c r="A104" s="688"/>
      <c r="B104" s="687" t="s">
        <v>113</v>
      </c>
      <c r="C104" s="582"/>
      <c r="D104" s="4"/>
    </row>
    <row r="105" spans="1:4" ht="25.5">
      <c r="A105" s="688" t="s">
        <v>200</v>
      </c>
      <c r="B105" s="687" t="s">
        <v>114</v>
      </c>
      <c r="C105" s="954" t="s">
        <v>2053</v>
      </c>
      <c r="D105" s="4"/>
    </row>
    <row r="106" spans="1:4">
      <c r="A106" s="688" t="s">
        <v>201</v>
      </c>
      <c r="B106" s="687" t="s">
        <v>115</v>
      </c>
      <c r="C106" s="582" t="s">
        <v>2054</v>
      </c>
      <c r="D106" s="4"/>
    </row>
    <row r="107" spans="1:4">
      <c r="A107" s="688"/>
      <c r="B107" s="690" t="s">
        <v>208</v>
      </c>
      <c r="C107" s="862"/>
      <c r="D107" s="4"/>
    </row>
    <row r="108" spans="1:4" ht="26.25" thickBot="1">
      <c r="A108" s="691" t="s">
        <v>207</v>
      </c>
      <c r="B108" s="692" t="s">
        <v>206</v>
      </c>
      <c r="C108" s="854" t="s">
        <v>1588</v>
      </c>
      <c r="D108" s="4"/>
    </row>
    <row r="109" spans="1:4" ht="13.5" thickBot="1">
      <c r="A109" s="12"/>
      <c r="B109" s="8"/>
      <c r="C109" s="595"/>
      <c r="D109" s="4"/>
    </row>
    <row r="110" spans="1:4" ht="13.5" thickBot="1">
      <c r="A110" s="25" t="s">
        <v>39</v>
      </c>
      <c r="B110" s="29" t="s">
        <v>38</v>
      </c>
      <c r="C110" s="856"/>
      <c r="D110" s="27"/>
    </row>
    <row r="111" spans="1:4">
      <c r="A111" s="14" t="s">
        <v>40</v>
      </c>
      <c r="B111" s="17" t="s">
        <v>62</v>
      </c>
      <c r="C111" s="596"/>
      <c r="D111" s="4"/>
    </row>
    <row r="112" spans="1:4">
      <c r="A112" s="12" t="s">
        <v>41</v>
      </c>
      <c r="B112" s="18" t="s">
        <v>63</v>
      </c>
      <c r="C112" s="738" t="s">
        <v>227</v>
      </c>
      <c r="D112" s="4"/>
    </row>
    <row r="113" spans="1:4">
      <c r="A113" s="12" t="s">
        <v>42</v>
      </c>
      <c r="B113" s="18" t="s">
        <v>64</v>
      </c>
      <c r="C113" s="738" t="s">
        <v>227</v>
      </c>
      <c r="D113" s="4"/>
    </row>
    <row r="114" spans="1:4" ht="25.5">
      <c r="A114" s="12" t="s">
        <v>43</v>
      </c>
      <c r="B114" s="18" t="s">
        <v>65</v>
      </c>
      <c r="C114" s="954" t="s">
        <v>2055</v>
      </c>
      <c r="D114" s="4"/>
    </row>
    <row r="115" spans="1:4" ht="25.5">
      <c r="A115" s="12" t="s">
        <v>44</v>
      </c>
      <c r="B115" s="18" t="s">
        <v>66</v>
      </c>
      <c r="C115" s="953" t="s">
        <v>2056</v>
      </c>
      <c r="D115" s="4"/>
    </row>
    <row r="116" spans="1:4">
      <c r="A116" s="12" t="s">
        <v>45</v>
      </c>
      <c r="B116" s="18" t="s">
        <v>120</v>
      </c>
      <c r="C116" s="738" t="s">
        <v>227</v>
      </c>
      <c r="D116" s="4"/>
    </row>
    <row r="117" spans="1:4">
      <c r="A117" s="12" t="s">
        <v>46</v>
      </c>
      <c r="B117" s="18" t="s">
        <v>121</v>
      </c>
      <c r="C117" s="738" t="s">
        <v>227</v>
      </c>
      <c r="D117" s="4"/>
    </row>
    <row r="118" spans="1:4">
      <c r="A118" s="12" t="s">
        <v>47</v>
      </c>
      <c r="B118" s="22" t="s">
        <v>67</v>
      </c>
      <c r="C118" s="738" t="s">
        <v>227</v>
      </c>
      <c r="D118" s="4"/>
    </row>
    <row r="119" spans="1:4" ht="25.5">
      <c r="A119" s="12" t="s">
        <v>48</v>
      </c>
      <c r="B119" s="22" t="s">
        <v>68</v>
      </c>
      <c r="C119" s="738" t="s">
        <v>227</v>
      </c>
      <c r="D119" s="4"/>
    </row>
    <row r="120" spans="1:4">
      <c r="A120" s="12" t="s">
        <v>49</v>
      </c>
      <c r="B120" s="18" t="s">
        <v>69</v>
      </c>
      <c r="C120" s="738" t="s">
        <v>227</v>
      </c>
      <c r="D120" s="4"/>
    </row>
    <row r="121" spans="1:4">
      <c r="A121" s="12" t="s">
        <v>50</v>
      </c>
      <c r="B121" s="18" t="s">
        <v>70</v>
      </c>
      <c r="C121" s="738" t="s">
        <v>227</v>
      </c>
      <c r="D121" s="4"/>
    </row>
    <row r="122" spans="1:4">
      <c r="A122" s="12" t="s">
        <v>122</v>
      </c>
      <c r="B122" s="1" t="s">
        <v>116</v>
      </c>
      <c r="C122" s="738" t="s">
        <v>227</v>
      </c>
      <c r="D122" s="4"/>
    </row>
    <row r="123" spans="1:4" ht="25.5">
      <c r="A123" s="12" t="s">
        <v>123</v>
      </c>
      <c r="B123" s="1" t="s">
        <v>117</v>
      </c>
      <c r="C123" s="954" t="s">
        <v>2055</v>
      </c>
      <c r="D123" s="4"/>
    </row>
    <row r="124" spans="1:4">
      <c r="A124" s="12" t="s">
        <v>124</v>
      </c>
      <c r="B124" s="1" t="s">
        <v>118</v>
      </c>
      <c r="C124" s="738" t="s">
        <v>227</v>
      </c>
      <c r="D124" s="4"/>
    </row>
    <row r="125" spans="1:4" ht="13.5" thickBot="1">
      <c r="A125" s="15" t="s">
        <v>125</v>
      </c>
      <c r="B125" s="3" t="s">
        <v>119</v>
      </c>
      <c r="C125" s="738" t="s">
        <v>227</v>
      </c>
      <c r="D125" s="4"/>
    </row>
    <row r="126" spans="1:4" ht="13.5" thickBot="1">
      <c r="A126" s="12"/>
      <c r="B126" s="8"/>
      <c r="C126" s="595"/>
      <c r="D126" s="4"/>
    </row>
    <row r="127" spans="1:4" ht="13.5" thickBot="1">
      <c r="A127" s="25" t="s">
        <v>51</v>
      </c>
      <c r="B127" s="29" t="s">
        <v>191</v>
      </c>
      <c r="C127" s="856"/>
      <c r="D127" s="27"/>
    </row>
    <row r="128" spans="1:4" ht="13.5" thickBot="1">
      <c r="A128" s="16" t="s">
        <v>52</v>
      </c>
      <c r="B128" s="20" t="s">
        <v>128</v>
      </c>
      <c r="C128" s="863">
        <v>36</v>
      </c>
      <c r="D128" s="4"/>
    </row>
    <row r="129" spans="1:4" ht="13.5" thickBot="1">
      <c r="A129" s="12"/>
      <c r="B129" s="8"/>
      <c r="C129" s="595"/>
      <c r="D129" s="4"/>
    </row>
    <row r="130" spans="1:4" ht="13.5" thickBot="1">
      <c r="A130" s="30" t="s">
        <v>53</v>
      </c>
      <c r="B130" s="31" t="s">
        <v>71</v>
      </c>
      <c r="C130" s="861"/>
      <c r="D130" s="27"/>
    </row>
    <row r="131" spans="1:4" ht="13.5" thickBot="1">
      <c r="A131" s="14" t="s">
        <v>54</v>
      </c>
      <c r="B131" s="17" t="s">
        <v>72</v>
      </c>
      <c r="C131" s="880" t="s">
        <v>227</v>
      </c>
      <c r="D131" s="4"/>
    </row>
    <row r="132" spans="1:4" ht="13.5" thickBot="1">
      <c r="A132" s="15" t="s">
        <v>55</v>
      </c>
      <c r="B132" s="19" t="s">
        <v>73</v>
      </c>
      <c r="C132" s="880" t="s">
        <v>227</v>
      </c>
      <c r="D132" s="4"/>
    </row>
    <row r="133" spans="1:4" ht="13.5" thickBot="1">
      <c r="A133" s="12"/>
      <c r="B133" s="8"/>
      <c r="C133" s="595"/>
      <c r="D133" s="4"/>
    </row>
    <row r="134" spans="1:4" ht="13.5" thickBot="1">
      <c r="A134" s="30" t="s">
        <v>56</v>
      </c>
      <c r="B134" s="31" t="s">
        <v>74</v>
      </c>
      <c r="C134" s="861"/>
      <c r="D134" s="27"/>
    </row>
    <row r="135" spans="1:4" ht="13.5" thickBot="1">
      <c r="A135" s="14" t="s">
        <v>57</v>
      </c>
      <c r="B135" s="23" t="s">
        <v>75</v>
      </c>
      <c r="C135" s="882" t="s">
        <v>400</v>
      </c>
      <c r="D135" s="4"/>
    </row>
    <row r="136" spans="1:4" ht="26.25" thickBot="1">
      <c r="A136" s="15" t="s">
        <v>58</v>
      </c>
      <c r="B136" s="24" t="s">
        <v>76</v>
      </c>
      <c r="C136" s="880" t="s">
        <v>227</v>
      </c>
      <c r="D136" s="4"/>
    </row>
    <row r="137" spans="1:4" ht="13.5" thickBot="1">
      <c r="A137" s="4"/>
      <c r="B137" s="4"/>
      <c r="C137" s="562"/>
      <c r="D137" s="4"/>
    </row>
    <row r="138" spans="1:4" ht="13.5" thickBot="1">
      <c r="A138" s="25" t="s">
        <v>94</v>
      </c>
      <c r="B138" s="26" t="s">
        <v>184</v>
      </c>
      <c r="C138" s="856"/>
      <c r="D138" s="27"/>
    </row>
    <row r="139" spans="1:4" ht="25.5">
      <c r="A139" s="676" t="s">
        <v>95</v>
      </c>
      <c r="B139" s="36" t="s">
        <v>187</v>
      </c>
      <c r="C139" s="953" t="s">
        <v>2057</v>
      </c>
      <c r="D139" s="4"/>
    </row>
    <row r="140" spans="1:4" ht="26.25" thickBot="1">
      <c r="A140" s="678" t="s">
        <v>96</v>
      </c>
      <c r="B140" s="37" t="s">
        <v>188</v>
      </c>
      <c r="C140" s="953" t="s">
        <v>2058</v>
      </c>
      <c r="D140" s="4"/>
    </row>
    <row r="141" spans="1:4" ht="25.5">
      <c r="A141" s="678" t="s">
        <v>97</v>
      </c>
      <c r="B141" s="37" t="s">
        <v>189</v>
      </c>
      <c r="C141" s="880" t="s">
        <v>227</v>
      </c>
      <c r="D141" s="4"/>
    </row>
    <row r="142" spans="1:4" ht="13.5" thickBot="1">
      <c r="A142" s="678" t="s">
        <v>98</v>
      </c>
      <c r="B142" s="37" t="s">
        <v>190</v>
      </c>
      <c r="C142" s="908" t="s">
        <v>2059</v>
      </c>
      <c r="D142" s="4"/>
    </row>
    <row r="143" spans="1:4" ht="13.5" thickBot="1">
      <c r="A143" s="683" t="s">
        <v>185</v>
      </c>
      <c r="B143" s="38" t="s">
        <v>186</v>
      </c>
      <c r="C143" s="880" t="s">
        <v>227</v>
      </c>
      <c r="D143" s="4"/>
    </row>
    <row r="144" spans="1:4">
      <c r="A144" s="4"/>
      <c r="B144" s="4"/>
      <c r="C144" s="562"/>
      <c r="D144" s="4"/>
    </row>
    <row r="145" spans="3:3">
      <c r="C145" s="951"/>
    </row>
    <row r="146" spans="3:3">
      <c r="C146" s="951"/>
    </row>
    <row r="147" spans="3:3">
      <c r="C147" s="951"/>
    </row>
    <row r="148" spans="3:3">
      <c r="C148" s="951"/>
    </row>
    <row r="149" spans="3:3">
      <c r="C149" s="951"/>
    </row>
    <row r="150" spans="3:3">
      <c r="C150" s="951"/>
    </row>
    <row r="151" spans="3:3">
      <c r="C151" s="951"/>
    </row>
    <row r="152" spans="3:3">
      <c r="C152" s="951"/>
    </row>
    <row r="153" spans="3:3">
      <c r="C153" s="951"/>
    </row>
    <row r="154" spans="3:3">
      <c r="C154" s="951"/>
    </row>
  </sheetData>
  <sheetProtection password="E2A1" sheet="1" objects="1" scenarios="1"/>
  <customSheetViews>
    <customSheetView guid="{3E90B2E1-F1F4-4974-B519-9169F75ECD48}" topLeftCell="A25">
      <selection activeCell="E55" sqref="E55"/>
      <pageMargins left="0.7" right="0.7" top="0.75" bottom="0.75" header="0.3" footer="0.3"/>
    </customSheetView>
  </customSheetViews>
  <mergeCells count="6">
    <mergeCell ref="A30:C30"/>
    <mergeCell ref="A32:B32"/>
    <mergeCell ref="A2:C24"/>
    <mergeCell ref="A26:B26"/>
    <mergeCell ref="A27:B27"/>
    <mergeCell ref="A28:B28"/>
  </mergeCell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sheetPr codeName="Hoja35"/>
  <dimension ref="A1:C134"/>
  <sheetViews>
    <sheetView workbookViewId="0">
      <selection activeCell="E55" sqref="E55"/>
    </sheetView>
  </sheetViews>
  <sheetFormatPr baseColWidth="10" defaultRowHeight="12.75"/>
  <cols>
    <col min="1" max="1" width="24.28515625" customWidth="1"/>
    <col min="2" max="2" width="16.7109375" customWidth="1"/>
    <col min="3" max="3" width="51.42578125" customWidth="1"/>
  </cols>
  <sheetData>
    <row r="1" spans="1:3">
      <c r="A1" s="1050" t="s">
        <v>0</v>
      </c>
      <c r="B1" s="1051"/>
      <c r="C1" s="750" t="s">
        <v>2062</v>
      </c>
    </row>
    <row r="2" spans="1:3" ht="13.5" thickBot="1">
      <c r="A2" s="1052" t="s">
        <v>77</v>
      </c>
      <c r="B2" s="1053"/>
      <c r="C2" s="751" t="s">
        <v>262</v>
      </c>
    </row>
    <row r="3" spans="1:3">
      <c r="A3" s="1052" t="s">
        <v>1</v>
      </c>
      <c r="B3" s="1054"/>
      <c r="C3" s="752" t="s">
        <v>1528</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956" t="s">
        <v>2063</v>
      </c>
    </row>
    <row r="12" spans="1:3">
      <c r="A12" s="678" t="s">
        <v>130</v>
      </c>
      <c r="B12" s="679" t="s">
        <v>9</v>
      </c>
      <c r="C12" s="957" t="s">
        <v>263</v>
      </c>
    </row>
    <row r="13" spans="1:3">
      <c r="A13" s="678" t="s">
        <v>131</v>
      </c>
      <c r="B13" s="679" t="s">
        <v>11</v>
      </c>
      <c r="C13" s="957" t="s">
        <v>2064</v>
      </c>
    </row>
    <row r="14" spans="1:3">
      <c r="A14" s="678" t="s">
        <v>132</v>
      </c>
      <c r="B14" s="679" t="s">
        <v>12</v>
      </c>
      <c r="C14" s="957" t="s">
        <v>2065</v>
      </c>
    </row>
    <row r="15" spans="1:3">
      <c r="A15" s="678" t="s">
        <v>133</v>
      </c>
      <c r="B15" s="679" t="s">
        <v>34</v>
      </c>
      <c r="C15" s="730" t="s">
        <v>1526</v>
      </c>
    </row>
    <row r="16" spans="1:3" ht="89.25">
      <c r="A16" s="678"/>
      <c r="B16" s="680" t="s">
        <v>192</v>
      </c>
      <c r="C16" s="728"/>
    </row>
    <row r="17" spans="1:3">
      <c r="A17" s="678" t="s">
        <v>134</v>
      </c>
      <c r="B17" s="679" t="s">
        <v>193</v>
      </c>
      <c r="C17" s="730" t="s">
        <v>1428</v>
      </c>
    </row>
    <row r="18" spans="1:3">
      <c r="A18" s="753" t="s">
        <v>135</v>
      </c>
      <c r="B18" s="754" t="s">
        <v>196</v>
      </c>
      <c r="C18" s="958" t="s">
        <v>2066</v>
      </c>
    </row>
    <row r="19" spans="1:3">
      <c r="A19" s="678" t="s">
        <v>136</v>
      </c>
      <c r="B19" s="679" t="s">
        <v>195</v>
      </c>
      <c r="C19" s="959" t="s">
        <v>1528</v>
      </c>
    </row>
    <row r="20" spans="1:3">
      <c r="A20" s="678" t="s">
        <v>137</v>
      </c>
      <c r="B20" s="679" t="s">
        <v>86</v>
      </c>
      <c r="C20" s="730" t="s">
        <v>2067</v>
      </c>
    </row>
    <row r="21" spans="1:3">
      <c r="A21" s="678" t="s">
        <v>138</v>
      </c>
      <c r="B21" s="679" t="s">
        <v>13</v>
      </c>
      <c r="C21" s="730" t="s">
        <v>1530</v>
      </c>
    </row>
    <row r="22" spans="1:3">
      <c r="A22" s="678" t="s">
        <v>140</v>
      </c>
      <c r="B22" s="679" t="s">
        <v>15</v>
      </c>
      <c r="C22" s="960" t="s">
        <v>2068</v>
      </c>
    </row>
    <row r="23" spans="1:3" ht="38.25">
      <c r="A23" s="678" t="s">
        <v>141</v>
      </c>
      <c r="B23" s="682" t="s">
        <v>91</v>
      </c>
      <c r="C23" s="728" t="s">
        <v>222</v>
      </c>
    </row>
    <row r="24" spans="1:3">
      <c r="A24" s="678" t="s">
        <v>142</v>
      </c>
      <c r="B24" s="679" t="s">
        <v>16</v>
      </c>
      <c r="C24" s="730" t="s">
        <v>225</v>
      </c>
    </row>
    <row r="25" spans="1:3" ht="39" thickBot="1">
      <c r="A25" s="683" t="s">
        <v>194</v>
      </c>
      <c r="B25" s="693" t="s">
        <v>59</v>
      </c>
      <c r="C25" s="732" t="s">
        <v>227</v>
      </c>
    </row>
    <row r="26" spans="1:3" ht="13.5" thickBot="1">
      <c r="A26" s="25" t="s">
        <v>17</v>
      </c>
      <c r="B26" s="26" t="s">
        <v>18</v>
      </c>
      <c r="C26" s="726"/>
    </row>
    <row r="27" spans="1:3">
      <c r="A27" s="678" t="s">
        <v>143</v>
      </c>
      <c r="B27" s="677" t="s">
        <v>19</v>
      </c>
      <c r="C27" s="577">
        <v>3</v>
      </c>
    </row>
    <row r="28" spans="1:3" ht="76.5">
      <c r="A28" s="678" t="s">
        <v>144</v>
      </c>
      <c r="B28" s="682" t="s">
        <v>20</v>
      </c>
      <c r="C28" s="564">
        <v>1</v>
      </c>
    </row>
    <row r="29" spans="1:3" ht="114.75">
      <c r="A29" s="678" t="s">
        <v>145</v>
      </c>
      <c r="B29" s="682" t="s">
        <v>21</v>
      </c>
      <c r="C29" s="564">
        <v>2</v>
      </c>
    </row>
    <row r="30" spans="1:3" ht="64.5" thickBot="1">
      <c r="A30" s="683" t="s">
        <v>146</v>
      </c>
      <c r="B30" s="693" t="s">
        <v>22</v>
      </c>
      <c r="C30" s="576" t="s">
        <v>227</v>
      </c>
    </row>
    <row r="31" spans="1:3" ht="13.5" thickBot="1">
      <c r="A31" s="30" t="s">
        <v>23</v>
      </c>
      <c r="B31" s="41" t="s">
        <v>24</v>
      </c>
      <c r="C31" s="725"/>
    </row>
    <row r="32" spans="1:3">
      <c r="A32" s="14"/>
      <c r="B32" s="686" t="s">
        <v>25</v>
      </c>
      <c r="C32" s="961" t="s">
        <v>2069</v>
      </c>
    </row>
    <row r="33" spans="1:3">
      <c r="A33" s="12"/>
      <c r="B33" s="687" t="s">
        <v>26</v>
      </c>
      <c r="C33" s="730" t="s">
        <v>2070</v>
      </c>
    </row>
    <row r="34" spans="1:3">
      <c r="A34" s="688" t="s">
        <v>147</v>
      </c>
      <c r="B34" s="687" t="s">
        <v>27</v>
      </c>
      <c r="C34" s="730" t="s">
        <v>227</v>
      </c>
    </row>
    <row r="35" spans="1:3">
      <c r="A35" s="688" t="s">
        <v>148</v>
      </c>
      <c r="B35" s="687" t="s">
        <v>28</v>
      </c>
      <c r="C35" s="730" t="s">
        <v>227</v>
      </c>
    </row>
    <row r="36" spans="1:3">
      <c r="A36" s="688" t="s">
        <v>149</v>
      </c>
      <c r="B36" s="687" t="s">
        <v>29</v>
      </c>
      <c r="C36" s="730" t="s">
        <v>227</v>
      </c>
    </row>
    <row r="37" spans="1:3">
      <c r="A37" s="688"/>
      <c r="B37" s="687" t="s">
        <v>80</v>
      </c>
      <c r="C37" s="728"/>
    </row>
    <row r="38" spans="1:3">
      <c r="A38" s="688" t="s">
        <v>150</v>
      </c>
      <c r="B38" s="687" t="s">
        <v>126</v>
      </c>
      <c r="C38" s="564">
        <v>1</v>
      </c>
    </row>
    <row r="39" spans="1:3">
      <c r="A39" s="688" t="s">
        <v>151</v>
      </c>
      <c r="B39" s="687" t="s">
        <v>127</v>
      </c>
      <c r="C39" s="564">
        <v>1</v>
      </c>
    </row>
    <row r="40" spans="1:3">
      <c r="A40" s="688" t="s">
        <v>152</v>
      </c>
      <c r="B40" s="687" t="s">
        <v>81</v>
      </c>
      <c r="C40" s="728" t="s">
        <v>353</v>
      </c>
    </row>
    <row r="41" spans="1:3">
      <c r="A41" s="688" t="s">
        <v>153</v>
      </c>
      <c r="B41" s="687" t="s">
        <v>82</v>
      </c>
      <c r="C41" s="728" t="s">
        <v>2071</v>
      </c>
    </row>
    <row r="42" spans="1:3">
      <c r="A42" s="688" t="s">
        <v>154</v>
      </c>
      <c r="B42" s="687" t="s">
        <v>30</v>
      </c>
      <c r="C42" s="730" t="s">
        <v>2072</v>
      </c>
    </row>
    <row r="43" spans="1:3">
      <c r="A43" s="688" t="s">
        <v>155</v>
      </c>
      <c r="B43" s="687" t="s">
        <v>79</v>
      </c>
      <c r="C43" s="728" t="s">
        <v>2073</v>
      </c>
    </row>
    <row r="44" spans="1:3">
      <c r="A44" s="688" t="s">
        <v>156</v>
      </c>
      <c r="B44" s="687" t="s">
        <v>61</v>
      </c>
      <c r="C44" s="728" t="s">
        <v>2074</v>
      </c>
    </row>
    <row r="45" spans="1:3" ht="15">
      <c r="A45" s="688" t="s">
        <v>157</v>
      </c>
      <c r="B45" s="687" t="s">
        <v>92</v>
      </c>
      <c r="C45" s="955" t="s">
        <v>2636</v>
      </c>
    </row>
    <row r="46" spans="1:3">
      <c r="A46" s="688" t="s">
        <v>158</v>
      </c>
      <c r="B46" s="687" t="s">
        <v>93</v>
      </c>
      <c r="C46" s="564">
        <v>2</v>
      </c>
    </row>
    <row r="47" spans="1:3">
      <c r="A47" s="688" t="s">
        <v>159</v>
      </c>
      <c r="B47" s="687" t="s">
        <v>99</v>
      </c>
      <c r="C47" s="728" t="s">
        <v>227</v>
      </c>
    </row>
    <row r="48" spans="1:3">
      <c r="A48" s="688" t="s">
        <v>160</v>
      </c>
      <c r="B48" s="687" t="s">
        <v>100</v>
      </c>
      <c r="C48" s="728" t="s">
        <v>2075</v>
      </c>
    </row>
    <row r="49" spans="1:3">
      <c r="A49" s="688" t="s">
        <v>161</v>
      </c>
      <c r="B49" s="687" t="s">
        <v>101</v>
      </c>
      <c r="C49" s="564">
        <v>4</v>
      </c>
    </row>
    <row r="50" spans="1:3">
      <c r="A50" s="688" t="s">
        <v>162</v>
      </c>
      <c r="B50" s="687" t="s">
        <v>102</v>
      </c>
      <c r="C50" s="728" t="s">
        <v>2076</v>
      </c>
    </row>
    <row r="51" spans="1:3">
      <c r="A51" s="688" t="s">
        <v>163</v>
      </c>
      <c r="B51" s="687" t="s">
        <v>103</v>
      </c>
      <c r="C51" s="728" t="s">
        <v>227</v>
      </c>
    </row>
    <row r="52" spans="1:3">
      <c r="A52" s="688"/>
      <c r="B52" s="687" t="s">
        <v>83</v>
      </c>
      <c r="C52" s="728"/>
    </row>
    <row r="53" spans="1:3">
      <c r="A53" s="688" t="s">
        <v>164</v>
      </c>
      <c r="B53" s="687" t="s">
        <v>60</v>
      </c>
      <c r="C53" s="730" t="s">
        <v>227</v>
      </c>
    </row>
    <row r="54" spans="1:3">
      <c r="A54" s="688" t="s">
        <v>165</v>
      </c>
      <c r="B54" s="687" t="s">
        <v>36</v>
      </c>
      <c r="C54" s="730" t="s">
        <v>2077</v>
      </c>
    </row>
    <row r="55" spans="1:3">
      <c r="A55" s="688" t="s">
        <v>166</v>
      </c>
      <c r="B55" s="687" t="s">
        <v>37</v>
      </c>
      <c r="C55" s="728" t="s">
        <v>227</v>
      </c>
    </row>
    <row r="56" spans="1:3">
      <c r="A56" s="688" t="s">
        <v>167</v>
      </c>
      <c r="B56" s="687" t="s">
        <v>87</v>
      </c>
      <c r="C56" s="564">
        <v>1</v>
      </c>
    </row>
    <row r="57" spans="1:3">
      <c r="A57" s="688" t="s">
        <v>168</v>
      </c>
      <c r="B57" s="687" t="s">
        <v>88</v>
      </c>
      <c r="C57" s="728" t="s">
        <v>227</v>
      </c>
    </row>
    <row r="58" spans="1:3">
      <c r="A58" s="688" t="s">
        <v>169</v>
      </c>
      <c r="B58" s="687" t="s">
        <v>89</v>
      </c>
      <c r="C58" s="728" t="s">
        <v>227</v>
      </c>
    </row>
    <row r="59" spans="1:3">
      <c r="A59" s="688"/>
      <c r="B59" s="687" t="s">
        <v>84</v>
      </c>
      <c r="C59" s="728"/>
    </row>
    <row r="60" spans="1:3">
      <c r="A60" s="688" t="s">
        <v>170</v>
      </c>
      <c r="B60" s="687" t="s">
        <v>32</v>
      </c>
      <c r="C60" s="730" t="s">
        <v>2078</v>
      </c>
    </row>
    <row r="61" spans="1:3">
      <c r="A61" s="688" t="s">
        <v>171</v>
      </c>
      <c r="B61" s="687" t="s">
        <v>90</v>
      </c>
      <c r="C61" s="728" t="s">
        <v>2079</v>
      </c>
    </row>
    <row r="62" spans="1:3">
      <c r="A62" s="688"/>
      <c r="B62" s="687" t="s">
        <v>85</v>
      </c>
      <c r="C62" s="728"/>
    </row>
    <row r="63" spans="1:3">
      <c r="A63" s="688" t="s">
        <v>172</v>
      </c>
      <c r="B63" s="687" t="s">
        <v>33</v>
      </c>
      <c r="C63" s="730" t="s">
        <v>227</v>
      </c>
    </row>
    <row r="64" spans="1:3">
      <c r="A64" s="688" t="s">
        <v>173</v>
      </c>
      <c r="B64" s="687" t="s">
        <v>31</v>
      </c>
      <c r="C64" s="730" t="s">
        <v>2080</v>
      </c>
    </row>
    <row r="65" spans="1:3">
      <c r="A65" s="688"/>
      <c r="B65" s="687" t="s">
        <v>104</v>
      </c>
      <c r="C65" s="728"/>
    </row>
    <row r="66" spans="1:3">
      <c r="A66" s="688" t="s">
        <v>174</v>
      </c>
      <c r="B66" s="687" t="s">
        <v>105</v>
      </c>
      <c r="C66" s="728" t="s">
        <v>227</v>
      </c>
    </row>
    <row r="67" spans="1:3">
      <c r="A67" s="688" t="s">
        <v>175</v>
      </c>
      <c r="B67" s="687" t="s">
        <v>106</v>
      </c>
      <c r="C67" s="728" t="s">
        <v>227</v>
      </c>
    </row>
    <row r="68" spans="1:3">
      <c r="A68" s="688" t="s">
        <v>176</v>
      </c>
      <c r="B68" s="687" t="s">
        <v>107</v>
      </c>
      <c r="C68" s="728" t="s">
        <v>227</v>
      </c>
    </row>
    <row r="69" spans="1:3">
      <c r="A69" s="688" t="s">
        <v>177</v>
      </c>
      <c r="B69" s="687" t="s">
        <v>108</v>
      </c>
      <c r="C69" s="728" t="s">
        <v>227</v>
      </c>
    </row>
    <row r="70" spans="1:3">
      <c r="A70" s="688" t="s">
        <v>178</v>
      </c>
      <c r="B70" s="687" t="s">
        <v>109</v>
      </c>
      <c r="C70" s="728" t="s">
        <v>227</v>
      </c>
    </row>
    <row r="71" spans="1:3" ht="51">
      <c r="A71" s="688" t="s">
        <v>179</v>
      </c>
      <c r="B71" s="689" t="s">
        <v>209</v>
      </c>
      <c r="C71" s="728" t="s">
        <v>227</v>
      </c>
    </row>
    <row r="72" spans="1:3">
      <c r="A72" s="688" t="s">
        <v>180</v>
      </c>
      <c r="B72" s="687" t="s">
        <v>110</v>
      </c>
      <c r="C72" s="728" t="s">
        <v>255</v>
      </c>
    </row>
    <row r="73" spans="1:3">
      <c r="A73" s="688" t="s">
        <v>181</v>
      </c>
      <c r="B73" s="687" t="s">
        <v>111</v>
      </c>
      <c r="C73" s="728" t="s">
        <v>1401</v>
      </c>
    </row>
    <row r="74" spans="1:3" ht="51">
      <c r="A74" s="688" t="s">
        <v>182</v>
      </c>
      <c r="B74" s="689" t="s">
        <v>112</v>
      </c>
      <c r="C74" s="728" t="s">
        <v>227</v>
      </c>
    </row>
    <row r="75" spans="1:3" ht="25.5">
      <c r="A75" s="688" t="s">
        <v>183</v>
      </c>
      <c r="B75" s="689" t="s">
        <v>202</v>
      </c>
      <c r="C75" s="564">
        <v>6</v>
      </c>
    </row>
    <row r="76" spans="1:3" ht="25.5">
      <c r="A76" s="688" t="s">
        <v>197</v>
      </c>
      <c r="B76" s="689" t="s">
        <v>203</v>
      </c>
      <c r="C76" s="564">
        <v>4</v>
      </c>
    </row>
    <row r="77" spans="1:3" ht="25.5">
      <c r="A77" s="688" t="s">
        <v>198</v>
      </c>
      <c r="B77" s="689" t="s">
        <v>204</v>
      </c>
      <c r="C77" s="564">
        <v>4</v>
      </c>
    </row>
    <row r="78" spans="1:3">
      <c r="A78" s="688" t="s">
        <v>199</v>
      </c>
      <c r="B78" s="689" t="s">
        <v>205</v>
      </c>
      <c r="C78" s="564">
        <v>2</v>
      </c>
    </row>
    <row r="79" spans="1:3">
      <c r="A79" s="688"/>
      <c r="B79" s="687" t="s">
        <v>113</v>
      </c>
      <c r="C79" s="728"/>
    </row>
    <row r="80" spans="1:3">
      <c r="A80" s="688" t="s">
        <v>200</v>
      </c>
      <c r="B80" s="687" t="s">
        <v>114</v>
      </c>
      <c r="C80" s="728" t="s">
        <v>2081</v>
      </c>
    </row>
    <row r="81" spans="1:3">
      <c r="A81" s="688" t="s">
        <v>201</v>
      </c>
      <c r="B81" s="687" t="s">
        <v>115</v>
      </c>
      <c r="C81" s="728" t="s">
        <v>2082</v>
      </c>
    </row>
    <row r="82" spans="1:3">
      <c r="A82" s="688"/>
      <c r="B82" s="690" t="s">
        <v>208</v>
      </c>
      <c r="C82" s="962" t="s">
        <v>1540</v>
      </c>
    </row>
    <row r="83" spans="1:3" ht="51.75" thickBot="1">
      <c r="A83" s="691" t="s">
        <v>207</v>
      </c>
      <c r="B83" s="692" t="s">
        <v>206</v>
      </c>
      <c r="C83" s="868" t="s">
        <v>1540</v>
      </c>
    </row>
    <row r="84" spans="1:3" ht="13.5" thickBot="1">
      <c r="A84" s="12"/>
      <c r="B84" s="8"/>
      <c r="C84" s="741"/>
    </row>
    <row r="85" spans="1:3" ht="13.5" thickBot="1">
      <c r="A85" s="25" t="s">
        <v>39</v>
      </c>
      <c r="B85" s="29" t="s">
        <v>38</v>
      </c>
      <c r="C85" s="726"/>
    </row>
    <row r="86" spans="1:3">
      <c r="A86" s="14" t="s">
        <v>40</v>
      </c>
      <c r="B86" s="17" t="s">
        <v>62</v>
      </c>
      <c r="C86" s="742"/>
    </row>
    <row r="87" spans="1:3">
      <c r="A87" s="12" t="s">
        <v>41</v>
      </c>
      <c r="B87" s="18" t="s">
        <v>63</v>
      </c>
      <c r="C87" s="735" t="s">
        <v>227</v>
      </c>
    </row>
    <row r="88" spans="1:3">
      <c r="A88" s="12" t="s">
        <v>42</v>
      </c>
      <c r="B88" s="18" t="s">
        <v>64</v>
      </c>
      <c r="C88" s="735" t="s">
        <v>227</v>
      </c>
    </row>
    <row r="89" spans="1:3">
      <c r="A89" s="12" t="s">
        <v>43</v>
      </c>
      <c r="B89" s="18" t="s">
        <v>65</v>
      </c>
      <c r="C89" s="736" t="s">
        <v>2083</v>
      </c>
    </row>
    <row r="90" spans="1:3">
      <c r="A90" s="12" t="s">
        <v>44</v>
      </c>
      <c r="B90" s="18" t="s">
        <v>66</v>
      </c>
      <c r="C90" s="735" t="s">
        <v>227</v>
      </c>
    </row>
    <row r="91" spans="1:3">
      <c r="A91" s="12" t="s">
        <v>45</v>
      </c>
      <c r="B91" s="18" t="s">
        <v>120</v>
      </c>
      <c r="C91" s="735" t="s">
        <v>227</v>
      </c>
    </row>
    <row r="92" spans="1:3">
      <c r="A92" s="12" t="s">
        <v>46</v>
      </c>
      <c r="B92" s="18" t="s">
        <v>121</v>
      </c>
      <c r="C92" s="735" t="s">
        <v>227</v>
      </c>
    </row>
    <row r="93" spans="1:3" ht="51">
      <c r="A93" s="12" t="s">
        <v>47</v>
      </c>
      <c r="B93" s="22" t="s">
        <v>67</v>
      </c>
      <c r="C93" s="735" t="s">
        <v>227</v>
      </c>
    </row>
    <row r="94" spans="1:3" ht="51">
      <c r="A94" s="12" t="s">
        <v>48</v>
      </c>
      <c r="B94" s="22" t="s">
        <v>68</v>
      </c>
      <c r="C94" s="735" t="s">
        <v>227</v>
      </c>
    </row>
    <row r="95" spans="1:3">
      <c r="A95" s="12" t="s">
        <v>49</v>
      </c>
      <c r="B95" s="18" t="s">
        <v>69</v>
      </c>
      <c r="C95" s="735" t="s">
        <v>227</v>
      </c>
    </row>
    <row r="96" spans="1:3">
      <c r="A96" s="12" t="s">
        <v>50</v>
      </c>
      <c r="B96" s="18" t="s">
        <v>70</v>
      </c>
      <c r="C96" s="735" t="s">
        <v>227</v>
      </c>
    </row>
    <row r="97" spans="1:3">
      <c r="A97" s="12" t="s">
        <v>122</v>
      </c>
      <c r="B97" s="1" t="s">
        <v>116</v>
      </c>
      <c r="C97" s="736" t="s">
        <v>227</v>
      </c>
    </row>
    <row r="98" spans="1:3">
      <c r="A98" s="12" t="s">
        <v>123</v>
      </c>
      <c r="B98" s="1" t="s">
        <v>117</v>
      </c>
      <c r="C98" s="736" t="s">
        <v>227</v>
      </c>
    </row>
    <row r="99" spans="1:3">
      <c r="A99" s="12" t="s">
        <v>124</v>
      </c>
      <c r="B99" s="1" t="s">
        <v>118</v>
      </c>
      <c r="C99" s="736" t="s">
        <v>2083</v>
      </c>
    </row>
    <row r="100" spans="1:3" ht="13.5" thickBot="1">
      <c r="A100" s="15" t="s">
        <v>125</v>
      </c>
      <c r="B100" s="3" t="s">
        <v>119</v>
      </c>
      <c r="C100" s="872" t="s">
        <v>227</v>
      </c>
    </row>
    <row r="101" spans="1:3" ht="13.5" thickBot="1">
      <c r="A101" s="12"/>
      <c r="B101" s="8"/>
      <c r="C101" s="741"/>
    </row>
    <row r="102" spans="1:3" ht="13.5" thickBot="1">
      <c r="A102" s="25" t="s">
        <v>51</v>
      </c>
      <c r="B102" s="29" t="s">
        <v>191</v>
      </c>
      <c r="C102" s="726"/>
    </row>
    <row r="103" spans="1:3" ht="13.5" thickBot="1">
      <c r="A103" s="16" t="s">
        <v>52</v>
      </c>
      <c r="B103" s="20" t="s">
        <v>128</v>
      </c>
      <c r="C103" s="863">
        <v>34</v>
      </c>
    </row>
    <row r="104" spans="1:3" ht="13.5" thickBot="1">
      <c r="A104" s="12"/>
      <c r="B104" s="8"/>
      <c r="C104" s="741"/>
    </row>
    <row r="105" spans="1:3" ht="13.5" thickBot="1">
      <c r="A105" s="30" t="s">
        <v>53</v>
      </c>
      <c r="B105" s="31" t="s">
        <v>71</v>
      </c>
      <c r="C105" s="725"/>
    </row>
    <row r="106" spans="1:3">
      <c r="A106" s="14" t="s">
        <v>54</v>
      </c>
      <c r="B106" s="17" t="s">
        <v>72</v>
      </c>
      <c r="C106" s="742" t="s">
        <v>227</v>
      </c>
    </row>
    <row r="107" spans="1:3" ht="13.5" thickBot="1">
      <c r="A107" s="15" t="s">
        <v>55</v>
      </c>
      <c r="B107" s="19" t="s">
        <v>73</v>
      </c>
      <c r="C107" s="872" t="s">
        <v>227</v>
      </c>
    </row>
    <row r="108" spans="1:3" ht="13.5" thickBot="1">
      <c r="A108" s="12"/>
      <c r="B108" s="8"/>
      <c r="C108" s="741"/>
    </row>
    <row r="109" spans="1:3" ht="13.5" thickBot="1">
      <c r="A109" s="30" t="s">
        <v>56</v>
      </c>
      <c r="B109" s="31" t="s">
        <v>74</v>
      </c>
      <c r="C109" s="725"/>
    </row>
    <row r="110" spans="1:3" ht="51">
      <c r="A110" s="14" t="s">
        <v>57</v>
      </c>
      <c r="B110" s="23" t="s">
        <v>75</v>
      </c>
      <c r="C110" s="963" t="s">
        <v>2084</v>
      </c>
    </row>
    <row r="111" spans="1:3" ht="51.75" thickBot="1">
      <c r="A111" s="15" t="s">
        <v>58</v>
      </c>
      <c r="B111" s="24" t="s">
        <v>76</v>
      </c>
      <c r="C111" s="868" t="s">
        <v>227</v>
      </c>
    </row>
    <row r="112" spans="1:3" ht="13.5" thickBot="1">
      <c r="A112" s="4"/>
      <c r="B112" s="4"/>
      <c r="C112" s="746"/>
    </row>
    <row r="113" spans="1:3" ht="13.5" thickBot="1">
      <c r="A113" s="25" t="s">
        <v>94</v>
      </c>
      <c r="B113" s="26" t="s">
        <v>184</v>
      </c>
      <c r="C113" s="726"/>
    </row>
    <row r="114" spans="1:3" ht="25.5">
      <c r="A114" s="676" t="s">
        <v>95</v>
      </c>
      <c r="B114" s="36" t="s">
        <v>187</v>
      </c>
      <c r="C114" s="745" t="s">
        <v>2085</v>
      </c>
    </row>
    <row r="115" spans="1:3" ht="51">
      <c r="A115" s="678" t="s">
        <v>96</v>
      </c>
      <c r="B115" s="37" t="s">
        <v>188</v>
      </c>
      <c r="C115" s="730" t="s">
        <v>1543</v>
      </c>
    </row>
    <row r="116" spans="1:3" ht="63.75">
      <c r="A116" s="678" t="s">
        <v>97</v>
      </c>
      <c r="B116" s="37" t="s">
        <v>189</v>
      </c>
      <c r="C116" s="735" t="s">
        <v>1544</v>
      </c>
    </row>
    <row r="117" spans="1:3" ht="25.5">
      <c r="A117" s="678" t="s">
        <v>98</v>
      </c>
      <c r="B117" s="37" t="s">
        <v>190</v>
      </c>
      <c r="C117" s="730" t="s">
        <v>227</v>
      </c>
    </row>
    <row r="118" spans="1:3" ht="13.5" thickBot="1">
      <c r="A118" s="683" t="s">
        <v>185</v>
      </c>
      <c r="B118" s="38" t="s">
        <v>186</v>
      </c>
      <c r="C118" s="730" t="s">
        <v>227</v>
      </c>
    </row>
    <row r="119" spans="1:3">
      <c r="C119" s="964"/>
    </row>
    <row r="120" spans="1:3">
      <c r="C120" s="964"/>
    </row>
    <row r="121" spans="1:3">
      <c r="C121" s="964"/>
    </row>
    <row r="122" spans="1:3">
      <c r="C122" s="964"/>
    </row>
    <row r="123" spans="1:3">
      <c r="C123" s="964"/>
    </row>
    <row r="124" spans="1:3">
      <c r="C124" s="964"/>
    </row>
    <row r="125" spans="1:3">
      <c r="C125" s="964"/>
    </row>
    <row r="126" spans="1:3">
      <c r="C126" s="964"/>
    </row>
    <row r="127" spans="1:3">
      <c r="C127" s="964"/>
    </row>
    <row r="128" spans="1:3">
      <c r="C128" s="964"/>
    </row>
    <row r="129" spans="3:3">
      <c r="C129" s="964"/>
    </row>
    <row r="130" spans="3:3">
      <c r="C130" s="964"/>
    </row>
    <row r="131" spans="3:3">
      <c r="C131" s="964"/>
    </row>
    <row r="132" spans="3:3">
      <c r="C132" s="964"/>
    </row>
    <row r="133" spans="3:3">
      <c r="C133" s="964"/>
    </row>
    <row r="134" spans="3:3">
      <c r="C134" s="964"/>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worksheet>
</file>

<file path=xl/worksheets/sheet36.xml><?xml version="1.0" encoding="utf-8"?>
<worksheet xmlns="http://schemas.openxmlformats.org/spreadsheetml/2006/main" xmlns:r="http://schemas.openxmlformats.org/officeDocument/2006/relationships">
  <sheetPr codeName="Hoja36"/>
  <dimension ref="A1:C160"/>
  <sheetViews>
    <sheetView workbookViewId="0">
      <selection activeCell="C27" sqref="C27"/>
    </sheetView>
  </sheetViews>
  <sheetFormatPr baseColWidth="10" defaultRowHeight="12.75"/>
  <cols>
    <col min="1" max="1" width="34.85546875" customWidth="1"/>
    <col min="2" max="2" width="24.28515625" customWidth="1"/>
    <col min="3" max="3" width="47.140625" customWidth="1"/>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c r="A25" s="4"/>
      <c r="B25" s="4"/>
      <c r="C25" s="45"/>
    </row>
    <row r="26" spans="1:3">
      <c r="A26" s="1050" t="s">
        <v>0</v>
      </c>
      <c r="B26" s="1051"/>
      <c r="C26" s="565" t="s">
        <v>1746</v>
      </c>
    </row>
    <row r="27" spans="1:3">
      <c r="A27" s="1052" t="s">
        <v>77</v>
      </c>
      <c r="B27" s="1053"/>
      <c r="C27" s="564" t="s">
        <v>262</v>
      </c>
    </row>
    <row r="28" spans="1:3">
      <c r="A28" s="1052" t="s">
        <v>1</v>
      </c>
      <c r="B28" s="1054"/>
      <c r="C28" s="864" t="s">
        <v>1747</v>
      </c>
    </row>
    <row r="29" spans="1:3" ht="13.5" thickBot="1">
      <c r="A29" s="4"/>
      <c r="B29" s="4"/>
      <c r="C29" s="45"/>
    </row>
    <row r="30" spans="1:3" ht="13.5" thickBot="1">
      <c r="A30" s="1306" t="s">
        <v>78</v>
      </c>
      <c r="B30" s="1046"/>
      <c r="C30" s="1047"/>
    </row>
    <row r="31" spans="1:3" ht="13.5" thickBot="1">
      <c r="A31" s="4"/>
      <c r="B31" s="4"/>
      <c r="C31" s="45"/>
    </row>
    <row r="32" spans="1:3" ht="13.5" thickBot="1">
      <c r="A32" s="1048" t="s">
        <v>3</v>
      </c>
      <c r="B32" s="1049"/>
      <c r="C32" s="46" t="s">
        <v>4</v>
      </c>
    </row>
    <row r="33" spans="1:3" ht="13.5" thickBot="1">
      <c r="A33" s="28"/>
      <c r="B33" s="32"/>
      <c r="C33" s="46"/>
    </row>
    <row r="34" spans="1:3" ht="13.5" thickBot="1">
      <c r="A34" s="25" t="s">
        <v>5</v>
      </c>
      <c r="B34" s="26" t="s">
        <v>7</v>
      </c>
      <c r="C34" s="47"/>
    </row>
    <row r="35" spans="1:3" ht="13.5" thickBot="1">
      <c r="A35" s="25" t="s">
        <v>6</v>
      </c>
      <c r="B35" s="26" t="s">
        <v>8</v>
      </c>
      <c r="C35" s="47"/>
    </row>
    <row r="36" spans="1:3">
      <c r="A36" s="676" t="s">
        <v>129</v>
      </c>
      <c r="B36" s="677" t="s">
        <v>10</v>
      </c>
      <c r="C36" s="565" t="s">
        <v>1746</v>
      </c>
    </row>
    <row r="37" spans="1:3">
      <c r="A37" s="678" t="s">
        <v>130</v>
      </c>
      <c r="B37" s="679" t="s">
        <v>9</v>
      </c>
      <c r="C37" s="564" t="s">
        <v>263</v>
      </c>
    </row>
    <row r="38" spans="1:3">
      <c r="A38" s="678" t="s">
        <v>131</v>
      </c>
      <c r="B38" s="679" t="s">
        <v>11</v>
      </c>
      <c r="C38" s="564" t="s">
        <v>1467</v>
      </c>
    </row>
    <row r="39" spans="1:3">
      <c r="A39" s="678" t="s">
        <v>132</v>
      </c>
      <c r="B39" s="679" t="s">
        <v>12</v>
      </c>
      <c r="C39" s="564" t="s">
        <v>1748</v>
      </c>
    </row>
    <row r="40" spans="1:3">
      <c r="A40" s="678" t="s">
        <v>133</v>
      </c>
      <c r="B40" s="679" t="s">
        <v>34</v>
      </c>
      <c r="C40" s="564" t="s">
        <v>299</v>
      </c>
    </row>
    <row r="41" spans="1:3" ht="63.75">
      <c r="A41" s="678"/>
      <c r="B41" s="680" t="s">
        <v>192</v>
      </c>
      <c r="C41" s="564"/>
    </row>
    <row r="42" spans="1:3">
      <c r="A42" s="678" t="s">
        <v>134</v>
      </c>
      <c r="B42" s="679" t="s">
        <v>193</v>
      </c>
      <c r="C42" s="564" t="s">
        <v>1550</v>
      </c>
    </row>
    <row r="43" spans="1:3">
      <c r="A43" s="678" t="s">
        <v>135</v>
      </c>
      <c r="B43" s="679" t="s">
        <v>196</v>
      </c>
      <c r="C43" s="564" t="s">
        <v>1749</v>
      </c>
    </row>
    <row r="44" spans="1:3">
      <c r="A44" s="678" t="s">
        <v>136</v>
      </c>
      <c r="B44" s="679" t="s">
        <v>195</v>
      </c>
      <c r="C44" s="564" t="s">
        <v>299</v>
      </c>
    </row>
    <row r="45" spans="1:3">
      <c r="A45" s="678" t="s">
        <v>137</v>
      </c>
      <c r="B45" s="679" t="s">
        <v>86</v>
      </c>
      <c r="C45" s="914">
        <v>1986</v>
      </c>
    </row>
    <row r="46" spans="1:3">
      <c r="A46" s="678" t="s">
        <v>138</v>
      </c>
      <c r="B46" s="679" t="s">
        <v>13</v>
      </c>
      <c r="C46" s="908" t="s">
        <v>1750</v>
      </c>
    </row>
    <row r="47" spans="1:3">
      <c r="A47" s="678" t="s">
        <v>140</v>
      </c>
      <c r="B47" s="679" t="s">
        <v>15</v>
      </c>
      <c r="C47" s="908" t="s">
        <v>305</v>
      </c>
    </row>
    <row r="48" spans="1:3" ht="25.5">
      <c r="A48" s="678" t="s">
        <v>141</v>
      </c>
      <c r="B48" s="682" t="s">
        <v>91</v>
      </c>
      <c r="C48" s="908" t="s">
        <v>1476</v>
      </c>
    </row>
    <row r="49" spans="1:3">
      <c r="A49" s="678" t="s">
        <v>142</v>
      </c>
      <c r="B49" s="679" t="s">
        <v>16</v>
      </c>
      <c r="C49" s="908" t="s">
        <v>1751</v>
      </c>
    </row>
    <row r="50" spans="1:3" ht="26.25" thickBot="1">
      <c r="A50" s="683" t="s">
        <v>194</v>
      </c>
      <c r="B50" s="693" t="s">
        <v>59</v>
      </c>
      <c r="C50" s="915" t="s">
        <v>1752</v>
      </c>
    </row>
    <row r="51" spans="1:3" ht="13.5" thickBot="1">
      <c r="A51" s="25" t="s">
        <v>17</v>
      </c>
      <c r="B51" s="26" t="s">
        <v>18</v>
      </c>
      <c r="C51" s="856"/>
    </row>
    <row r="52" spans="1:3">
      <c r="A52" s="678" t="s">
        <v>143</v>
      </c>
      <c r="B52" s="677" t="s">
        <v>19</v>
      </c>
      <c r="C52" s="873" t="s">
        <v>1752</v>
      </c>
    </row>
    <row r="53" spans="1:3" ht="38.25">
      <c r="A53" s="678" t="s">
        <v>144</v>
      </c>
      <c r="B53" s="682" t="s">
        <v>20</v>
      </c>
      <c r="C53" s="908" t="s">
        <v>1752</v>
      </c>
    </row>
    <row r="54" spans="1:3" ht="76.5">
      <c r="A54" s="678" t="s">
        <v>145</v>
      </c>
      <c r="B54" s="682" t="s">
        <v>21</v>
      </c>
      <c r="C54" s="564">
        <v>67</v>
      </c>
    </row>
    <row r="55" spans="1:3" ht="51.75" thickBot="1">
      <c r="A55" s="683" t="s">
        <v>146</v>
      </c>
      <c r="B55" s="693" t="s">
        <v>22</v>
      </c>
      <c r="C55" s="915" t="s">
        <v>1752</v>
      </c>
    </row>
    <row r="56" spans="1:3" ht="13.5" thickBot="1">
      <c r="A56" s="30" t="s">
        <v>23</v>
      </c>
      <c r="B56" s="41" t="s">
        <v>24</v>
      </c>
      <c r="C56" s="861"/>
    </row>
    <row r="57" spans="1:3" ht="13.5" thickBot="1">
      <c r="A57" s="14"/>
      <c r="B57" s="686" t="s">
        <v>25</v>
      </c>
      <c r="C57" s="880" t="s">
        <v>1753</v>
      </c>
    </row>
    <row r="58" spans="1:3">
      <c r="A58" s="12"/>
      <c r="B58" s="687" t="s">
        <v>26</v>
      </c>
      <c r="C58" s="880" t="s">
        <v>1753</v>
      </c>
    </row>
    <row r="59" spans="1:3">
      <c r="A59" s="688" t="s">
        <v>147</v>
      </c>
      <c r="B59" s="687" t="s">
        <v>27</v>
      </c>
      <c r="C59" s="738" t="s">
        <v>1752</v>
      </c>
    </row>
    <row r="60" spans="1:3" ht="13.5" thickBot="1">
      <c r="A60" s="688" t="s">
        <v>148</v>
      </c>
      <c r="B60" s="687" t="s">
        <v>28</v>
      </c>
      <c r="C60" s="738" t="s">
        <v>1752</v>
      </c>
    </row>
    <row r="61" spans="1:3">
      <c r="A61" s="688" t="s">
        <v>149</v>
      </c>
      <c r="B61" s="687" t="s">
        <v>29</v>
      </c>
      <c r="C61" s="880" t="s">
        <v>1752</v>
      </c>
    </row>
    <row r="62" spans="1:3">
      <c r="A62" s="688"/>
      <c r="B62" s="687" t="s">
        <v>80</v>
      </c>
      <c r="C62" s="582"/>
    </row>
    <row r="63" spans="1:3">
      <c r="A63" s="688" t="s">
        <v>150</v>
      </c>
      <c r="B63" s="687" t="s">
        <v>126</v>
      </c>
      <c r="C63" s="582">
        <v>1</v>
      </c>
    </row>
    <row r="64" spans="1:3">
      <c r="A64" s="688" t="s">
        <v>151</v>
      </c>
      <c r="B64" s="687" t="s">
        <v>127</v>
      </c>
      <c r="C64" s="582" t="s">
        <v>1754</v>
      </c>
    </row>
    <row r="65" spans="1:3">
      <c r="A65" s="688" t="s">
        <v>152</v>
      </c>
      <c r="B65" s="687" t="s">
        <v>81</v>
      </c>
      <c r="C65" s="582" t="s">
        <v>1755</v>
      </c>
    </row>
    <row r="66" spans="1:3">
      <c r="A66" s="688" t="s">
        <v>153</v>
      </c>
      <c r="B66" s="687" t="s">
        <v>82</v>
      </c>
      <c r="C66" s="582" t="s">
        <v>1752</v>
      </c>
    </row>
    <row r="67" spans="1:3">
      <c r="A67" s="688" t="s">
        <v>154</v>
      </c>
      <c r="B67" s="687" t="s">
        <v>30</v>
      </c>
      <c r="C67" s="582" t="s">
        <v>1756</v>
      </c>
    </row>
    <row r="68" spans="1:3">
      <c r="A68" s="688" t="s">
        <v>155</v>
      </c>
      <c r="B68" s="687" t="s">
        <v>79</v>
      </c>
      <c r="C68" s="582" t="s">
        <v>1757</v>
      </c>
    </row>
    <row r="69" spans="1:3">
      <c r="A69" s="688" t="s">
        <v>156</v>
      </c>
      <c r="B69" s="687" t="s">
        <v>61</v>
      </c>
      <c r="C69" s="582" t="s">
        <v>1758</v>
      </c>
    </row>
    <row r="70" spans="1:3">
      <c r="A70" s="688" t="s">
        <v>157</v>
      </c>
      <c r="B70" s="687" t="s">
        <v>92</v>
      </c>
      <c r="C70" s="582" t="s">
        <v>1759</v>
      </c>
    </row>
    <row r="71" spans="1:3">
      <c r="A71" s="688" t="s">
        <v>158</v>
      </c>
      <c r="B71" s="687" t="s">
        <v>93</v>
      </c>
      <c r="C71" s="582">
        <v>13</v>
      </c>
    </row>
    <row r="72" spans="1:3">
      <c r="A72" s="688" t="s">
        <v>159</v>
      </c>
      <c r="B72" s="687" t="s">
        <v>99</v>
      </c>
      <c r="C72" s="582" t="s">
        <v>1557</v>
      </c>
    </row>
    <row r="73" spans="1:3">
      <c r="A73" s="688" t="s">
        <v>160</v>
      </c>
      <c r="B73" s="687" t="s">
        <v>100</v>
      </c>
      <c r="C73" s="582" t="s">
        <v>1752</v>
      </c>
    </row>
    <row r="74" spans="1:3">
      <c r="A74" s="688" t="s">
        <v>161</v>
      </c>
      <c r="B74" s="687" t="s">
        <v>101</v>
      </c>
      <c r="C74" s="582" t="s">
        <v>1752</v>
      </c>
    </row>
    <row r="75" spans="1:3">
      <c r="A75" s="688" t="s">
        <v>162</v>
      </c>
      <c r="B75" s="687" t="s">
        <v>102</v>
      </c>
      <c r="C75" s="582" t="s">
        <v>1752</v>
      </c>
    </row>
    <row r="76" spans="1:3">
      <c r="A76" s="688" t="s">
        <v>163</v>
      </c>
      <c r="B76" s="687" t="s">
        <v>103</v>
      </c>
      <c r="C76" s="582" t="s">
        <v>1752</v>
      </c>
    </row>
    <row r="77" spans="1:3">
      <c r="A77" s="688"/>
      <c r="B77" s="687" t="s">
        <v>83</v>
      </c>
      <c r="C77" s="582"/>
    </row>
    <row r="78" spans="1:3">
      <c r="A78" s="688" t="s">
        <v>164</v>
      </c>
      <c r="B78" s="687" t="s">
        <v>60</v>
      </c>
      <c r="C78" s="582" t="s">
        <v>1752</v>
      </c>
    </row>
    <row r="79" spans="1:3">
      <c r="A79" s="688" t="s">
        <v>165</v>
      </c>
      <c r="B79" s="687" t="s">
        <v>36</v>
      </c>
      <c r="C79" s="582" t="s">
        <v>1752</v>
      </c>
    </row>
    <row r="80" spans="1:3">
      <c r="A80" s="688" t="s">
        <v>166</v>
      </c>
      <c r="B80" s="687" t="s">
        <v>37</v>
      </c>
      <c r="C80" s="582" t="s">
        <v>1752</v>
      </c>
    </row>
    <row r="81" spans="1:3">
      <c r="A81" s="688" t="s">
        <v>167</v>
      </c>
      <c r="B81" s="687" t="s">
        <v>87</v>
      </c>
      <c r="C81" s="582" t="s">
        <v>1752</v>
      </c>
    </row>
    <row r="82" spans="1:3">
      <c r="A82" s="688" t="s">
        <v>168</v>
      </c>
      <c r="B82" s="687" t="s">
        <v>88</v>
      </c>
      <c r="C82" s="582" t="s">
        <v>1760</v>
      </c>
    </row>
    <row r="83" spans="1:3">
      <c r="A83" s="688" t="s">
        <v>169</v>
      </c>
      <c r="B83" s="687" t="s">
        <v>89</v>
      </c>
      <c r="C83" s="582" t="s">
        <v>1752</v>
      </c>
    </row>
    <row r="84" spans="1:3">
      <c r="A84" s="688"/>
      <c r="B84" s="687" t="s">
        <v>84</v>
      </c>
      <c r="C84" s="582"/>
    </row>
    <row r="85" spans="1:3">
      <c r="A85" s="688" t="s">
        <v>170</v>
      </c>
      <c r="B85" s="687" t="s">
        <v>32</v>
      </c>
      <c r="C85" s="582" t="s">
        <v>1752</v>
      </c>
    </row>
    <row r="86" spans="1:3">
      <c r="A86" s="688" t="s">
        <v>171</v>
      </c>
      <c r="B86" s="687" t="s">
        <v>90</v>
      </c>
      <c r="C86" s="582" t="s">
        <v>1761</v>
      </c>
    </row>
    <row r="87" spans="1:3">
      <c r="A87" s="688"/>
      <c r="B87" s="687" t="s">
        <v>85</v>
      </c>
      <c r="C87" s="582"/>
    </row>
    <row r="88" spans="1:3">
      <c r="A88" s="688" t="s">
        <v>172</v>
      </c>
      <c r="B88" s="687" t="s">
        <v>33</v>
      </c>
      <c r="C88" s="582" t="s">
        <v>1752</v>
      </c>
    </row>
    <row r="89" spans="1:3">
      <c r="A89" s="688" t="s">
        <v>173</v>
      </c>
      <c r="B89" s="687" t="s">
        <v>31</v>
      </c>
      <c r="C89" s="582" t="s">
        <v>1762</v>
      </c>
    </row>
    <row r="90" spans="1:3">
      <c r="A90" s="688"/>
      <c r="B90" s="687" t="s">
        <v>104</v>
      </c>
      <c r="C90" s="582"/>
    </row>
    <row r="91" spans="1:3">
      <c r="A91" s="688" t="s">
        <v>174</v>
      </c>
      <c r="B91" s="687" t="s">
        <v>105</v>
      </c>
      <c r="C91" s="582" t="s">
        <v>1752</v>
      </c>
    </row>
    <row r="92" spans="1:3">
      <c r="A92" s="688" t="s">
        <v>175</v>
      </c>
      <c r="B92" s="687" t="s">
        <v>106</v>
      </c>
      <c r="C92" s="582" t="s">
        <v>1752</v>
      </c>
    </row>
    <row r="93" spans="1:3">
      <c r="A93" s="688" t="s">
        <v>176</v>
      </c>
      <c r="B93" s="687" t="s">
        <v>107</v>
      </c>
      <c r="C93" s="582" t="s">
        <v>1752</v>
      </c>
    </row>
    <row r="94" spans="1:3">
      <c r="A94" s="688" t="s">
        <v>177</v>
      </c>
      <c r="B94" s="687" t="s">
        <v>108</v>
      </c>
      <c r="C94" s="582" t="s">
        <v>1752</v>
      </c>
    </row>
    <row r="95" spans="1:3">
      <c r="A95" s="688" t="s">
        <v>178</v>
      </c>
      <c r="B95" s="687" t="s">
        <v>109</v>
      </c>
      <c r="C95" s="582" t="s">
        <v>1752</v>
      </c>
    </row>
    <row r="96" spans="1:3" ht="51">
      <c r="A96" s="688" t="s">
        <v>179</v>
      </c>
      <c r="B96" s="689" t="s">
        <v>209</v>
      </c>
      <c r="C96" s="582" t="s">
        <v>1752</v>
      </c>
    </row>
    <row r="97" spans="1:3">
      <c r="A97" s="688" t="s">
        <v>180</v>
      </c>
      <c r="B97" s="687" t="s">
        <v>110</v>
      </c>
      <c r="C97" s="582" t="s">
        <v>286</v>
      </c>
    </row>
    <row r="98" spans="1:3">
      <c r="A98" s="688" t="s">
        <v>181</v>
      </c>
      <c r="B98" s="687" t="s">
        <v>111</v>
      </c>
      <c r="C98" s="582" t="s">
        <v>1763</v>
      </c>
    </row>
    <row r="99" spans="1:3" ht="25.5">
      <c r="A99" s="688" t="s">
        <v>182</v>
      </c>
      <c r="B99" s="689" t="s">
        <v>112</v>
      </c>
      <c r="C99" s="582" t="s">
        <v>1752</v>
      </c>
    </row>
    <row r="100" spans="1:3">
      <c r="A100" s="688" t="s">
        <v>183</v>
      </c>
      <c r="B100" s="689" t="s">
        <v>202</v>
      </c>
      <c r="C100" s="582" t="s">
        <v>1752</v>
      </c>
    </row>
    <row r="101" spans="1:3">
      <c r="A101" s="688" t="s">
        <v>197</v>
      </c>
      <c r="B101" s="689" t="s">
        <v>203</v>
      </c>
      <c r="C101" s="582" t="s">
        <v>1752</v>
      </c>
    </row>
    <row r="102" spans="1:3">
      <c r="A102" s="688" t="s">
        <v>198</v>
      </c>
      <c r="B102" s="689" t="s">
        <v>204</v>
      </c>
      <c r="C102" s="582" t="s">
        <v>1752</v>
      </c>
    </row>
    <row r="103" spans="1:3">
      <c r="A103" s="688" t="s">
        <v>199</v>
      </c>
      <c r="B103" s="689" t="s">
        <v>205</v>
      </c>
      <c r="C103" s="582" t="s">
        <v>1752</v>
      </c>
    </row>
    <row r="104" spans="1:3">
      <c r="A104" s="688"/>
      <c r="B104" s="687" t="s">
        <v>113</v>
      </c>
      <c r="C104" s="582"/>
    </row>
    <row r="105" spans="1:3">
      <c r="A105" s="688" t="s">
        <v>200</v>
      </c>
      <c r="B105" s="687" t="s">
        <v>114</v>
      </c>
      <c r="C105" s="738" t="s">
        <v>1752</v>
      </c>
    </row>
    <row r="106" spans="1:3">
      <c r="A106" s="688" t="s">
        <v>201</v>
      </c>
      <c r="B106" s="687" t="s">
        <v>115</v>
      </c>
      <c r="C106" s="738" t="s">
        <v>1752</v>
      </c>
    </row>
    <row r="107" spans="1:3">
      <c r="A107" s="688"/>
      <c r="B107" s="690" t="s">
        <v>208</v>
      </c>
      <c r="C107" s="862"/>
    </row>
    <row r="108" spans="1:3" ht="26.25" thickBot="1">
      <c r="A108" s="691" t="s">
        <v>207</v>
      </c>
      <c r="B108" s="692" t="s">
        <v>206</v>
      </c>
      <c r="C108" s="916" t="s">
        <v>289</v>
      </c>
    </row>
    <row r="109" spans="1:3" ht="13.5" thickBot="1">
      <c r="A109" s="12"/>
      <c r="B109" s="8"/>
      <c r="C109" s="595"/>
    </row>
    <row r="110" spans="1:3" ht="13.5" thickBot="1">
      <c r="A110" s="25" t="s">
        <v>39</v>
      </c>
      <c r="B110" s="29" t="s">
        <v>38</v>
      </c>
      <c r="C110" s="856"/>
    </row>
    <row r="111" spans="1:3">
      <c r="A111" s="14" t="s">
        <v>40</v>
      </c>
      <c r="B111" s="17" t="s">
        <v>62</v>
      </c>
      <c r="C111" s="596"/>
    </row>
    <row r="112" spans="1:3">
      <c r="A112" s="12" t="s">
        <v>41</v>
      </c>
      <c r="B112" s="18" t="s">
        <v>63</v>
      </c>
      <c r="C112" s="738" t="s">
        <v>1752</v>
      </c>
    </row>
    <row r="113" spans="1:3">
      <c r="A113" s="12" t="s">
        <v>42</v>
      </c>
      <c r="B113" s="18" t="s">
        <v>64</v>
      </c>
      <c r="C113" s="738" t="s">
        <v>1752</v>
      </c>
    </row>
    <row r="114" spans="1:3">
      <c r="A114" s="12" t="s">
        <v>43</v>
      </c>
      <c r="B114" s="18" t="s">
        <v>65</v>
      </c>
      <c r="C114" s="738" t="s">
        <v>1764</v>
      </c>
    </row>
    <row r="115" spans="1:3">
      <c r="A115" s="12" t="s">
        <v>44</v>
      </c>
      <c r="B115" s="18" t="s">
        <v>66</v>
      </c>
      <c r="C115" s="738" t="s">
        <v>1752</v>
      </c>
    </row>
    <row r="116" spans="1:3">
      <c r="A116" s="12" t="s">
        <v>45</v>
      </c>
      <c r="B116" s="18" t="s">
        <v>120</v>
      </c>
      <c r="C116" s="738" t="s">
        <v>1752</v>
      </c>
    </row>
    <row r="117" spans="1:3">
      <c r="A117" s="12" t="s">
        <v>46</v>
      </c>
      <c r="B117" s="18" t="s">
        <v>121</v>
      </c>
      <c r="C117" s="738" t="s">
        <v>1752</v>
      </c>
    </row>
    <row r="118" spans="1:3" ht="38.25">
      <c r="A118" s="12" t="s">
        <v>47</v>
      </c>
      <c r="B118" s="22" t="s">
        <v>67</v>
      </c>
      <c r="C118" s="738" t="s">
        <v>1752</v>
      </c>
    </row>
    <row r="119" spans="1:3" ht="38.25">
      <c r="A119" s="12" t="s">
        <v>48</v>
      </c>
      <c r="B119" s="22" t="s">
        <v>68</v>
      </c>
      <c r="C119" s="738" t="s">
        <v>1752</v>
      </c>
    </row>
    <row r="120" spans="1:3">
      <c r="A120" s="12" t="s">
        <v>49</v>
      </c>
      <c r="B120" s="18" t="s">
        <v>69</v>
      </c>
      <c r="C120" s="738" t="s">
        <v>1752</v>
      </c>
    </row>
    <row r="121" spans="1:3">
      <c r="A121" s="12" t="s">
        <v>50</v>
      </c>
      <c r="B121" s="18" t="s">
        <v>70</v>
      </c>
      <c r="C121" s="738" t="s">
        <v>1752</v>
      </c>
    </row>
    <row r="122" spans="1:3">
      <c r="A122" s="12" t="s">
        <v>122</v>
      </c>
      <c r="B122" s="1" t="s">
        <v>116</v>
      </c>
      <c r="C122" s="738" t="s">
        <v>1752</v>
      </c>
    </row>
    <row r="123" spans="1:3">
      <c r="A123" s="12" t="s">
        <v>123</v>
      </c>
      <c r="B123" s="1" t="s">
        <v>117</v>
      </c>
      <c r="C123" s="738" t="s">
        <v>1764</v>
      </c>
    </row>
    <row r="124" spans="1:3">
      <c r="A124" s="12" t="s">
        <v>124</v>
      </c>
      <c r="B124" s="1" t="s">
        <v>118</v>
      </c>
      <c r="C124" s="738" t="s">
        <v>1752</v>
      </c>
    </row>
    <row r="125" spans="1:3" ht="13.5" thickBot="1">
      <c r="A125" s="15" t="s">
        <v>125</v>
      </c>
      <c r="B125" s="3" t="s">
        <v>119</v>
      </c>
      <c r="C125" s="916" t="s">
        <v>1752</v>
      </c>
    </row>
    <row r="126" spans="1:3" ht="13.5" thickBot="1">
      <c r="A126" s="12"/>
      <c r="B126" s="8"/>
      <c r="C126" s="595"/>
    </row>
    <row r="127" spans="1:3" ht="13.5" thickBot="1">
      <c r="A127" s="25" t="s">
        <v>51</v>
      </c>
      <c r="B127" s="29" t="s">
        <v>191</v>
      </c>
      <c r="C127" s="856"/>
    </row>
    <row r="128" spans="1:3" ht="13.5" thickBot="1">
      <c r="A128" s="16" t="s">
        <v>52</v>
      </c>
      <c r="B128" s="20" t="s">
        <v>128</v>
      </c>
      <c r="C128" s="917" t="s">
        <v>1765</v>
      </c>
    </row>
    <row r="129" spans="1:3" ht="13.5" thickBot="1">
      <c r="A129" s="12"/>
      <c r="B129" s="8"/>
      <c r="C129" s="595"/>
    </row>
    <row r="130" spans="1:3" ht="13.5" thickBot="1">
      <c r="A130" s="30" t="s">
        <v>53</v>
      </c>
      <c r="B130" s="31" t="s">
        <v>71</v>
      </c>
      <c r="C130" s="861"/>
    </row>
    <row r="131" spans="1:3">
      <c r="A131" s="14" t="s">
        <v>54</v>
      </c>
      <c r="B131" s="17" t="s">
        <v>72</v>
      </c>
      <c r="C131" s="880" t="s">
        <v>1752</v>
      </c>
    </row>
    <row r="132" spans="1:3" ht="13.5" thickBot="1">
      <c r="A132" s="15" t="s">
        <v>55</v>
      </c>
      <c r="B132" s="19" t="s">
        <v>73</v>
      </c>
      <c r="C132" s="916" t="s">
        <v>1752</v>
      </c>
    </row>
    <row r="133" spans="1:3" ht="13.5" thickBot="1">
      <c r="A133" s="12"/>
      <c r="B133" s="8"/>
      <c r="C133" s="595"/>
    </row>
    <row r="134" spans="1:3" ht="13.5" thickBot="1">
      <c r="A134" s="30" t="s">
        <v>56</v>
      </c>
      <c r="B134" s="31" t="s">
        <v>74</v>
      </c>
      <c r="C134" s="861"/>
    </row>
    <row r="135" spans="1:3" ht="25.5">
      <c r="A135" s="14" t="s">
        <v>57</v>
      </c>
      <c r="B135" s="23" t="s">
        <v>75</v>
      </c>
      <c r="C135" s="882" t="s">
        <v>1766</v>
      </c>
    </row>
    <row r="136" spans="1:3" ht="39" thickBot="1">
      <c r="A136" s="15" t="s">
        <v>58</v>
      </c>
      <c r="B136" s="24" t="s">
        <v>76</v>
      </c>
      <c r="C136" s="915" t="s">
        <v>1752</v>
      </c>
    </row>
    <row r="137" spans="1:3" ht="13.5" thickBot="1">
      <c r="A137" s="4"/>
      <c r="B137" s="4"/>
      <c r="C137" s="562"/>
    </row>
    <row r="138" spans="1:3" ht="13.5" thickBot="1">
      <c r="A138" s="25" t="s">
        <v>94</v>
      </c>
      <c r="B138" s="26" t="s">
        <v>184</v>
      </c>
      <c r="C138" s="856"/>
    </row>
    <row r="139" spans="1:3" ht="25.5">
      <c r="A139" s="676" t="s">
        <v>95</v>
      </c>
      <c r="B139" s="36" t="s">
        <v>187</v>
      </c>
      <c r="C139" s="882" t="s">
        <v>1752</v>
      </c>
    </row>
    <row r="140" spans="1:3" ht="25.5">
      <c r="A140" s="678" t="s">
        <v>96</v>
      </c>
      <c r="B140" s="37" t="s">
        <v>188</v>
      </c>
      <c r="C140" s="908" t="s">
        <v>1752</v>
      </c>
    </row>
    <row r="141" spans="1:3" ht="38.25">
      <c r="A141" s="678" t="s">
        <v>97</v>
      </c>
      <c r="B141" s="37" t="s">
        <v>189</v>
      </c>
      <c r="C141" s="908" t="s">
        <v>1767</v>
      </c>
    </row>
    <row r="142" spans="1:3">
      <c r="A142" s="678" t="s">
        <v>98</v>
      </c>
      <c r="B142" s="37" t="s">
        <v>190</v>
      </c>
      <c r="C142" s="908" t="s">
        <v>1752</v>
      </c>
    </row>
    <row r="143" spans="1:3" ht="26.25" thickBot="1">
      <c r="A143" s="683" t="s">
        <v>185</v>
      </c>
      <c r="B143" s="38" t="s">
        <v>186</v>
      </c>
      <c r="C143" s="918" t="s">
        <v>1768</v>
      </c>
    </row>
    <row r="144" spans="1:3">
      <c r="C144" s="951"/>
    </row>
    <row r="145" spans="3:3">
      <c r="C145" s="951"/>
    </row>
    <row r="146" spans="3:3">
      <c r="C146" s="951"/>
    </row>
    <row r="147" spans="3:3">
      <c r="C147" s="951"/>
    </row>
    <row r="148" spans="3:3">
      <c r="C148" s="951"/>
    </row>
    <row r="149" spans="3:3">
      <c r="C149" s="951"/>
    </row>
    <row r="150" spans="3:3">
      <c r="C150" s="951"/>
    </row>
    <row r="151" spans="3:3">
      <c r="C151" s="951"/>
    </row>
    <row r="152" spans="3:3">
      <c r="C152" s="951"/>
    </row>
    <row r="153" spans="3:3">
      <c r="C153" s="951"/>
    </row>
    <row r="154" spans="3:3">
      <c r="C154" s="951"/>
    </row>
    <row r="155" spans="3:3">
      <c r="C155" s="951"/>
    </row>
    <row r="156" spans="3:3">
      <c r="C156" s="951"/>
    </row>
    <row r="157" spans="3:3">
      <c r="C157" s="951"/>
    </row>
    <row r="158" spans="3:3">
      <c r="C158" s="951"/>
    </row>
    <row r="159" spans="3:3">
      <c r="C159" s="951"/>
    </row>
    <row r="160" spans="3:3">
      <c r="C160" s="951"/>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sheetPr codeName="Hoja37"/>
  <dimension ref="A1:C133"/>
  <sheetViews>
    <sheetView workbookViewId="0">
      <selection activeCell="E55" sqref="E55"/>
    </sheetView>
  </sheetViews>
  <sheetFormatPr baseColWidth="10" defaultRowHeight="12.75"/>
  <cols>
    <col min="1" max="1" width="21" customWidth="1"/>
    <col min="2" max="2" width="25.85546875" customWidth="1"/>
    <col min="3" max="3" width="38.42578125" customWidth="1"/>
  </cols>
  <sheetData>
    <row r="1" spans="1:3">
      <c r="A1" s="1050" t="s">
        <v>0</v>
      </c>
      <c r="B1" s="1051"/>
      <c r="C1" s="920" t="s">
        <v>2088</v>
      </c>
    </row>
    <row r="2" spans="1:3" ht="13.5" thickBot="1">
      <c r="A2" s="1052" t="s">
        <v>77</v>
      </c>
      <c r="B2" s="1053"/>
      <c r="C2" s="582" t="s">
        <v>262</v>
      </c>
    </row>
    <row r="3" spans="1:3">
      <c r="A3" s="1052" t="s">
        <v>1</v>
      </c>
      <c r="B3" s="1054"/>
      <c r="C3" s="789" t="s">
        <v>2089</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577" t="s">
        <v>2065</v>
      </c>
    </row>
    <row r="12" spans="1:3">
      <c r="A12" s="678" t="s">
        <v>130</v>
      </c>
      <c r="B12" s="679" t="s">
        <v>9</v>
      </c>
      <c r="C12" s="564" t="s">
        <v>263</v>
      </c>
    </row>
    <row r="13" spans="1:3">
      <c r="A13" s="678" t="s">
        <v>131</v>
      </c>
      <c r="B13" s="679" t="s">
        <v>11</v>
      </c>
      <c r="C13" s="564" t="s">
        <v>2064</v>
      </c>
    </row>
    <row r="14" spans="1:3">
      <c r="A14" s="678" t="s">
        <v>132</v>
      </c>
      <c r="B14" s="679" t="s">
        <v>12</v>
      </c>
      <c r="C14" s="564" t="s">
        <v>2065</v>
      </c>
    </row>
    <row r="15" spans="1:3">
      <c r="A15" s="678" t="s">
        <v>133</v>
      </c>
      <c r="B15" s="679" t="s">
        <v>34</v>
      </c>
      <c r="C15" s="564" t="s">
        <v>2088</v>
      </c>
    </row>
    <row r="16" spans="1:3" ht="63.75">
      <c r="A16" s="678"/>
      <c r="B16" s="680" t="s">
        <v>192</v>
      </c>
      <c r="C16" s="564"/>
    </row>
    <row r="17" spans="1:3">
      <c r="A17" s="678" t="s">
        <v>134</v>
      </c>
      <c r="B17" s="679" t="s">
        <v>193</v>
      </c>
      <c r="C17" s="564" t="s">
        <v>1550</v>
      </c>
    </row>
    <row r="18" spans="1:3">
      <c r="A18" s="678" t="s">
        <v>135</v>
      </c>
      <c r="B18" s="679" t="s">
        <v>196</v>
      </c>
      <c r="C18" s="564" t="s">
        <v>2090</v>
      </c>
    </row>
    <row r="19" spans="1:3">
      <c r="A19" s="678" t="s">
        <v>136</v>
      </c>
      <c r="B19" s="679" t="s">
        <v>195</v>
      </c>
      <c r="C19" s="564" t="s">
        <v>2091</v>
      </c>
    </row>
    <row r="20" spans="1:3">
      <c r="A20" s="678" t="s">
        <v>137</v>
      </c>
      <c r="B20" s="679" t="s">
        <v>86</v>
      </c>
      <c r="C20" s="564" t="s">
        <v>2092</v>
      </c>
    </row>
    <row r="21" spans="1:3">
      <c r="A21" s="678" t="s">
        <v>138</v>
      </c>
      <c r="B21" s="679" t="s">
        <v>13</v>
      </c>
      <c r="C21" s="564" t="s">
        <v>2093</v>
      </c>
    </row>
    <row r="22" spans="1:3">
      <c r="A22" s="678" t="s">
        <v>140</v>
      </c>
      <c r="B22" s="679" t="s">
        <v>15</v>
      </c>
      <c r="C22" s="564" t="s">
        <v>305</v>
      </c>
    </row>
    <row r="23" spans="1:3" ht="25.5">
      <c r="A23" s="678" t="s">
        <v>141</v>
      </c>
      <c r="B23" s="682" t="s">
        <v>91</v>
      </c>
      <c r="C23" s="564" t="s">
        <v>272</v>
      </c>
    </row>
    <row r="24" spans="1:3">
      <c r="A24" s="678" t="s">
        <v>142</v>
      </c>
      <c r="B24" s="679" t="s">
        <v>16</v>
      </c>
      <c r="C24" s="564" t="s">
        <v>2094</v>
      </c>
    </row>
    <row r="25" spans="1:3" ht="26.25" thickBot="1">
      <c r="A25" s="683" t="s">
        <v>194</v>
      </c>
      <c r="B25" s="693" t="s">
        <v>59</v>
      </c>
      <c r="C25" s="576" t="s">
        <v>2031</v>
      </c>
    </row>
    <row r="26" spans="1:3" ht="13.5" thickBot="1">
      <c r="A26" s="25" t="s">
        <v>17</v>
      </c>
      <c r="B26" s="26" t="s">
        <v>18</v>
      </c>
      <c r="C26" s="856"/>
    </row>
    <row r="27" spans="1:3" ht="38.25">
      <c r="A27" s="678" t="s">
        <v>143</v>
      </c>
      <c r="B27" s="677" t="s">
        <v>19</v>
      </c>
      <c r="C27" s="965" t="s">
        <v>2095</v>
      </c>
    </row>
    <row r="28" spans="1:3" ht="38.25">
      <c r="A28" s="678" t="s">
        <v>144</v>
      </c>
      <c r="B28" s="682" t="s">
        <v>20</v>
      </c>
      <c r="C28" s="564">
        <v>0</v>
      </c>
    </row>
    <row r="29" spans="1:3" ht="63.75">
      <c r="A29" s="678" t="s">
        <v>145</v>
      </c>
      <c r="B29" s="682" t="s">
        <v>21</v>
      </c>
      <c r="C29" s="564">
        <v>0</v>
      </c>
    </row>
    <row r="30" spans="1:3" ht="51.75" thickBot="1">
      <c r="A30" s="683" t="s">
        <v>146</v>
      </c>
      <c r="B30" s="693" t="s">
        <v>22</v>
      </c>
      <c r="C30" s="576">
        <v>0</v>
      </c>
    </row>
    <row r="31" spans="1:3" ht="13.5" thickBot="1">
      <c r="A31" s="30" t="s">
        <v>23</v>
      </c>
      <c r="B31" s="41" t="s">
        <v>24</v>
      </c>
      <c r="C31" s="861"/>
    </row>
    <row r="32" spans="1:3">
      <c r="A32" s="14"/>
      <c r="B32" s="686" t="s">
        <v>25</v>
      </c>
      <c r="C32" s="582">
        <v>60000</v>
      </c>
    </row>
    <row r="33" spans="1:3">
      <c r="A33" s="12"/>
      <c r="B33" s="687" t="s">
        <v>26</v>
      </c>
      <c r="C33" s="582">
        <v>0</v>
      </c>
    </row>
    <row r="34" spans="1:3">
      <c r="A34" s="688" t="s">
        <v>147</v>
      </c>
      <c r="B34" s="687" t="s">
        <v>27</v>
      </c>
      <c r="C34" s="582">
        <v>10000</v>
      </c>
    </row>
    <row r="35" spans="1:3">
      <c r="A35" s="688" t="s">
        <v>148</v>
      </c>
      <c r="B35" s="687" t="s">
        <v>28</v>
      </c>
      <c r="C35" s="582">
        <v>0</v>
      </c>
    </row>
    <row r="36" spans="1:3">
      <c r="A36" s="688" t="s">
        <v>149</v>
      </c>
      <c r="B36" s="687" t="s">
        <v>29</v>
      </c>
      <c r="C36" s="582">
        <v>0</v>
      </c>
    </row>
    <row r="37" spans="1:3">
      <c r="A37" s="688"/>
      <c r="B37" s="687" t="s">
        <v>80</v>
      </c>
      <c r="C37" s="582"/>
    </row>
    <row r="38" spans="1:3">
      <c r="A38" s="688" t="s">
        <v>150</v>
      </c>
      <c r="B38" s="687" t="s">
        <v>126</v>
      </c>
      <c r="C38" s="582">
        <v>1</v>
      </c>
    </row>
    <row r="39" spans="1:3">
      <c r="A39" s="688" t="s">
        <v>151</v>
      </c>
      <c r="B39" s="687" t="s">
        <v>127</v>
      </c>
      <c r="C39" s="582">
        <v>1</v>
      </c>
    </row>
    <row r="40" spans="1:3">
      <c r="A40" s="688" t="s">
        <v>152</v>
      </c>
      <c r="B40" s="687" t="s">
        <v>81</v>
      </c>
      <c r="C40" s="582" t="s">
        <v>274</v>
      </c>
    </row>
    <row r="41" spans="1:3">
      <c r="A41" s="688" t="s">
        <v>153</v>
      </c>
      <c r="B41" s="687" t="s">
        <v>82</v>
      </c>
      <c r="C41" s="582" t="s">
        <v>275</v>
      </c>
    </row>
    <row r="42" spans="1:3">
      <c r="A42" s="688" t="s">
        <v>154</v>
      </c>
      <c r="B42" s="687" t="s">
        <v>30</v>
      </c>
      <c r="C42" s="582">
        <v>211</v>
      </c>
    </row>
    <row r="43" spans="1:3">
      <c r="A43" s="688" t="s">
        <v>155</v>
      </c>
      <c r="B43" s="687" t="s">
        <v>79</v>
      </c>
      <c r="C43" s="582">
        <v>12</v>
      </c>
    </row>
    <row r="44" spans="1:3">
      <c r="A44" s="688" t="s">
        <v>156</v>
      </c>
      <c r="B44" s="687" t="s">
        <v>61</v>
      </c>
      <c r="C44" s="582">
        <v>7</v>
      </c>
    </row>
    <row r="45" spans="1:3">
      <c r="A45" s="688" t="s">
        <v>157</v>
      </c>
      <c r="B45" s="687" t="s">
        <v>92</v>
      </c>
      <c r="C45" s="582" t="s">
        <v>2096</v>
      </c>
    </row>
    <row r="46" spans="1:3">
      <c r="A46" s="688" t="s">
        <v>158</v>
      </c>
      <c r="B46" s="687" t="s">
        <v>93</v>
      </c>
      <c r="C46" s="582" t="s">
        <v>2097</v>
      </c>
    </row>
    <row r="47" spans="1:3">
      <c r="A47" s="688" t="s">
        <v>159</v>
      </c>
      <c r="B47" s="687" t="s">
        <v>99</v>
      </c>
      <c r="C47" s="582" t="s">
        <v>278</v>
      </c>
    </row>
    <row r="48" spans="1:3">
      <c r="A48" s="688" t="s">
        <v>160</v>
      </c>
      <c r="B48" s="687" t="s">
        <v>100</v>
      </c>
      <c r="C48" s="582" t="s">
        <v>2098</v>
      </c>
    </row>
    <row r="49" spans="1:3">
      <c r="A49" s="688" t="s">
        <v>161</v>
      </c>
      <c r="B49" s="687" t="s">
        <v>101</v>
      </c>
      <c r="C49" s="582" t="s">
        <v>322</v>
      </c>
    </row>
    <row r="50" spans="1:3">
      <c r="A50" s="688" t="s">
        <v>162</v>
      </c>
      <c r="B50" s="687" t="s">
        <v>102</v>
      </c>
      <c r="C50" s="582">
        <v>25</v>
      </c>
    </row>
    <row r="51" spans="1:3">
      <c r="A51" s="688" t="s">
        <v>163</v>
      </c>
      <c r="B51" s="687" t="s">
        <v>103</v>
      </c>
      <c r="C51" s="582" t="s">
        <v>322</v>
      </c>
    </row>
    <row r="52" spans="1:3">
      <c r="A52" s="688"/>
      <c r="B52" s="687" t="s">
        <v>83</v>
      </c>
      <c r="C52" s="582"/>
    </row>
    <row r="53" spans="1:3">
      <c r="A53" s="688" t="s">
        <v>164</v>
      </c>
      <c r="B53" s="687" t="s">
        <v>60</v>
      </c>
      <c r="C53" s="582" t="s">
        <v>322</v>
      </c>
    </row>
    <row r="54" spans="1:3">
      <c r="A54" s="688" t="s">
        <v>165</v>
      </c>
      <c r="B54" s="687" t="s">
        <v>36</v>
      </c>
      <c r="C54" s="582">
        <v>500</v>
      </c>
    </row>
    <row r="55" spans="1:3">
      <c r="A55" s="688" t="s">
        <v>166</v>
      </c>
      <c r="B55" s="687" t="s">
        <v>37</v>
      </c>
      <c r="C55" s="582">
        <v>10000</v>
      </c>
    </row>
    <row r="56" spans="1:3">
      <c r="A56" s="688" t="s">
        <v>167</v>
      </c>
      <c r="B56" s="687" t="s">
        <v>87</v>
      </c>
      <c r="C56" s="582">
        <v>1</v>
      </c>
    </row>
    <row r="57" spans="1:3">
      <c r="A57" s="688" t="s">
        <v>168</v>
      </c>
      <c r="B57" s="687" t="s">
        <v>88</v>
      </c>
      <c r="C57" s="582">
        <v>0</v>
      </c>
    </row>
    <row r="58" spans="1:3">
      <c r="A58" s="688" t="s">
        <v>169</v>
      </c>
      <c r="B58" s="687" t="s">
        <v>89</v>
      </c>
      <c r="C58" s="582">
        <v>0</v>
      </c>
    </row>
    <row r="59" spans="1:3">
      <c r="A59" s="688"/>
      <c r="B59" s="687" t="s">
        <v>84</v>
      </c>
      <c r="C59" s="582"/>
    </row>
    <row r="60" spans="1:3">
      <c r="A60" s="688" t="s">
        <v>170</v>
      </c>
      <c r="B60" s="687" t="s">
        <v>32</v>
      </c>
      <c r="C60" s="870">
        <v>0.3</v>
      </c>
    </row>
    <row r="61" spans="1:3" ht="25.5">
      <c r="A61" s="688" t="s">
        <v>171</v>
      </c>
      <c r="B61" s="687" t="s">
        <v>90</v>
      </c>
      <c r="C61" s="589" t="s">
        <v>2099</v>
      </c>
    </row>
    <row r="62" spans="1:3">
      <c r="A62" s="688"/>
      <c r="B62" s="687" t="s">
        <v>85</v>
      </c>
      <c r="C62" s="582"/>
    </row>
    <row r="63" spans="1:3">
      <c r="A63" s="688" t="s">
        <v>172</v>
      </c>
      <c r="B63" s="687" t="s">
        <v>33</v>
      </c>
      <c r="C63" s="582">
        <v>0</v>
      </c>
    </row>
    <row r="64" spans="1:3">
      <c r="A64" s="688" t="s">
        <v>173</v>
      </c>
      <c r="B64" s="687" t="s">
        <v>31</v>
      </c>
      <c r="C64" s="582" t="s">
        <v>2100</v>
      </c>
    </row>
    <row r="65" spans="1:3">
      <c r="A65" s="688"/>
      <c r="B65" s="687" t="s">
        <v>104</v>
      </c>
      <c r="C65" s="582"/>
    </row>
    <row r="66" spans="1:3">
      <c r="A66" s="688" t="s">
        <v>174</v>
      </c>
      <c r="B66" s="687" t="s">
        <v>105</v>
      </c>
      <c r="C66" s="582" t="s">
        <v>322</v>
      </c>
    </row>
    <row r="67" spans="1:3">
      <c r="A67" s="688" t="s">
        <v>175</v>
      </c>
      <c r="B67" s="687" t="s">
        <v>106</v>
      </c>
      <c r="C67" s="582" t="s">
        <v>322</v>
      </c>
    </row>
    <row r="68" spans="1:3">
      <c r="A68" s="688" t="s">
        <v>176</v>
      </c>
      <c r="B68" s="687" t="s">
        <v>107</v>
      </c>
      <c r="C68" s="582" t="s">
        <v>322</v>
      </c>
    </row>
    <row r="69" spans="1:3">
      <c r="A69" s="688" t="s">
        <v>177</v>
      </c>
      <c r="B69" s="687" t="s">
        <v>108</v>
      </c>
      <c r="C69" s="582">
        <v>200</v>
      </c>
    </row>
    <row r="70" spans="1:3">
      <c r="A70" s="688" t="s">
        <v>178</v>
      </c>
      <c r="B70" s="687" t="s">
        <v>109</v>
      </c>
      <c r="C70" s="582" t="s">
        <v>322</v>
      </c>
    </row>
    <row r="71" spans="1:3" ht="38.25">
      <c r="A71" s="688" t="s">
        <v>179</v>
      </c>
      <c r="B71" s="689" t="s">
        <v>209</v>
      </c>
      <c r="C71" s="582" t="s">
        <v>322</v>
      </c>
    </row>
    <row r="72" spans="1:3">
      <c r="A72" s="688" t="s">
        <v>180</v>
      </c>
      <c r="B72" s="687" t="s">
        <v>110</v>
      </c>
      <c r="C72" s="582" t="s">
        <v>322</v>
      </c>
    </row>
    <row r="73" spans="1:3">
      <c r="A73" s="688" t="s">
        <v>181</v>
      </c>
      <c r="B73" s="687" t="s">
        <v>111</v>
      </c>
      <c r="C73" s="582" t="s">
        <v>322</v>
      </c>
    </row>
    <row r="74" spans="1:3" ht="25.5">
      <c r="A74" s="688" t="s">
        <v>182</v>
      </c>
      <c r="B74" s="689" t="s">
        <v>112</v>
      </c>
      <c r="C74" s="582" t="s">
        <v>322</v>
      </c>
    </row>
    <row r="75" spans="1:3">
      <c r="A75" s="688" t="s">
        <v>183</v>
      </c>
      <c r="B75" s="689" t="s">
        <v>202</v>
      </c>
      <c r="C75" s="582">
        <v>3</v>
      </c>
    </row>
    <row r="76" spans="1:3">
      <c r="A76" s="688" t="s">
        <v>197</v>
      </c>
      <c r="B76" s="689" t="s">
        <v>203</v>
      </c>
      <c r="C76" s="582">
        <v>3</v>
      </c>
    </row>
    <row r="77" spans="1:3">
      <c r="A77" s="688" t="s">
        <v>198</v>
      </c>
      <c r="B77" s="689" t="s">
        <v>204</v>
      </c>
      <c r="C77" s="582">
        <v>3</v>
      </c>
    </row>
    <row r="78" spans="1:3">
      <c r="A78" s="688" t="s">
        <v>199</v>
      </c>
      <c r="B78" s="689" t="s">
        <v>205</v>
      </c>
      <c r="C78" s="582">
        <v>3</v>
      </c>
    </row>
    <row r="79" spans="1:3">
      <c r="A79" s="688"/>
      <c r="B79" s="687" t="s">
        <v>113</v>
      </c>
      <c r="C79" s="582"/>
    </row>
    <row r="80" spans="1:3">
      <c r="A80" s="688" t="s">
        <v>200</v>
      </c>
      <c r="B80" s="687" t="s">
        <v>114</v>
      </c>
      <c r="C80" s="582" t="s">
        <v>2101</v>
      </c>
    </row>
    <row r="81" spans="1:3">
      <c r="A81" s="688" t="s">
        <v>201</v>
      </c>
      <c r="B81" s="687" t="s">
        <v>115</v>
      </c>
      <c r="C81" s="582">
        <f>170+170+199+181</f>
        <v>720</v>
      </c>
    </row>
    <row r="82" spans="1:3">
      <c r="A82" s="688"/>
      <c r="B82" s="690" t="s">
        <v>208</v>
      </c>
      <c r="C82" s="862"/>
    </row>
    <row r="83" spans="1:3" ht="26.25" thickBot="1">
      <c r="A83" s="691" t="s">
        <v>207</v>
      </c>
      <c r="B83" s="692" t="s">
        <v>206</v>
      </c>
      <c r="C83" s="854" t="s">
        <v>2102</v>
      </c>
    </row>
    <row r="84" spans="1:3" ht="13.5" thickBot="1">
      <c r="A84" s="12"/>
      <c r="B84" s="8"/>
      <c r="C84" s="595"/>
    </row>
    <row r="85" spans="1:3" ht="13.5" thickBot="1">
      <c r="A85" s="25" t="s">
        <v>39</v>
      </c>
      <c r="B85" s="29" t="s">
        <v>38</v>
      </c>
      <c r="C85" s="856"/>
    </row>
    <row r="86" spans="1:3">
      <c r="A86" s="14" t="s">
        <v>40</v>
      </c>
      <c r="B86" s="17" t="s">
        <v>62</v>
      </c>
      <c r="C86" s="596"/>
    </row>
    <row r="87" spans="1:3">
      <c r="A87" s="12" t="s">
        <v>41</v>
      </c>
      <c r="B87" s="18" t="s">
        <v>63</v>
      </c>
      <c r="C87" s="582" t="s">
        <v>2103</v>
      </c>
    </row>
    <row r="88" spans="1:3">
      <c r="A88" s="12" t="s">
        <v>42</v>
      </c>
      <c r="B88" s="18" t="s">
        <v>64</v>
      </c>
      <c r="C88" s="582" t="s">
        <v>2103</v>
      </c>
    </row>
    <row r="89" spans="1:3">
      <c r="A89" s="12" t="s">
        <v>43</v>
      </c>
      <c r="B89" s="18" t="s">
        <v>65</v>
      </c>
      <c r="C89" s="582">
        <v>0</v>
      </c>
    </row>
    <row r="90" spans="1:3">
      <c r="A90" s="12" t="s">
        <v>44</v>
      </c>
      <c r="B90" s="18" t="s">
        <v>66</v>
      </c>
      <c r="C90" s="582" t="s">
        <v>2104</v>
      </c>
    </row>
    <row r="91" spans="1:3">
      <c r="A91" s="12" t="s">
        <v>45</v>
      </c>
      <c r="B91" s="18" t="s">
        <v>120</v>
      </c>
      <c r="C91" s="582">
        <v>0</v>
      </c>
    </row>
    <row r="92" spans="1:3">
      <c r="A92" s="12" t="s">
        <v>46</v>
      </c>
      <c r="B92" s="18" t="s">
        <v>121</v>
      </c>
      <c r="C92" s="582">
        <v>0</v>
      </c>
    </row>
    <row r="93" spans="1:3" ht="25.5">
      <c r="A93" s="12" t="s">
        <v>47</v>
      </c>
      <c r="B93" s="22" t="s">
        <v>67</v>
      </c>
      <c r="C93" s="582">
        <v>0</v>
      </c>
    </row>
    <row r="94" spans="1:3" ht="38.25">
      <c r="A94" s="12" t="s">
        <v>48</v>
      </c>
      <c r="B94" s="22" t="s">
        <v>68</v>
      </c>
      <c r="C94" s="582">
        <v>0</v>
      </c>
    </row>
    <row r="95" spans="1:3">
      <c r="A95" s="12" t="s">
        <v>49</v>
      </c>
      <c r="B95" s="18" t="s">
        <v>69</v>
      </c>
      <c r="C95" s="582">
        <v>0</v>
      </c>
    </row>
    <row r="96" spans="1:3">
      <c r="A96" s="12" t="s">
        <v>50</v>
      </c>
      <c r="B96" s="18" t="s">
        <v>70</v>
      </c>
      <c r="C96" s="582">
        <v>0</v>
      </c>
    </row>
    <row r="97" spans="1:3">
      <c r="A97" s="12" t="s">
        <v>122</v>
      </c>
      <c r="B97" s="1" t="s">
        <v>116</v>
      </c>
      <c r="C97" s="582" t="s">
        <v>2105</v>
      </c>
    </row>
    <row r="98" spans="1:3">
      <c r="A98" s="12" t="s">
        <v>123</v>
      </c>
      <c r="B98" s="1" t="s">
        <v>117</v>
      </c>
      <c r="C98" s="582" t="s">
        <v>2106</v>
      </c>
    </row>
    <row r="99" spans="1:3">
      <c r="A99" s="12" t="s">
        <v>124</v>
      </c>
      <c r="B99" s="1" t="s">
        <v>118</v>
      </c>
      <c r="C99" s="582" t="s">
        <v>2107</v>
      </c>
    </row>
    <row r="100" spans="1:3" ht="13.5" thickBot="1">
      <c r="A100" s="15" t="s">
        <v>125</v>
      </c>
      <c r="B100" s="3" t="s">
        <v>119</v>
      </c>
      <c r="C100" s="854">
        <v>0</v>
      </c>
    </row>
    <row r="101" spans="1:3" ht="13.5" thickBot="1">
      <c r="A101" s="12"/>
      <c r="B101" s="8"/>
      <c r="C101" s="595"/>
    </row>
    <row r="102" spans="1:3" ht="13.5" thickBot="1">
      <c r="A102" s="25" t="s">
        <v>51</v>
      </c>
      <c r="B102" s="29" t="s">
        <v>191</v>
      </c>
      <c r="C102" s="856"/>
    </row>
    <row r="103" spans="1:3" ht="13.5" thickBot="1">
      <c r="A103" s="16" t="s">
        <v>52</v>
      </c>
      <c r="B103" s="20" t="s">
        <v>128</v>
      </c>
      <c r="C103" s="863" t="s">
        <v>2108</v>
      </c>
    </row>
    <row r="104" spans="1:3" ht="13.5" thickBot="1">
      <c r="A104" s="12"/>
      <c r="B104" s="8"/>
      <c r="C104" s="595"/>
    </row>
    <row r="105" spans="1:3" ht="13.5" thickBot="1">
      <c r="A105" s="30" t="s">
        <v>53</v>
      </c>
      <c r="B105" s="31" t="s">
        <v>71</v>
      </c>
      <c r="C105" s="861"/>
    </row>
    <row r="106" spans="1:3">
      <c r="A106" s="14" t="s">
        <v>54</v>
      </c>
      <c r="B106" s="17" t="s">
        <v>72</v>
      </c>
      <c r="C106" s="596">
        <v>0</v>
      </c>
    </row>
    <row r="107" spans="1:3" ht="13.5" thickBot="1">
      <c r="A107" s="15" t="s">
        <v>55</v>
      </c>
      <c r="B107" s="19" t="s">
        <v>73</v>
      </c>
      <c r="C107" s="854">
        <v>0</v>
      </c>
    </row>
    <row r="108" spans="1:3" ht="13.5" thickBot="1">
      <c r="A108" s="12"/>
      <c r="B108" s="8"/>
      <c r="C108" s="595"/>
    </row>
    <row r="109" spans="1:3" ht="13.5" thickBot="1">
      <c r="A109" s="30" t="s">
        <v>56</v>
      </c>
      <c r="B109" s="31" t="s">
        <v>74</v>
      </c>
      <c r="C109" s="861" t="s">
        <v>1989</v>
      </c>
    </row>
    <row r="110" spans="1:3" ht="25.5">
      <c r="A110" s="14" t="s">
        <v>57</v>
      </c>
      <c r="B110" s="23" t="s">
        <v>75</v>
      </c>
      <c r="C110" s="598">
        <v>24</v>
      </c>
    </row>
    <row r="111" spans="1:3" ht="39" thickBot="1">
      <c r="A111" s="15" t="s">
        <v>58</v>
      </c>
      <c r="B111" s="24" t="s">
        <v>76</v>
      </c>
      <c r="C111" s="576">
        <v>0</v>
      </c>
    </row>
    <row r="112" spans="1:3" ht="13.5" thickBot="1">
      <c r="A112" s="4"/>
      <c r="B112" s="4"/>
      <c r="C112" s="562"/>
    </row>
    <row r="113" spans="1:3" ht="13.5" thickBot="1">
      <c r="A113" s="25" t="s">
        <v>94</v>
      </c>
      <c r="B113" s="26" t="s">
        <v>184</v>
      </c>
      <c r="C113" s="856"/>
    </row>
    <row r="114" spans="1:3" ht="25.5">
      <c r="A114" s="676" t="s">
        <v>95</v>
      </c>
      <c r="B114" s="36" t="s">
        <v>187</v>
      </c>
      <c r="C114" s="598" t="s">
        <v>2109</v>
      </c>
    </row>
    <row r="115" spans="1:3" ht="25.5">
      <c r="A115" s="678" t="s">
        <v>96</v>
      </c>
      <c r="B115" s="37" t="s">
        <v>188</v>
      </c>
      <c r="C115" s="564" t="s">
        <v>2110</v>
      </c>
    </row>
    <row r="116" spans="1:3" ht="38.25">
      <c r="A116" s="678" t="s">
        <v>97</v>
      </c>
      <c r="B116" s="37" t="s">
        <v>189</v>
      </c>
      <c r="C116" s="564" t="s">
        <v>329</v>
      </c>
    </row>
    <row r="117" spans="1:3">
      <c r="A117" s="678" t="s">
        <v>98</v>
      </c>
      <c r="B117" s="37" t="s">
        <v>190</v>
      </c>
      <c r="C117" s="564" t="s">
        <v>1706</v>
      </c>
    </row>
    <row r="118" spans="1:3" ht="13.5" thickBot="1">
      <c r="A118" s="683" t="s">
        <v>185</v>
      </c>
      <c r="B118" s="38" t="s">
        <v>186</v>
      </c>
      <c r="C118" s="576" t="s">
        <v>322</v>
      </c>
    </row>
    <row r="119" spans="1:3">
      <c r="C119" s="951"/>
    </row>
    <row r="120" spans="1:3">
      <c r="C120" s="951"/>
    </row>
    <row r="121" spans="1:3">
      <c r="C121" s="951"/>
    </row>
    <row r="122" spans="1:3">
      <c r="C122" s="951"/>
    </row>
    <row r="123" spans="1:3">
      <c r="C123" s="951"/>
    </row>
    <row r="124" spans="1:3">
      <c r="C124" s="951"/>
    </row>
    <row r="125" spans="1:3">
      <c r="C125" s="951"/>
    </row>
    <row r="126" spans="1:3">
      <c r="C126" s="951"/>
    </row>
    <row r="127" spans="1:3">
      <c r="C127" s="951"/>
    </row>
    <row r="128" spans="1:3">
      <c r="C128" s="951"/>
    </row>
    <row r="129" spans="3:3">
      <c r="C129" s="951"/>
    </row>
    <row r="130" spans="3:3">
      <c r="C130" s="951"/>
    </row>
    <row r="131" spans="3:3">
      <c r="C131" s="951"/>
    </row>
    <row r="132" spans="3:3">
      <c r="C132" s="951"/>
    </row>
    <row r="133" spans="3:3">
      <c r="C133" s="951"/>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worksheet>
</file>

<file path=xl/worksheets/sheet38.xml><?xml version="1.0" encoding="utf-8"?>
<worksheet xmlns="http://schemas.openxmlformats.org/spreadsheetml/2006/main" xmlns:r="http://schemas.openxmlformats.org/officeDocument/2006/relationships">
  <sheetPr codeName="Hoja38"/>
  <dimension ref="A1:C143"/>
  <sheetViews>
    <sheetView topLeftCell="A4" workbookViewId="0">
      <selection activeCell="E55" sqref="E55"/>
    </sheetView>
  </sheetViews>
  <sheetFormatPr baseColWidth="10" defaultRowHeight="12.75"/>
  <cols>
    <col min="1" max="1" width="33.28515625" customWidth="1"/>
    <col min="2" max="2" width="20.85546875" customWidth="1"/>
    <col min="3" max="3" width="51.7109375" customWidth="1"/>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c r="A25" s="4"/>
      <c r="B25" s="4"/>
      <c r="C25" s="45"/>
    </row>
    <row r="26" spans="1:3">
      <c r="A26" s="1050" t="s">
        <v>0</v>
      </c>
      <c r="B26" s="1051"/>
      <c r="C26" s="565" t="s">
        <v>2112</v>
      </c>
    </row>
    <row r="27" spans="1:3" ht="13.5" thickBot="1">
      <c r="A27" s="1052" t="s">
        <v>77</v>
      </c>
      <c r="B27" s="1053"/>
      <c r="C27" s="564" t="s">
        <v>286</v>
      </c>
    </row>
    <row r="28" spans="1:3">
      <c r="A28" s="1052" t="s">
        <v>1</v>
      </c>
      <c r="B28" s="1054"/>
      <c r="C28" s="789" t="s">
        <v>1647</v>
      </c>
    </row>
    <row r="29" spans="1:3" ht="13.5" thickBot="1">
      <c r="A29" s="4"/>
      <c r="B29" s="4"/>
      <c r="C29" s="45"/>
    </row>
    <row r="30" spans="1:3" ht="13.5" thickBot="1">
      <c r="A30" s="1306" t="s">
        <v>78</v>
      </c>
      <c r="B30" s="1046"/>
      <c r="C30" s="1047"/>
    </row>
    <row r="31" spans="1:3" ht="13.5" thickBot="1">
      <c r="A31" s="4"/>
      <c r="B31" s="4"/>
      <c r="C31" s="45"/>
    </row>
    <row r="32" spans="1:3" ht="13.5" thickBot="1">
      <c r="A32" s="1048" t="s">
        <v>3</v>
      </c>
      <c r="B32" s="1049"/>
      <c r="C32" s="46" t="s">
        <v>4</v>
      </c>
    </row>
    <row r="33" spans="1:3" ht="13.5" thickBot="1">
      <c r="A33" s="28"/>
      <c r="B33" s="32"/>
      <c r="C33" s="46"/>
    </row>
    <row r="34" spans="1:3" ht="13.5" thickBot="1">
      <c r="A34" s="25" t="s">
        <v>5</v>
      </c>
      <c r="B34" s="26" t="s">
        <v>7</v>
      </c>
      <c r="C34" s="47"/>
    </row>
    <row r="35" spans="1:3" ht="13.5" thickBot="1">
      <c r="A35" s="25" t="s">
        <v>6</v>
      </c>
      <c r="B35" s="26" t="s">
        <v>8</v>
      </c>
      <c r="C35" s="47"/>
    </row>
    <row r="36" spans="1:3">
      <c r="A36" s="676" t="s">
        <v>129</v>
      </c>
      <c r="B36" s="677" t="s">
        <v>10</v>
      </c>
      <c r="C36" s="565" t="s">
        <v>2112</v>
      </c>
    </row>
    <row r="37" spans="1:3">
      <c r="A37" s="678" t="s">
        <v>130</v>
      </c>
      <c r="B37" s="679" t="s">
        <v>9</v>
      </c>
      <c r="C37" s="564" t="s">
        <v>263</v>
      </c>
    </row>
    <row r="38" spans="1:3">
      <c r="A38" s="678" t="s">
        <v>131</v>
      </c>
      <c r="B38" s="679" t="s">
        <v>11</v>
      </c>
      <c r="C38" s="564" t="s">
        <v>2064</v>
      </c>
    </row>
    <row r="39" spans="1:3">
      <c r="A39" s="678" t="s">
        <v>132</v>
      </c>
      <c r="B39" s="679" t="s">
        <v>12</v>
      </c>
      <c r="C39" s="564" t="s">
        <v>2113</v>
      </c>
    </row>
    <row r="40" spans="1:3">
      <c r="A40" s="678" t="s">
        <v>133</v>
      </c>
      <c r="B40" s="679" t="s">
        <v>34</v>
      </c>
      <c r="C40" s="564" t="s">
        <v>2114</v>
      </c>
    </row>
    <row r="41" spans="1:3" ht="76.5">
      <c r="A41" s="678"/>
      <c r="B41" s="680" t="s">
        <v>192</v>
      </c>
      <c r="C41" s="968" t="s">
        <v>2115</v>
      </c>
    </row>
    <row r="42" spans="1:3" ht="25.5">
      <c r="A42" s="678" t="s">
        <v>134</v>
      </c>
      <c r="B42" s="679" t="s">
        <v>193</v>
      </c>
      <c r="C42" s="921" t="s">
        <v>2116</v>
      </c>
    </row>
    <row r="43" spans="1:3">
      <c r="A43" s="678" t="s">
        <v>135</v>
      </c>
      <c r="B43" s="679" t="s">
        <v>196</v>
      </c>
      <c r="C43" s="908" t="s">
        <v>2117</v>
      </c>
    </row>
    <row r="44" spans="1:3">
      <c r="A44" s="678" t="s">
        <v>136</v>
      </c>
      <c r="B44" s="679" t="s">
        <v>195</v>
      </c>
      <c r="C44" s="564" t="s">
        <v>1647</v>
      </c>
    </row>
    <row r="45" spans="1:3">
      <c r="A45" s="678" t="s">
        <v>137</v>
      </c>
      <c r="B45" s="679" t="s">
        <v>86</v>
      </c>
      <c r="C45" s="564" t="s">
        <v>2118</v>
      </c>
    </row>
    <row r="46" spans="1:3">
      <c r="A46" s="678" t="s">
        <v>138</v>
      </c>
      <c r="B46" s="679" t="s">
        <v>13</v>
      </c>
      <c r="C46" s="564" t="s">
        <v>1654</v>
      </c>
    </row>
    <row r="47" spans="1:3">
      <c r="A47" s="678" t="s">
        <v>140</v>
      </c>
      <c r="B47" s="679" t="s">
        <v>15</v>
      </c>
      <c r="C47" s="908" t="s">
        <v>1655</v>
      </c>
    </row>
    <row r="48" spans="1:3" ht="25.5">
      <c r="A48" s="678" t="s">
        <v>141</v>
      </c>
      <c r="B48" s="682" t="s">
        <v>91</v>
      </c>
      <c r="C48" s="564" t="s">
        <v>1476</v>
      </c>
    </row>
    <row r="49" spans="1:3" ht="38.25">
      <c r="A49" s="678" t="s">
        <v>142</v>
      </c>
      <c r="B49" s="679" t="s">
        <v>16</v>
      </c>
      <c r="C49" s="921" t="s">
        <v>2119</v>
      </c>
    </row>
    <row r="50" spans="1:3" ht="39" thickBot="1">
      <c r="A50" s="683" t="s">
        <v>194</v>
      </c>
      <c r="B50" s="693" t="s">
        <v>59</v>
      </c>
      <c r="C50" s="576" t="s">
        <v>280</v>
      </c>
    </row>
    <row r="51" spans="1:3" ht="13.5" thickBot="1">
      <c r="A51" s="25" t="s">
        <v>17</v>
      </c>
      <c r="B51" s="26" t="s">
        <v>18</v>
      </c>
      <c r="C51" s="856"/>
    </row>
    <row r="52" spans="1:3" ht="102">
      <c r="A52" s="678" t="s">
        <v>143</v>
      </c>
      <c r="B52" s="677" t="s">
        <v>19</v>
      </c>
      <c r="C52" s="967" t="s">
        <v>2120</v>
      </c>
    </row>
    <row r="53" spans="1:3" ht="63.75">
      <c r="A53" s="678" t="s">
        <v>144</v>
      </c>
      <c r="B53" s="682" t="s">
        <v>20</v>
      </c>
      <c r="C53" s="968" t="s">
        <v>2121</v>
      </c>
    </row>
    <row r="54" spans="1:3" ht="102">
      <c r="A54" s="678" t="s">
        <v>145</v>
      </c>
      <c r="B54" s="682" t="s">
        <v>21</v>
      </c>
      <c r="C54" s="968" t="s">
        <v>2122</v>
      </c>
    </row>
    <row r="55" spans="1:3" ht="51.75" thickBot="1">
      <c r="A55" s="683" t="s">
        <v>146</v>
      </c>
      <c r="B55" s="693" t="s">
        <v>22</v>
      </c>
      <c r="C55" s="969" t="s">
        <v>1659</v>
      </c>
    </row>
    <row r="56" spans="1:3" ht="13.5" thickBot="1">
      <c r="A56" s="30" t="s">
        <v>23</v>
      </c>
      <c r="B56" s="41" t="s">
        <v>24</v>
      </c>
      <c r="C56" s="861"/>
    </row>
    <row r="57" spans="1:3">
      <c r="A57" s="14"/>
      <c r="B57" s="686" t="s">
        <v>25</v>
      </c>
      <c r="C57" s="791" t="s">
        <v>2123</v>
      </c>
    </row>
    <row r="58" spans="1:3">
      <c r="A58" s="12"/>
      <c r="B58" s="687" t="s">
        <v>26</v>
      </c>
      <c r="C58" s="589"/>
    </row>
    <row r="59" spans="1:3">
      <c r="A59" s="688" t="s">
        <v>147</v>
      </c>
      <c r="B59" s="687" t="s">
        <v>27</v>
      </c>
      <c r="C59" s="582" t="s">
        <v>280</v>
      </c>
    </row>
    <row r="60" spans="1:3">
      <c r="A60" s="688" t="s">
        <v>148</v>
      </c>
      <c r="B60" s="687" t="s">
        <v>28</v>
      </c>
      <c r="C60" s="582" t="s">
        <v>280</v>
      </c>
    </row>
    <row r="61" spans="1:3" ht="76.5">
      <c r="A61" s="688" t="s">
        <v>149</v>
      </c>
      <c r="B61" s="687" t="s">
        <v>29</v>
      </c>
      <c r="C61" s="589" t="s">
        <v>2124</v>
      </c>
    </row>
    <row r="62" spans="1:3">
      <c r="A62" s="688"/>
      <c r="B62" s="687" t="s">
        <v>80</v>
      </c>
      <c r="C62" s="582"/>
    </row>
    <row r="63" spans="1:3">
      <c r="A63" s="688" t="s">
        <v>150</v>
      </c>
      <c r="B63" s="687" t="s">
        <v>126</v>
      </c>
      <c r="C63" s="738" t="s">
        <v>1662</v>
      </c>
    </row>
    <row r="64" spans="1:3">
      <c r="A64" s="688" t="s">
        <v>151</v>
      </c>
      <c r="B64" s="687" t="s">
        <v>127</v>
      </c>
      <c r="C64" s="738" t="s">
        <v>1662</v>
      </c>
    </row>
    <row r="65" spans="1:3">
      <c r="A65" s="688" t="s">
        <v>152</v>
      </c>
      <c r="B65" s="687" t="s">
        <v>81</v>
      </c>
      <c r="C65" s="582" t="s">
        <v>274</v>
      </c>
    </row>
    <row r="66" spans="1:3">
      <c r="A66" s="688" t="s">
        <v>153</v>
      </c>
      <c r="B66" s="687" t="s">
        <v>82</v>
      </c>
      <c r="C66" s="582" t="s">
        <v>275</v>
      </c>
    </row>
    <row r="67" spans="1:3">
      <c r="A67" s="688" t="s">
        <v>154</v>
      </c>
      <c r="B67" s="687" t="s">
        <v>30</v>
      </c>
      <c r="C67" s="582">
        <v>69</v>
      </c>
    </row>
    <row r="68" spans="1:3">
      <c r="A68" s="688" t="s">
        <v>155</v>
      </c>
      <c r="B68" s="687" t="s">
        <v>79</v>
      </c>
      <c r="C68" s="582">
        <v>38</v>
      </c>
    </row>
    <row r="69" spans="1:3">
      <c r="A69" s="688" t="s">
        <v>156</v>
      </c>
      <c r="B69" s="687" t="s">
        <v>61</v>
      </c>
      <c r="C69" s="582" t="s">
        <v>2125</v>
      </c>
    </row>
    <row r="70" spans="1:3">
      <c r="A70" s="688" t="s">
        <v>157</v>
      </c>
      <c r="B70" s="687" t="s">
        <v>92</v>
      </c>
      <c r="C70" s="582" t="s">
        <v>2126</v>
      </c>
    </row>
    <row r="71" spans="1:3">
      <c r="A71" s="688" t="s">
        <v>158</v>
      </c>
      <c r="B71" s="687" t="s">
        <v>93</v>
      </c>
      <c r="C71" s="582" t="s">
        <v>2127</v>
      </c>
    </row>
    <row r="72" spans="1:3">
      <c r="A72" s="688" t="s">
        <v>159</v>
      </c>
      <c r="B72" s="687" t="s">
        <v>99</v>
      </c>
      <c r="C72" s="738" t="s">
        <v>2128</v>
      </c>
    </row>
    <row r="73" spans="1:3">
      <c r="A73" s="688" t="s">
        <v>160</v>
      </c>
      <c r="B73" s="687" t="s">
        <v>100</v>
      </c>
      <c r="C73" s="738" t="s">
        <v>2129</v>
      </c>
    </row>
    <row r="74" spans="1:3">
      <c r="A74" s="688" t="s">
        <v>161</v>
      </c>
      <c r="B74" s="687" t="s">
        <v>101</v>
      </c>
      <c r="C74" s="738" t="s">
        <v>280</v>
      </c>
    </row>
    <row r="75" spans="1:3">
      <c r="A75" s="688" t="s">
        <v>162</v>
      </c>
      <c r="B75" s="687" t="s">
        <v>102</v>
      </c>
      <c r="C75" s="738">
        <v>40</v>
      </c>
    </row>
    <row r="76" spans="1:3">
      <c r="A76" s="688" t="s">
        <v>163</v>
      </c>
      <c r="B76" s="687" t="s">
        <v>103</v>
      </c>
      <c r="C76" s="738" t="s">
        <v>280</v>
      </c>
    </row>
    <row r="77" spans="1:3">
      <c r="A77" s="688"/>
      <c r="B77" s="687" t="s">
        <v>83</v>
      </c>
      <c r="C77" s="582"/>
    </row>
    <row r="78" spans="1:3">
      <c r="A78" s="688" t="s">
        <v>164</v>
      </c>
      <c r="B78" s="687" t="s">
        <v>60</v>
      </c>
      <c r="C78" s="738" t="s">
        <v>280</v>
      </c>
    </row>
    <row r="79" spans="1:3">
      <c r="A79" s="688" t="s">
        <v>165</v>
      </c>
      <c r="B79" s="687" t="s">
        <v>36</v>
      </c>
      <c r="C79" s="738" t="s">
        <v>280</v>
      </c>
    </row>
    <row r="80" spans="1:3">
      <c r="A80" s="688" t="s">
        <v>166</v>
      </c>
      <c r="B80" s="687" t="s">
        <v>37</v>
      </c>
      <c r="C80" s="738" t="s">
        <v>280</v>
      </c>
    </row>
    <row r="81" spans="1:3">
      <c r="A81" s="688" t="s">
        <v>167</v>
      </c>
      <c r="B81" s="687" t="s">
        <v>87</v>
      </c>
      <c r="C81" s="738" t="s">
        <v>280</v>
      </c>
    </row>
    <row r="82" spans="1:3">
      <c r="A82" s="688" t="s">
        <v>168</v>
      </c>
      <c r="B82" s="687" t="s">
        <v>88</v>
      </c>
      <c r="C82" s="738" t="s">
        <v>280</v>
      </c>
    </row>
    <row r="83" spans="1:3">
      <c r="A83" s="688" t="s">
        <v>169</v>
      </c>
      <c r="B83" s="687" t="s">
        <v>89</v>
      </c>
      <c r="C83" s="738" t="s">
        <v>280</v>
      </c>
    </row>
    <row r="84" spans="1:3">
      <c r="A84" s="688"/>
      <c r="B84" s="687" t="s">
        <v>84</v>
      </c>
      <c r="C84" s="582"/>
    </row>
    <row r="85" spans="1:3">
      <c r="A85" s="688" t="s">
        <v>170</v>
      </c>
      <c r="B85" s="687" t="s">
        <v>32</v>
      </c>
      <c r="C85" s="738" t="s">
        <v>2130</v>
      </c>
    </row>
    <row r="86" spans="1:3">
      <c r="A86" s="688" t="s">
        <v>171</v>
      </c>
      <c r="B86" s="687" t="s">
        <v>90</v>
      </c>
      <c r="C86" s="738" t="s">
        <v>2131</v>
      </c>
    </row>
    <row r="87" spans="1:3">
      <c r="A87" s="688"/>
      <c r="B87" s="687" t="s">
        <v>85</v>
      </c>
      <c r="C87" s="582"/>
    </row>
    <row r="88" spans="1:3">
      <c r="A88" s="688" t="s">
        <v>172</v>
      </c>
      <c r="B88" s="687" t="s">
        <v>33</v>
      </c>
      <c r="C88" s="738" t="s">
        <v>280</v>
      </c>
    </row>
    <row r="89" spans="1:3">
      <c r="A89" s="688" t="s">
        <v>173</v>
      </c>
      <c r="B89" s="687" t="s">
        <v>31</v>
      </c>
      <c r="C89" s="738" t="s">
        <v>280</v>
      </c>
    </row>
    <row r="90" spans="1:3">
      <c r="A90" s="688"/>
      <c r="B90" s="687" t="s">
        <v>104</v>
      </c>
      <c r="C90" s="582"/>
    </row>
    <row r="91" spans="1:3">
      <c r="A91" s="688" t="s">
        <v>174</v>
      </c>
      <c r="B91" s="687" t="s">
        <v>105</v>
      </c>
      <c r="C91" s="738" t="s">
        <v>2132</v>
      </c>
    </row>
    <row r="92" spans="1:3">
      <c r="A92" s="688" t="s">
        <v>175</v>
      </c>
      <c r="B92" s="687" t="s">
        <v>106</v>
      </c>
      <c r="C92" s="738" t="s">
        <v>280</v>
      </c>
    </row>
    <row r="93" spans="1:3">
      <c r="A93" s="688" t="s">
        <v>176</v>
      </c>
      <c r="B93" s="687" t="s">
        <v>107</v>
      </c>
      <c r="C93" s="738" t="s">
        <v>280</v>
      </c>
    </row>
    <row r="94" spans="1:3">
      <c r="A94" s="688" t="s">
        <v>177</v>
      </c>
      <c r="B94" s="687" t="s">
        <v>108</v>
      </c>
      <c r="C94" s="738" t="s">
        <v>2133</v>
      </c>
    </row>
    <row r="95" spans="1:3">
      <c r="A95" s="688" t="s">
        <v>178</v>
      </c>
      <c r="B95" s="687" t="s">
        <v>109</v>
      </c>
      <c r="C95" s="738" t="s">
        <v>280</v>
      </c>
    </row>
    <row r="96" spans="1:3" ht="51">
      <c r="A96" s="688" t="s">
        <v>179</v>
      </c>
      <c r="B96" s="689" t="s">
        <v>209</v>
      </c>
      <c r="C96" s="738" t="s">
        <v>280</v>
      </c>
    </row>
    <row r="97" spans="1:3">
      <c r="A97" s="688" t="s">
        <v>180</v>
      </c>
      <c r="B97" s="687" t="s">
        <v>110</v>
      </c>
      <c r="C97" s="738" t="s">
        <v>322</v>
      </c>
    </row>
    <row r="98" spans="1:3">
      <c r="A98" s="688" t="s">
        <v>181</v>
      </c>
      <c r="B98" s="687" t="s">
        <v>111</v>
      </c>
      <c r="C98" s="738" t="s">
        <v>280</v>
      </c>
    </row>
    <row r="99" spans="1:3" ht="38.25">
      <c r="A99" s="688" t="s">
        <v>182</v>
      </c>
      <c r="B99" s="689" t="s">
        <v>112</v>
      </c>
      <c r="C99" s="738" t="s">
        <v>286</v>
      </c>
    </row>
    <row r="100" spans="1:3">
      <c r="A100" s="688" t="s">
        <v>183</v>
      </c>
      <c r="B100" s="689" t="s">
        <v>202</v>
      </c>
      <c r="C100" s="738" t="s">
        <v>1662</v>
      </c>
    </row>
    <row r="101" spans="1:3">
      <c r="A101" s="688" t="s">
        <v>197</v>
      </c>
      <c r="B101" s="689" t="s">
        <v>203</v>
      </c>
      <c r="C101" s="738" t="s">
        <v>1662</v>
      </c>
    </row>
    <row r="102" spans="1:3">
      <c r="A102" s="688" t="s">
        <v>198</v>
      </c>
      <c r="B102" s="689" t="s">
        <v>204</v>
      </c>
      <c r="C102" s="738" t="s">
        <v>1662</v>
      </c>
    </row>
    <row r="103" spans="1:3">
      <c r="A103" s="688" t="s">
        <v>199</v>
      </c>
      <c r="B103" s="689" t="s">
        <v>205</v>
      </c>
      <c r="C103" s="738" t="s">
        <v>1670</v>
      </c>
    </row>
    <row r="104" spans="1:3">
      <c r="A104" s="688"/>
      <c r="B104" s="687" t="s">
        <v>113</v>
      </c>
      <c r="C104" s="582"/>
    </row>
    <row r="105" spans="1:3">
      <c r="A105" s="688" t="s">
        <v>200</v>
      </c>
      <c r="B105" s="687" t="s">
        <v>114</v>
      </c>
      <c r="C105" s="738" t="s">
        <v>288</v>
      </c>
    </row>
    <row r="106" spans="1:3">
      <c r="A106" s="688" t="s">
        <v>201</v>
      </c>
      <c r="B106" s="687" t="s">
        <v>115</v>
      </c>
      <c r="C106" s="738" t="s">
        <v>2134</v>
      </c>
    </row>
    <row r="107" spans="1:3">
      <c r="A107" s="688"/>
      <c r="B107" s="690" t="s">
        <v>208</v>
      </c>
      <c r="C107" s="862"/>
    </row>
    <row r="108" spans="1:3" ht="39" thickBot="1">
      <c r="A108" s="691" t="s">
        <v>207</v>
      </c>
      <c r="B108" s="692" t="s">
        <v>206</v>
      </c>
      <c r="C108" s="916" t="s">
        <v>289</v>
      </c>
    </row>
    <row r="109" spans="1:3" ht="13.5" thickBot="1">
      <c r="A109" s="12"/>
      <c r="B109" s="8"/>
      <c r="C109" s="595"/>
    </row>
    <row r="110" spans="1:3" ht="13.5" thickBot="1">
      <c r="A110" s="25" t="s">
        <v>39</v>
      </c>
      <c r="B110" s="29" t="s">
        <v>38</v>
      </c>
      <c r="C110" s="856"/>
    </row>
    <row r="111" spans="1:3">
      <c r="A111" s="14" t="s">
        <v>40</v>
      </c>
      <c r="B111" s="17" t="s">
        <v>62</v>
      </c>
      <c r="C111" s="596"/>
    </row>
    <row r="112" spans="1:3">
      <c r="A112" s="12" t="s">
        <v>41</v>
      </c>
      <c r="B112" s="18" t="s">
        <v>63</v>
      </c>
      <c r="C112" s="738" t="s">
        <v>280</v>
      </c>
    </row>
    <row r="113" spans="1:3">
      <c r="A113" s="12" t="s">
        <v>42</v>
      </c>
      <c r="B113" s="18" t="s">
        <v>64</v>
      </c>
      <c r="C113" s="738" t="s">
        <v>280</v>
      </c>
    </row>
    <row r="114" spans="1:3" ht="51">
      <c r="A114" s="12" t="s">
        <v>43</v>
      </c>
      <c r="B114" s="18" t="s">
        <v>65</v>
      </c>
      <c r="C114" s="970" t="s">
        <v>2135</v>
      </c>
    </row>
    <row r="115" spans="1:3" ht="51">
      <c r="A115" s="12" t="s">
        <v>44</v>
      </c>
      <c r="B115" s="18" t="s">
        <v>66</v>
      </c>
      <c r="C115" s="970" t="s">
        <v>2136</v>
      </c>
    </row>
    <row r="116" spans="1:3">
      <c r="A116" s="12" t="s">
        <v>45</v>
      </c>
      <c r="B116" s="18" t="s">
        <v>120</v>
      </c>
      <c r="C116" s="738" t="s">
        <v>280</v>
      </c>
    </row>
    <row r="117" spans="1:3">
      <c r="A117" s="12" t="s">
        <v>46</v>
      </c>
      <c r="B117" s="18" t="s">
        <v>121</v>
      </c>
      <c r="C117" s="738" t="s">
        <v>280</v>
      </c>
    </row>
    <row r="118" spans="1:3" ht="38.25">
      <c r="A118" s="12" t="s">
        <v>47</v>
      </c>
      <c r="B118" s="22" t="s">
        <v>67</v>
      </c>
      <c r="C118" s="738" t="s">
        <v>280</v>
      </c>
    </row>
    <row r="119" spans="1:3" ht="38.25">
      <c r="A119" s="12" t="s">
        <v>48</v>
      </c>
      <c r="B119" s="22" t="s">
        <v>68</v>
      </c>
      <c r="C119" s="738" t="s">
        <v>280</v>
      </c>
    </row>
    <row r="120" spans="1:3">
      <c r="A120" s="12" t="s">
        <v>49</v>
      </c>
      <c r="B120" s="18" t="s">
        <v>69</v>
      </c>
      <c r="C120" s="738" t="s">
        <v>280</v>
      </c>
    </row>
    <row r="121" spans="1:3">
      <c r="A121" s="12" t="s">
        <v>50</v>
      </c>
      <c r="B121" s="18" t="s">
        <v>70</v>
      </c>
      <c r="C121" s="738" t="s">
        <v>280</v>
      </c>
    </row>
    <row r="122" spans="1:3">
      <c r="A122" s="12" t="s">
        <v>122</v>
      </c>
      <c r="B122" s="1" t="s">
        <v>116</v>
      </c>
      <c r="C122" s="738" t="s">
        <v>280</v>
      </c>
    </row>
    <row r="123" spans="1:3">
      <c r="A123" s="12" t="s">
        <v>123</v>
      </c>
      <c r="B123" s="1" t="s">
        <v>117</v>
      </c>
      <c r="C123" s="738" t="s">
        <v>280</v>
      </c>
    </row>
    <row r="124" spans="1:3">
      <c r="A124" s="12" t="s">
        <v>124</v>
      </c>
      <c r="B124" s="1" t="s">
        <v>118</v>
      </c>
      <c r="C124" s="738" t="s">
        <v>280</v>
      </c>
    </row>
    <row r="125" spans="1:3" ht="13.5" thickBot="1">
      <c r="A125" s="15" t="s">
        <v>125</v>
      </c>
      <c r="B125" s="3" t="s">
        <v>119</v>
      </c>
      <c r="C125" s="916" t="s">
        <v>280</v>
      </c>
    </row>
    <row r="126" spans="1:3" ht="13.5" thickBot="1">
      <c r="A126" s="12"/>
      <c r="B126" s="8"/>
      <c r="C126" s="595"/>
    </row>
    <row r="127" spans="1:3" ht="13.5" thickBot="1">
      <c r="A127" s="25" t="s">
        <v>51</v>
      </c>
      <c r="B127" s="29" t="s">
        <v>191</v>
      </c>
      <c r="C127" s="856"/>
    </row>
    <row r="128" spans="1:3" ht="39" thickBot="1">
      <c r="A128" s="16" t="s">
        <v>52</v>
      </c>
      <c r="B128" s="20" t="s">
        <v>128</v>
      </c>
      <c r="C128" s="971" t="s">
        <v>2137</v>
      </c>
    </row>
    <row r="129" spans="1:3" ht="13.5" thickBot="1">
      <c r="A129" s="12"/>
      <c r="B129" s="8"/>
      <c r="C129" s="923"/>
    </row>
    <row r="130" spans="1:3" ht="13.5" thickBot="1">
      <c r="A130" s="30" t="s">
        <v>53</v>
      </c>
      <c r="B130" s="31" t="s">
        <v>71</v>
      </c>
      <c r="C130" s="861"/>
    </row>
    <row r="131" spans="1:3">
      <c r="A131" s="14" t="s">
        <v>54</v>
      </c>
      <c r="B131" s="17" t="s">
        <v>72</v>
      </c>
      <c r="C131" s="880" t="s">
        <v>280</v>
      </c>
    </row>
    <row r="132" spans="1:3" ht="13.5" thickBot="1">
      <c r="A132" s="15" t="s">
        <v>55</v>
      </c>
      <c r="B132" s="19" t="s">
        <v>73</v>
      </c>
      <c r="C132" s="916" t="s">
        <v>280</v>
      </c>
    </row>
    <row r="133" spans="1:3" ht="13.5" thickBot="1">
      <c r="A133" s="12"/>
      <c r="B133" s="8"/>
      <c r="C133" s="595"/>
    </row>
    <row r="134" spans="1:3" ht="13.5" thickBot="1">
      <c r="A134" s="30" t="s">
        <v>56</v>
      </c>
      <c r="B134" s="31" t="s">
        <v>74</v>
      </c>
      <c r="C134" s="861"/>
    </row>
    <row r="135" spans="1:3" ht="25.5">
      <c r="A135" s="14" t="s">
        <v>57</v>
      </c>
      <c r="B135" s="23" t="s">
        <v>75</v>
      </c>
      <c r="C135" s="922" t="s">
        <v>1675</v>
      </c>
    </row>
    <row r="136" spans="1:3" ht="39" thickBot="1">
      <c r="A136" s="15" t="s">
        <v>58</v>
      </c>
      <c r="B136" s="24" t="s">
        <v>76</v>
      </c>
      <c r="C136" s="915" t="s">
        <v>280</v>
      </c>
    </row>
    <row r="137" spans="1:3" ht="13.5" thickBot="1">
      <c r="A137" s="4"/>
      <c r="B137" s="4"/>
      <c r="C137" s="562"/>
    </row>
    <row r="138" spans="1:3" ht="13.5" thickBot="1">
      <c r="A138" s="25" t="s">
        <v>94</v>
      </c>
      <c r="B138" s="26" t="s">
        <v>184</v>
      </c>
      <c r="C138" s="856"/>
    </row>
    <row r="139" spans="1:3" ht="51">
      <c r="A139" s="676" t="s">
        <v>95</v>
      </c>
      <c r="B139" s="36" t="s">
        <v>187</v>
      </c>
      <c r="C139" s="922" t="s">
        <v>2138</v>
      </c>
    </row>
    <row r="140" spans="1:3" ht="38.25">
      <c r="A140" s="678" t="s">
        <v>96</v>
      </c>
      <c r="B140" s="37" t="s">
        <v>188</v>
      </c>
      <c r="C140" s="921" t="s">
        <v>1677</v>
      </c>
    </row>
    <row r="141" spans="1:3" ht="38.25">
      <c r="A141" s="678" t="s">
        <v>97</v>
      </c>
      <c r="B141" s="37" t="s">
        <v>189</v>
      </c>
      <c r="C141" s="921" t="s">
        <v>1678</v>
      </c>
    </row>
    <row r="142" spans="1:3" ht="51">
      <c r="A142" s="678" t="s">
        <v>98</v>
      </c>
      <c r="B142" s="37" t="s">
        <v>190</v>
      </c>
      <c r="C142" s="921" t="s">
        <v>1679</v>
      </c>
    </row>
    <row r="143" spans="1:3" ht="13.5" thickBot="1">
      <c r="A143" s="683" t="s">
        <v>185</v>
      </c>
      <c r="B143" s="38" t="s">
        <v>186</v>
      </c>
      <c r="C143" s="915" t="s">
        <v>280</v>
      </c>
    </row>
  </sheetData>
  <sheetProtection password="E2A1" sheet="1" objects="1" scenarios="1"/>
  <customSheetViews>
    <customSheetView guid="{3E90B2E1-F1F4-4974-B519-9169F75ECD48}" topLeftCell="A4">
      <selection activeCell="E55" sqref="E55"/>
      <pageMargins left="0.7" right="0.7" top="0.75" bottom="0.75" header="0.3" footer="0.3"/>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sheetPr codeName="Hoja39"/>
  <dimension ref="A1:C158"/>
  <sheetViews>
    <sheetView topLeftCell="A40" workbookViewId="0">
      <selection activeCell="E55" sqref="E55"/>
    </sheetView>
  </sheetViews>
  <sheetFormatPr baseColWidth="10" defaultRowHeight="12.75"/>
  <cols>
    <col min="1" max="1" width="26.85546875" customWidth="1"/>
    <col min="2" max="2" width="18.140625" customWidth="1"/>
    <col min="3" max="3" width="46.5703125" customWidth="1"/>
  </cols>
  <sheetData>
    <row r="1" spans="1:3" ht="13.5" thickBot="1">
      <c r="A1" s="56" t="s">
        <v>210</v>
      </c>
      <c r="B1" s="57"/>
      <c r="C1" s="58"/>
    </row>
    <row r="2" spans="1:3">
      <c r="A2" s="1055" t="s">
        <v>211</v>
      </c>
      <c r="B2" s="1056"/>
      <c r="C2" s="1042" t="s">
        <v>212</v>
      </c>
    </row>
    <row r="3" spans="1:3">
      <c r="A3" s="1057"/>
      <c r="B3" s="1058"/>
      <c r="C3" s="1043"/>
    </row>
    <row r="4" spans="1:3">
      <c r="A4" s="1057"/>
      <c r="B4" s="1058"/>
      <c r="C4" s="1043"/>
    </row>
    <row r="5" spans="1:3">
      <c r="A5" s="1057"/>
      <c r="B5" s="1058"/>
      <c r="C5" s="1043"/>
    </row>
    <row r="6" spans="1:3">
      <c r="A6" s="1057"/>
      <c r="B6" s="1058"/>
      <c r="C6" s="1043"/>
    </row>
    <row r="7" spans="1:3">
      <c r="A7" s="1057"/>
      <c r="B7" s="1058"/>
      <c r="C7" s="1043"/>
    </row>
    <row r="8" spans="1:3">
      <c r="A8" s="1057"/>
      <c r="B8" s="1058"/>
      <c r="C8" s="1043"/>
    </row>
    <row r="9" spans="1:3">
      <c r="A9" s="1057"/>
      <c r="B9" s="1058"/>
      <c r="C9" s="1043"/>
    </row>
    <row r="10" spans="1:3">
      <c r="A10" s="1057"/>
      <c r="B10" s="1058"/>
      <c r="C10" s="1043"/>
    </row>
    <row r="11" spans="1:3">
      <c r="A11" s="1057"/>
      <c r="B11" s="1058"/>
      <c r="C11" s="1043"/>
    </row>
    <row r="12" spans="1:3">
      <c r="A12" s="1057"/>
      <c r="B12" s="1058"/>
      <c r="C12" s="1043"/>
    </row>
    <row r="13" spans="1:3" ht="13.5" thickBot="1">
      <c r="A13" s="1057"/>
      <c r="B13" s="1058"/>
      <c r="C13" s="1044"/>
    </row>
    <row r="14" spans="1:3">
      <c r="A14" s="1057"/>
      <c r="B14" s="1058"/>
      <c r="C14" s="1042" t="s">
        <v>213</v>
      </c>
    </row>
    <row r="15" spans="1:3">
      <c r="A15" s="1057"/>
      <c r="B15" s="1058"/>
      <c r="C15" s="1043"/>
    </row>
    <row r="16" spans="1:3">
      <c r="A16" s="1057"/>
      <c r="B16" s="1058"/>
      <c r="C16" s="1043"/>
    </row>
    <row r="17" spans="1:3">
      <c r="A17" s="1057"/>
      <c r="B17" s="1058"/>
      <c r="C17" s="1043"/>
    </row>
    <row r="18" spans="1:3">
      <c r="A18" s="1057"/>
      <c r="B18" s="1058"/>
      <c r="C18" s="1043"/>
    </row>
    <row r="19" spans="1:3">
      <c r="A19" s="1057"/>
      <c r="B19" s="1058"/>
      <c r="C19" s="1043"/>
    </row>
    <row r="20" spans="1:3">
      <c r="A20" s="1057"/>
      <c r="B20" s="1058"/>
      <c r="C20" s="1043"/>
    </row>
    <row r="21" spans="1:3">
      <c r="A21" s="1057"/>
      <c r="B21" s="1058"/>
      <c r="C21" s="1043"/>
    </row>
    <row r="22" spans="1:3">
      <c r="A22" s="1057"/>
      <c r="B22" s="1058"/>
      <c r="C22" s="1043"/>
    </row>
    <row r="23" spans="1:3">
      <c r="A23" s="1057"/>
      <c r="B23" s="1058"/>
      <c r="C23" s="1043"/>
    </row>
    <row r="24" spans="1:3" ht="13.5" thickBot="1">
      <c r="A24" s="1059"/>
      <c r="B24" s="1060"/>
      <c r="C24" s="1044"/>
    </row>
    <row r="25" spans="1:3" ht="13.5" thickBot="1">
      <c r="A25" s="4"/>
      <c r="B25" s="4"/>
      <c r="C25" s="45"/>
    </row>
    <row r="26" spans="1:3">
      <c r="A26" s="1050" t="s">
        <v>0</v>
      </c>
      <c r="B26" s="1051"/>
      <c r="C26" s="565" t="s">
        <v>2112</v>
      </c>
    </row>
    <row r="27" spans="1:3" ht="13.5" thickBot="1">
      <c r="A27" s="1052" t="s">
        <v>77</v>
      </c>
      <c r="B27" s="1053"/>
      <c r="C27" s="564" t="s">
        <v>286</v>
      </c>
    </row>
    <row r="28" spans="1:3">
      <c r="A28" s="1052" t="s">
        <v>1</v>
      </c>
      <c r="B28" s="1054"/>
      <c r="C28" s="789" t="s">
        <v>1647</v>
      </c>
    </row>
    <row r="29" spans="1:3" ht="13.5" thickBot="1">
      <c r="A29" s="4"/>
      <c r="B29" s="4"/>
      <c r="C29" s="45"/>
    </row>
    <row r="30" spans="1:3" ht="13.5" thickBot="1">
      <c r="A30" s="1306" t="s">
        <v>78</v>
      </c>
      <c r="B30" s="1046"/>
      <c r="C30" s="1047"/>
    </row>
    <row r="31" spans="1:3" ht="13.5" thickBot="1">
      <c r="A31" s="4"/>
      <c r="B31" s="4"/>
      <c r="C31" s="45"/>
    </row>
    <row r="32" spans="1:3" ht="13.5" thickBot="1">
      <c r="A32" s="1048" t="s">
        <v>3</v>
      </c>
      <c r="B32" s="1049"/>
      <c r="C32" s="46" t="s">
        <v>4</v>
      </c>
    </row>
    <row r="33" spans="1:3" ht="13.5" thickBot="1">
      <c r="A33" s="28"/>
      <c r="B33" s="32"/>
      <c r="C33" s="46"/>
    </row>
    <row r="34" spans="1:3" ht="13.5" thickBot="1">
      <c r="A34" s="25" t="s">
        <v>5</v>
      </c>
      <c r="B34" s="26" t="s">
        <v>7</v>
      </c>
      <c r="C34" s="47"/>
    </row>
    <row r="35" spans="1:3" ht="13.5" thickBot="1">
      <c r="A35" s="25" t="s">
        <v>6</v>
      </c>
      <c r="B35" s="26" t="s">
        <v>8</v>
      </c>
      <c r="C35" s="47"/>
    </row>
    <row r="36" spans="1:3">
      <c r="A36" s="676" t="s">
        <v>129</v>
      </c>
      <c r="B36" s="677" t="s">
        <v>10</v>
      </c>
      <c r="C36" s="972" t="s">
        <v>2112</v>
      </c>
    </row>
    <row r="37" spans="1:3">
      <c r="A37" s="678" t="s">
        <v>130</v>
      </c>
      <c r="B37" s="679" t="s">
        <v>9</v>
      </c>
      <c r="C37" s="728" t="s">
        <v>263</v>
      </c>
    </row>
    <row r="38" spans="1:3">
      <c r="A38" s="678" t="s">
        <v>131</v>
      </c>
      <c r="B38" s="679" t="s">
        <v>11</v>
      </c>
      <c r="C38" s="728" t="s">
        <v>2064</v>
      </c>
    </row>
    <row r="39" spans="1:3">
      <c r="A39" s="678" t="s">
        <v>132</v>
      </c>
      <c r="B39" s="679" t="s">
        <v>12</v>
      </c>
      <c r="C39" s="728" t="s">
        <v>2113</v>
      </c>
    </row>
    <row r="40" spans="1:3">
      <c r="A40" s="678" t="s">
        <v>133</v>
      </c>
      <c r="B40" s="679" t="s">
        <v>34</v>
      </c>
      <c r="C40" s="728" t="s">
        <v>2114</v>
      </c>
    </row>
    <row r="41" spans="1:3" ht="89.25">
      <c r="A41" s="678"/>
      <c r="B41" s="680" t="s">
        <v>192</v>
      </c>
      <c r="C41" s="974" t="s">
        <v>2115</v>
      </c>
    </row>
    <row r="42" spans="1:3" ht="25.5">
      <c r="A42" s="678" t="s">
        <v>134</v>
      </c>
      <c r="B42" s="679" t="s">
        <v>193</v>
      </c>
      <c r="C42" s="731" t="s">
        <v>2116</v>
      </c>
    </row>
    <row r="43" spans="1:3">
      <c r="A43" s="678" t="s">
        <v>135</v>
      </c>
      <c r="B43" s="679" t="s">
        <v>196</v>
      </c>
      <c r="C43" s="730" t="s">
        <v>2117</v>
      </c>
    </row>
    <row r="44" spans="1:3">
      <c r="A44" s="678" t="s">
        <v>136</v>
      </c>
      <c r="B44" s="679" t="s">
        <v>195</v>
      </c>
      <c r="C44" s="728" t="s">
        <v>1647</v>
      </c>
    </row>
    <row r="45" spans="1:3">
      <c r="A45" s="678" t="s">
        <v>137</v>
      </c>
      <c r="B45" s="679" t="s">
        <v>86</v>
      </c>
      <c r="C45" s="728" t="s">
        <v>2118</v>
      </c>
    </row>
    <row r="46" spans="1:3">
      <c r="A46" s="678" t="s">
        <v>138</v>
      </c>
      <c r="B46" s="679" t="s">
        <v>13</v>
      </c>
      <c r="C46" s="728" t="s">
        <v>1654</v>
      </c>
    </row>
    <row r="47" spans="1:3">
      <c r="A47" s="678" t="s">
        <v>140</v>
      </c>
      <c r="B47" s="679" t="s">
        <v>15</v>
      </c>
      <c r="C47" s="730" t="s">
        <v>1655</v>
      </c>
    </row>
    <row r="48" spans="1:3" ht="25.5">
      <c r="A48" s="678" t="s">
        <v>141</v>
      </c>
      <c r="B48" s="682" t="s">
        <v>91</v>
      </c>
      <c r="C48" s="728" t="s">
        <v>1476</v>
      </c>
    </row>
    <row r="49" spans="1:3" ht="38.25">
      <c r="A49" s="678" t="s">
        <v>142</v>
      </c>
      <c r="B49" s="679" t="s">
        <v>16</v>
      </c>
      <c r="C49" s="731" t="s">
        <v>2119</v>
      </c>
    </row>
    <row r="50" spans="1:3" ht="39" thickBot="1">
      <c r="A50" s="683" t="s">
        <v>194</v>
      </c>
      <c r="B50" s="693" t="s">
        <v>59</v>
      </c>
      <c r="C50" s="868" t="s">
        <v>280</v>
      </c>
    </row>
    <row r="51" spans="1:3" ht="13.5" thickBot="1">
      <c r="A51" s="25" t="s">
        <v>17</v>
      </c>
      <c r="B51" s="26" t="s">
        <v>18</v>
      </c>
      <c r="C51" s="726"/>
    </row>
    <row r="52" spans="1:3" ht="114.75">
      <c r="A52" s="678" t="s">
        <v>143</v>
      </c>
      <c r="B52" s="677" t="s">
        <v>19</v>
      </c>
      <c r="C52" s="973" t="s">
        <v>2120</v>
      </c>
    </row>
    <row r="53" spans="1:3" ht="76.5">
      <c r="A53" s="678" t="s">
        <v>144</v>
      </c>
      <c r="B53" s="682" t="s">
        <v>20</v>
      </c>
      <c r="C53" s="974" t="s">
        <v>2121</v>
      </c>
    </row>
    <row r="54" spans="1:3" ht="114.75">
      <c r="A54" s="678" t="s">
        <v>145</v>
      </c>
      <c r="B54" s="682" t="s">
        <v>21</v>
      </c>
      <c r="C54" s="974" t="s">
        <v>2122</v>
      </c>
    </row>
    <row r="55" spans="1:3" ht="64.5" thickBot="1">
      <c r="A55" s="683" t="s">
        <v>146</v>
      </c>
      <c r="B55" s="693" t="s">
        <v>22</v>
      </c>
      <c r="C55" s="975" t="s">
        <v>1659</v>
      </c>
    </row>
    <row r="56" spans="1:3" ht="13.5" thickBot="1">
      <c r="A56" s="30" t="s">
        <v>23</v>
      </c>
      <c r="B56" s="41" t="s">
        <v>24</v>
      </c>
      <c r="C56" s="725"/>
    </row>
    <row r="57" spans="1:3" ht="25.5">
      <c r="A57" s="14"/>
      <c r="B57" s="686" t="s">
        <v>25</v>
      </c>
      <c r="C57" s="976" t="s">
        <v>2123</v>
      </c>
    </row>
    <row r="58" spans="1:3">
      <c r="A58" s="12"/>
      <c r="B58" s="687" t="s">
        <v>26</v>
      </c>
      <c r="C58" s="977"/>
    </row>
    <row r="59" spans="1:3">
      <c r="A59" s="688" t="s">
        <v>147</v>
      </c>
      <c r="B59" s="687" t="s">
        <v>27</v>
      </c>
      <c r="C59" s="736" t="s">
        <v>280</v>
      </c>
    </row>
    <row r="60" spans="1:3">
      <c r="A60" s="688" t="s">
        <v>148</v>
      </c>
      <c r="B60" s="687" t="s">
        <v>28</v>
      </c>
      <c r="C60" s="736" t="s">
        <v>280</v>
      </c>
    </row>
    <row r="61" spans="1:3" ht="76.5">
      <c r="A61" s="688" t="s">
        <v>149</v>
      </c>
      <c r="B61" s="687" t="s">
        <v>29</v>
      </c>
      <c r="C61" s="977" t="s">
        <v>2124</v>
      </c>
    </row>
    <row r="62" spans="1:3">
      <c r="A62" s="688"/>
      <c r="B62" s="687" t="s">
        <v>80</v>
      </c>
      <c r="C62" s="736"/>
    </row>
    <row r="63" spans="1:3">
      <c r="A63" s="688" t="s">
        <v>150</v>
      </c>
      <c r="B63" s="687" t="s">
        <v>126</v>
      </c>
      <c r="C63" s="735" t="s">
        <v>1662</v>
      </c>
    </row>
    <row r="64" spans="1:3">
      <c r="A64" s="688" t="s">
        <v>151</v>
      </c>
      <c r="B64" s="687" t="s">
        <v>127</v>
      </c>
      <c r="C64" s="735" t="s">
        <v>1662</v>
      </c>
    </row>
    <row r="65" spans="1:3">
      <c r="A65" s="688" t="s">
        <v>152</v>
      </c>
      <c r="B65" s="687" t="s">
        <v>81</v>
      </c>
      <c r="C65" s="736" t="s">
        <v>274</v>
      </c>
    </row>
    <row r="66" spans="1:3">
      <c r="A66" s="688" t="s">
        <v>153</v>
      </c>
      <c r="B66" s="687" t="s">
        <v>82</v>
      </c>
      <c r="C66" s="736" t="s">
        <v>275</v>
      </c>
    </row>
    <row r="67" spans="1:3">
      <c r="A67" s="688" t="s">
        <v>154</v>
      </c>
      <c r="B67" s="687" t="s">
        <v>30</v>
      </c>
      <c r="C67" s="736">
        <v>69</v>
      </c>
    </row>
    <row r="68" spans="1:3">
      <c r="A68" s="688" t="s">
        <v>155</v>
      </c>
      <c r="B68" s="687" t="s">
        <v>79</v>
      </c>
      <c r="C68" s="736">
        <v>38</v>
      </c>
    </row>
    <row r="69" spans="1:3">
      <c r="A69" s="688" t="s">
        <v>156</v>
      </c>
      <c r="B69" s="687" t="s">
        <v>61</v>
      </c>
      <c r="C69" s="736" t="s">
        <v>2125</v>
      </c>
    </row>
    <row r="70" spans="1:3">
      <c r="A70" s="688" t="s">
        <v>157</v>
      </c>
      <c r="B70" s="687" t="s">
        <v>92</v>
      </c>
      <c r="C70" s="736" t="s">
        <v>2126</v>
      </c>
    </row>
    <row r="71" spans="1:3">
      <c r="A71" s="688" t="s">
        <v>158</v>
      </c>
      <c r="B71" s="687" t="s">
        <v>93</v>
      </c>
      <c r="C71" s="736" t="s">
        <v>2127</v>
      </c>
    </row>
    <row r="72" spans="1:3">
      <c r="A72" s="688" t="s">
        <v>159</v>
      </c>
      <c r="B72" s="687" t="s">
        <v>99</v>
      </c>
      <c r="C72" s="735" t="s">
        <v>2128</v>
      </c>
    </row>
    <row r="73" spans="1:3">
      <c r="A73" s="688" t="s">
        <v>160</v>
      </c>
      <c r="B73" s="687" t="s">
        <v>100</v>
      </c>
      <c r="C73" s="735" t="s">
        <v>2129</v>
      </c>
    </row>
    <row r="74" spans="1:3">
      <c r="A74" s="688" t="s">
        <v>161</v>
      </c>
      <c r="B74" s="687" t="s">
        <v>101</v>
      </c>
      <c r="C74" s="735" t="s">
        <v>280</v>
      </c>
    </row>
    <row r="75" spans="1:3">
      <c r="A75" s="688" t="s">
        <v>162</v>
      </c>
      <c r="B75" s="687" t="s">
        <v>102</v>
      </c>
      <c r="C75" s="735">
        <v>40</v>
      </c>
    </row>
    <row r="76" spans="1:3">
      <c r="A76" s="688" t="s">
        <v>163</v>
      </c>
      <c r="B76" s="687" t="s">
        <v>103</v>
      </c>
      <c r="C76" s="735" t="s">
        <v>280</v>
      </c>
    </row>
    <row r="77" spans="1:3">
      <c r="A77" s="688"/>
      <c r="B77" s="687" t="s">
        <v>83</v>
      </c>
      <c r="C77" s="736"/>
    </row>
    <row r="78" spans="1:3">
      <c r="A78" s="688" t="s">
        <v>164</v>
      </c>
      <c r="B78" s="687" t="s">
        <v>60</v>
      </c>
      <c r="C78" s="735" t="s">
        <v>280</v>
      </c>
    </row>
    <row r="79" spans="1:3">
      <c r="A79" s="688" t="s">
        <v>165</v>
      </c>
      <c r="B79" s="687" t="s">
        <v>36</v>
      </c>
      <c r="C79" s="735" t="s">
        <v>280</v>
      </c>
    </row>
    <row r="80" spans="1:3">
      <c r="A80" s="688" t="s">
        <v>166</v>
      </c>
      <c r="B80" s="687" t="s">
        <v>37</v>
      </c>
      <c r="C80" s="735" t="s">
        <v>280</v>
      </c>
    </row>
    <row r="81" spans="1:3">
      <c r="A81" s="688" t="s">
        <v>167</v>
      </c>
      <c r="B81" s="687" t="s">
        <v>87</v>
      </c>
      <c r="C81" s="735" t="s">
        <v>280</v>
      </c>
    </row>
    <row r="82" spans="1:3">
      <c r="A82" s="688" t="s">
        <v>168</v>
      </c>
      <c r="B82" s="687" t="s">
        <v>88</v>
      </c>
      <c r="C82" s="735" t="s">
        <v>280</v>
      </c>
    </row>
    <row r="83" spans="1:3">
      <c r="A83" s="688" t="s">
        <v>169</v>
      </c>
      <c r="B83" s="687" t="s">
        <v>89</v>
      </c>
      <c r="C83" s="735" t="s">
        <v>280</v>
      </c>
    </row>
    <row r="84" spans="1:3">
      <c r="A84" s="688"/>
      <c r="B84" s="687" t="s">
        <v>84</v>
      </c>
      <c r="C84" s="736"/>
    </row>
    <row r="85" spans="1:3">
      <c r="A85" s="688" t="s">
        <v>170</v>
      </c>
      <c r="B85" s="687" t="s">
        <v>32</v>
      </c>
      <c r="C85" s="735" t="s">
        <v>2130</v>
      </c>
    </row>
    <row r="86" spans="1:3">
      <c r="A86" s="688" t="s">
        <v>171</v>
      </c>
      <c r="B86" s="687" t="s">
        <v>90</v>
      </c>
      <c r="C86" s="735" t="s">
        <v>2131</v>
      </c>
    </row>
    <row r="87" spans="1:3">
      <c r="A87" s="688"/>
      <c r="B87" s="687" t="s">
        <v>85</v>
      </c>
      <c r="C87" s="736"/>
    </row>
    <row r="88" spans="1:3">
      <c r="A88" s="688" t="s">
        <v>172</v>
      </c>
      <c r="B88" s="687" t="s">
        <v>33</v>
      </c>
      <c r="C88" s="735" t="s">
        <v>280</v>
      </c>
    </row>
    <row r="89" spans="1:3">
      <c r="A89" s="688" t="s">
        <v>173</v>
      </c>
      <c r="B89" s="687" t="s">
        <v>31</v>
      </c>
      <c r="C89" s="735" t="s">
        <v>280</v>
      </c>
    </row>
    <row r="90" spans="1:3">
      <c r="A90" s="688"/>
      <c r="B90" s="687" t="s">
        <v>104</v>
      </c>
      <c r="C90" s="736"/>
    </row>
    <row r="91" spans="1:3">
      <c r="A91" s="688" t="s">
        <v>174</v>
      </c>
      <c r="B91" s="687" t="s">
        <v>105</v>
      </c>
      <c r="C91" s="735" t="s">
        <v>2132</v>
      </c>
    </row>
    <row r="92" spans="1:3">
      <c r="A92" s="688" t="s">
        <v>175</v>
      </c>
      <c r="B92" s="687" t="s">
        <v>106</v>
      </c>
      <c r="C92" s="735" t="s">
        <v>280</v>
      </c>
    </row>
    <row r="93" spans="1:3">
      <c r="A93" s="688" t="s">
        <v>176</v>
      </c>
      <c r="B93" s="687" t="s">
        <v>107</v>
      </c>
      <c r="C93" s="735" t="s">
        <v>280</v>
      </c>
    </row>
    <row r="94" spans="1:3">
      <c r="A94" s="688" t="s">
        <v>177</v>
      </c>
      <c r="B94" s="687" t="s">
        <v>108</v>
      </c>
      <c r="C94" s="735" t="s">
        <v>2133</v>
      </c>
    </row>
    <row r="95" spans="1:3">
      <c r="A95" s="688" t="s">
        <v>178</v>
      </c>
      <c r="B95" s="687" t="s">
        <v>109</v>
      </c>
      <c r="C95" s="735" t="s">
        <v>280</v>
      </c>
    </row>
    <row r="96" spans="1:3" ht="51">
      <c r="A96" s="688" t="s">
        <v>179</v>
      </c>
      <c r="B96" s="689" t="s">
        <v>209</v>
      </c>
      <c r="C96" s="735" t="s">
        <v>280</v>
      </c>
    </row>
    <row r="97" spans="1:3">
      <c r="A97" s="688" t="s">
        <v>180</v>
      </c>
      <c r="B97" s="687" t="s">
        <v>110</v>
      </c>
      <c r="C97" s="735" t="s">
        <v>322</v>
      </c>
    </row>
    <row r="98" spans="1:3">
      <c r="A98" s="688" t="s">
        <v>181</v>
      </c>
      <c r="B98" s="687" t="s">
        <v>111</v>
      </c>
      <c r="C98" s="735" t="s">
        <v>280</v>
      </c>
    </row>
    <row r="99" spans="1:3" ht="51">
      <c r="A99" s="688" t="s">
        <v>182</v>
      </c>
      <c r="B99" s="689" t="s">
        <v>112</v>
      </c>
      <c r="C99" s="735" t="s">
        <v>286</v>
      </c>
    </row>
    <row r="100" spans="1:3" ht="25.5">
      <c r="A100" s="688" t="s">
        <v>183</v>
      </c>
      <c r="B100" s="689" t="s">
        <v>202</v>
      </c>
      <c r="C100" s="735" t="s">
        <v>1662</v>
      </c>
    </row>
    <row r="101" spans="1:3" ht="25.5">
      <c r="A101" s="688" t="s">
        <v>197</v>
      </c>
      <c r="B101" s="689" t="s">
        <v>203</v>
      </c>
      <c r="C101" s="735" t="s">
        <v>1662</v>
      </c>
    </row>
    <row r="102" spans="1:3">
      <c r="A102" s="688" t="s">
        <v>198</v>
      </c>
      <c r="B102" s="689" t="s">
        <v>204</v>
      </c>
      <c r="C102" s="735" t="s">
        <v>1662</v>
      </c>
    </row>
    <row r="103" spans="1:3">
      <c r="A103" s="688" t="s">
        <v>199</v>
      </c>
      <c r="B103" s="689" t="s">
        <v>205</v>
      </c>
      <c r="C103" s="735" t="s">
        <v>1670</v>
      </c>
    </row>
    <row r="104" spans="1:3">
      <c r="A104" s="688"/>
      <c r="B104" s="687" t="s">
        <v>113</v>
      </c>
      <c r="C104" s="736"/>
    </row>
    <row r="105" spans="1:3">
      <c r="A105" s="688" t="s">
        <v>200</v>
      </c>
      <c r="B105" s="687" t="s">
        <v>114</v>
      </c>
      <c r="C105" s="735" t="s">
        <v>288</v>
      </c>
    </row>
    <row r="106" spans="1:3">
      <c r="A106" s="688" t="s">
        <v>201</v>
      </c>
      <c r="B106" s="687" t="s">
        <v>115</v>
      </c>
      <c r="C106" s="735" t="s">
        <v>2134</v>
      </c>
    </row>
    <row r="107" spans="1:3">
      <c r="A107" s="688"/>
      <c r="B107" s="690" t="s">
        <v>208</v>
      </c>
      <c r="C107" s="739"/>
    </row>
    <row r="108" spans="1:3" ht="51.75" thickBot="1">
      <c r="A108" s="691" t="s">
        <v>207</v>
      </c>
      <c r="B108" s="692" t="s">
        <v>206</v>
      </c>
      <c r="C108" s="740" t="s">
        <v>289</v>
      </c>
    </row>
    <row r="109" spans="1:3" ht="13.5" thickBot="1">
      <c r="A109" s="12"/>
      <c r="B109" s="8"/>
      <c r="C109" s="741"/>
    </row>
    <row r="110" spans="1:3" ht="13.5" thickBot="1">
      <c r="A110" s="25" t="s">
        <v>39</v>
      </c>
      <c r="B110" s="29" t="s">
        <v>38</v>
      </c>
      <c r="C110" s="726"/>
    </row>
    <row r="111" spans="1:3">
      <c r="A111" s="14" t="s">
        <v>40</v>
      </c>
      <c r="B111" s="17" t="s">
        <v>62</v>
      </c>
      <c r="C111" s="742"/>
    </row>
    <row r="112" spans="1:3">
      <c r="A112" s="12" t="s">
        <v>41</v>
      </c>
      <c r="B112" s="18" t="s">
        <v>63</v>
      </c>
      <c r="C112" s="735" t="s">
        <v>280</v>
      </c>
    </row>
    <row r="113" spans="1:3">
      <c r="A113" s="12" t="s">
        <v>42</v>
      </c>
      <c r="B113" s="18" t="s">
        <v>64</v>
      </c>
      <c r="C113" s="735" t="s">
        <v>280</v>
      </c>
    </row>
    <row r="114" spans="1:3" ht="51">
      <c r="A114" s="12" t="s">
        <v>43</v>
      </c>
      <c r="B114" s="18" t="s">
        <v>65</v>
      </c>
      <c r="C114" s="737" t="s">
        <v>2135</v>
      </c>
    </row>
    <row r="115" spans="1:3" ht="51">
      <c r="A115" s="12" t="s">
        <v>44</v>
      </c>
      <c r="B115" s="18" t="s">
        <v>66</v>
      </c>
      <c r="C115" s="737" t="s">
        <v>2136</v>
      </c>
    </row>
    <row r="116" spans="1:3">
      <c r="A116" s="12" t="s">
        <v>45</v>
      </c>
      <c r="B116" s="18" t="s">
        <v>120</v>
      </c>
      <c r="C116" s="735" t="s">
        <v>280</v>
      </c>
    </row>
    <row r="117" spans="1:3">
      <c r="A117" s="12" t="s">
        <v>46</v>
      </c>
      <c r="B117" s="18" t="s">
        <v>121</v>
      </c>
      <c r="C117" s="735" t="s">
        <v>280</v>
      </c>
    </row>
    <row r="118" spans="1:3" ht="38.25">
      <c r="A118" s="12" t="s">
        <v>47</v>
      </c>
      <c r="B118" s="22" t="s">
        <v>67</v>
      </c>
      <c r="C118" s="735" t="s">
        <v>280</v>
      </c>
    </row>
    <row r="119" spans="1:3" ht="51">
      <c r="A119" s="12" t="s">
        <v>48</v>
      </c>
      <c r="B119" s="22" t="s">
        <v>68</v>
      </c>
      <c r="C119" s="735" t="s">
        <v>280</v>
      </c>
    </row>
    <row r="120" spans="1:3">
      <c r="A120" s="12" t="s">
        <v>49</v>
      </c>
      <c r="B120" s="18" t="s">
        <v>69</v>
      </c>
      <c r="C120" s="735" t="s">
        <v>280</v>
      </c>
    </row>
    <row r="121" spans="1:3">
      <c r="A121" s="12" t="s">
        <v>50</v>
      </c>
      <c r="B121" s="18" t="s">
        <v>70</v>
      </c>
      <c r="C121" s="735" t="s">
        <v>280</v>
      </c>
    </row>
    <row r="122" spans="1:3">
      <c r="A122" s="12" t="s">
        <v>122</v>
      </c>
      <c r="B122" s="1" t="s">
        <v>116</v>
      </c>
      <c r="C122" s="735" t="s">
        <v>280</v>
      </c>
    </row>
    <row r="123" spans="1:3">
      <c r="A123" s="12" t="s">
        <v>123</v>
      </c>
      <c r="B123" s="1" t="s">
        <v>117</v>
      </c>
      <c r="C123" s="735" t="s">
        <v>280</v>
      </c>
    </row>
    <row r="124" spans="1:3">
      <c r="A124" s="12" t="s">
        <v>124</v>
      </c>
      <c r="B124" s="1" t="s">
        <v>118</v>
      </c>
      <c r="C124" s="735" t="s">
        <v>280</v>
      </c>
    </row>
    <row r="125" spans="1:3" ht="13.5" thickBot="1">
      <c r="A125" s="15" t="s">
        <v>125</v>
      </c>
      <c r="B125" s="3" t="s">
        <v>119</v>
      </c>
      <c r="C125" s="740" t="s">
        <v>280</v>
      </c>
    </row>
    <row r="126" spans="1:3" ht="13.5" thickBot="1">
      <c r="A126" s="12"/>
      <c r="B126" s="8"/>
      <c r="C126" s="741"/>
    </row>
    <row r="127" spans="1:3" ht="13.5" thickBot="1">
      <c r="A127" s="25" t="s">
        <v>51</v>
      </c>
      <c r="B127" s="29" t="s">
        <v>191</v>
      </c>
      <c r="C127" s="726"/>
    </row>
    <row r="128" spans="1:3" ht="39" thickBot="1">
      <c r="A128" s="16" t="s">
        <v>52</v>
      </c>
      <c r="B128" s="20" t="s">
        <v>128</v>
      </c>
      <c r="C128" s="978" t="s">
        <v>2137</v>
      </c>
    </row>
    <row r="129" spans="1:3" ht="13.5" thickBot="1">
      <c r="A129" s="12"/>
      <c r="B129" s="8"/>
      <c r="C129" s="942"/>
    </row>
    <row r="130" spans="1:3" ht="13.5" thickBot="1">
      <c r="A130" s="30" t="s">
        <v>53</v>
      </c>
      <c r="B130" s="31" t="s">
        <v>71</v>
      </c>
      <c r="C130" s="725"/>
    </row>
    <row r="131" spans="1:3">
      <c r="A131" s="14" t="s">
        <v>54</v>
      </c>
      <c r="B131" s="17" t="s">
        <v>72</v>
      </c>
      <c r="C131" s="734" t="s">
        <v>280</v>
      </c>
    </row>
    <row r="132" spans="1:3" ht="13.5" thickBot="1">
      <c r="A132" s="15" t="s">
        <v>55</v>
      </c>
      <c r="B132" s="19" t="s">
        <v>73</v>
      </c>
      <c r="C132" s="740" t="s">
        <v>280</v>
      </c>
    </row>
    <row r="133" spans="1:3" ht="13.5" thickBot="1">
      <c r="A133" s="12"/>
      <c r="B133" s="8"/>
      <c r="C133" s="741"/>
    </row>
    <row r="134" spans="1:3" ht="13.5" thickBot="1">
      <c r="A134" s="30" t="s">
        <v>56</v>
      </c>
      <c r="B134" s="31" t="s">
        <v>74</v>
      </c>
      <c r="C134" s="725"/>
    </row>
    <row r="135" spans="1:3" ht="38.25">
      <c r="A135" s="14" t="s">
        <v>57</v>
      </c>
      <c r="B135" s="23" t="s">
        <v>75</v>
      </c>
      <c r="C135" s="925" t="s">
        <v>1675</v>
      </c>
    </row>
    <row r="136" spans="1:3" ht="39" thickBot="1">
      <c r="A136" s="15" t="s">
        <v>58</v>
      </c>
      <c r="B136" s="24" t="s">
        <v>76</v>
      </c>
      <c r="C136" s="732" t="s">
        <v>280</v>
      </c>
    </row>
    <row r="137" spans="1:3" ht="13.5" thickBot="1">
      <c r="A137" s="4"/>
      <c r="B137" s="4"/>
      <c r="C137" s="746"/>
    </row>
    <row r="138" spans="1:3" ht="13.5" thickBot="1">
      <c r="A138" s="25" t="s">
        <v>94</v>
      </c>
      <c r="B138" s="26" t="s">
        <v>184</v>
      </c>
      <c r="C138" s="726"/>
    </row>
    <row r="139" spans="1:3" ht="63.75">
      <c r="A139" s="676" t="s">
        <v>95</v>
      </c>
      <c r="B139" s="36" t="s">
        <v>187</v>
      </c>
      <c r="C139" s="925" t="s">
        <v>2138</v>
      </c>
    </row>
    <row r="140" spans="1:3" ht="51">
      <c r="A140" s="678" t="s">
        <v>96</v>
      </c>
      <c r="B140" s="37" t="s">
        <v>188</v>
      </c>
      <c r="C140" s="731" t="s">
        <v>1677</v>
      </c>
    </row>
    <row r="141" spans="1:3" ht="63.75">
      <c r="A141" s="678" t="s">
        <v>97</v>
      </c>
      <c r="B141" s="37" t="s">
        <v>189</v>
      </c>
      <c r="C141" s="731" t="s">
        <v>1678</v>
      </c>
    </row>
    <row r="142" spans="1:3" ht="63.75">
      <c r="A142" s="678" t="s">
        <v>98</v>
      </c>
      <c r="B142" s="37" t="s">
        <v>190</v>
      </c>
      <c r="C142" s="731" t="s">
        <v>1679</v>
      </c>
    </row>
    <row r="143" spans="1:3" ht="13.5" thickBot="1">
      <c r="A143" s="683" t="s">
        <v>185</v>
      </c>
      <c r="B143" s="38" t="s">
        <v>186</v>
      </c>
      <c r="C143" s="732" t="s">
        <v>280</v>
      </c>
    </row>
    <row r="144" spans="1:3">
      <c r="C144" s="964"/>
    </row>
    <row r="145" spans="3:3">
      <c r="C145" s="964"/>
    </row>
    <row r="146" spans="3:3">
      <c r="C146" s="964"/>
    </row>
    <row r="147" spans="3:3">
      <c r="C147" s="964"/>
    </row>
    <row r="148" spans="3:3">
      <c r="C148" s="964"/>
    </row>
    <row r="149" spans="3:3">
      <c r="C149" s="964"/>
    </row>
    <row r="150" spans="3:3">
      <c r="C150" s="964"/>
    </row>
    <row r="151" spans="3:3">
      <c r="C151" s="964"/>
    </row>
    <row r="152" spans="3:3">
      <c r="C152" s="964"/>
    </row>
    <row r="153" spans="3:3">
      <c r="C153" s="964"/>
    </row>
    <row r="154" spans="3:3">
      <c r="C154" s="964"/>
    </row>
    <row r="155" spans="3:3">
      <c r="C155" s="964"/>
    </row>
    <row r="156" spans="3:3">
      <c r="C156" s="964"/>
    </row>
    <row r="157" spans="3:3">
      <c r="C157" s="964"/>
    </row>
    <row r="158" spans="3:3">
      <c r="C158" s="964"/>
    </row>
  </sheetData>
  <sheetProtection password="E2A1" sheet="1" objects="1" scenarios="1"/>
  <customSheetViews>
    <customSheetView guid="{3E90B2E1-F1F4-4974-B519-9169F75ECD48}" topLeftCell="A40">
      <selection activeCell="E55" sqref="E55"/>
      <pageMargins left="0.7" right="0.7" top="0.75" bottom="0.75" header="0.3" footer="0.3"/>
    </customSheetView>
  </customSheetViews>
  <mergeCells count="8">
    <mergeCell ref="A30:C30"/>
    <mergeCell ref="A32:B32"/>
    <mergeCell ref="A2:B24"/>
    <mergeCell ref="C2:C13"/>
    <mergeCell ref="C14:C24"/>
    <mergeCell ref="A26:B26"/>
    <mergeCell ref="A27:B27"/>
    <mergeCell ref="A28:B28"/>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sheetPr codeName="Hoja40"/>
  <dimension ref="A1:C131"/>
  <sheetViews>
    <sheetView workbookViewId="0">
      <selection activeCell="E19" sqref="E19"/>
    </sheetView>
  </sheetViews>
  <sheetFormatPr baseColWidth="10" defaultRowHeight="12.75"/>
  <cols>
    <col min="1" max="1" width="11.42578125" customWidth="1"/>
    <col min="2" max="2" width="44.5703125" customWidth="1"/>
    <col min="3" max="3" width="53.7109375" customWidth="1"/>
  </cols>
  <sheetData>
    <row r="1" spans="1:3" ht="25.5">
      <c r="A1" s="1050" t="s">
        <v>0</v>
      </c>
      <c r="B1" s="1051"/>
      <c r="C1" s="979" t="s">
        <v>2412</v>
      </c>
    </row>
    <row r="2" spans="1:3" ht="13.5" thickBot="1">
      <c r="A2" s="1052" t="s">
        <v>77</v>
      </c>
      <c r="B2" s="1053"/>
      <c r="C2" s="582" t="s">
        <v>2413</v>
      </c>
    </row>
    <row r="3" spans="1:3">
      <c r="A3" s="1052" t="s">
        <v>1</v>
      </c>
      <c r="B3" s="1054"/>
      <c r="C3" s="601" t="s">
        <v>2414</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ht="25.5">
      <c r="A11" s="676" t="s">
        <v>129</v>
      </c>
      <c r="B11" s="677" t="s">
        <v>10</v>
      </c>
      <c r="C11" s="980" t="s">
        <v>2412</v>
      </c>
    </row>
    <row r="12" spans="1:3">
      <c r="A12" s="678" t="s">
        <v>130</v>
      </c>
      <c r="B12" s="679" t="s">
        <v>9</v>
      </c>
      <c r="C12" s="728" t="s">
        <v>2024</v>
      </c>
    </row>
    <row r="13" spans="1:3">
      <c r="A13" s="678" t="s">
        <v>131</v>
      </c>
      <c r="B13" s="679" t="s">
        <v>11</v>
      </c>
      <c r="C13" s="728" t="s">
        <v>2415</v>
      </c>
    </row>
    <row r="14" spans="1:3">
      <c r="A14" s="678" t="s">
        <v>132</v>
      </c>
      <c r="B14" s="679" t="s">
        <v>12</v>
      </c>
      <c r="C14" s="728" t="s">
        <v>2416</v>
      </c>
    </row>
    <row r="15" spans="1:3">
      <c r="A15" s="678" t="s">
        <v>133</v>
      </c>
      <c r="B15" s="679" t="s">
        <v>34</v>
      </c>
      <c r="C15" s="728" t="s">
        <v>2417</v>
      </c>
    </row>
    <row r="16" spans="1:3" ht="38.25">
      <c r="A16" s="678"/>
      <c r="B16" s="680" t="s">
        <v>192</v>
      </c>
      <c r="C16" s="728"/>
    </row>
    <row r="17" spans="1:3">
      <c r="A17" s="678" t="s">
        <v>134</v>
      </c>
      <c r="B17" s="679" t="s">
        <v>193</v>
      </c>
      <c r="C17" s="728" t="s">
        <v>2418</v>
      </c>
    </row>
    <row r="18" spans="1:3">
      <c r="A18" s="678" t="s">
        <v>135</v>
      </c>
      <c r="B18" s="679" t="s">
        <v>196</v>
      </c>
      <c r="C18" s="728" t="s">
        <v>2419</v>
      </c>
    </row>
    <row r="19" spans="1:3">
      <c r="A19" s="678" t="s">
        <v>136</v>
      </c>
      <c r="B19" s="679" t="s">
        <v>195</v>
      </c>
      <c r="C19" s="728" t="s">
        <v>2420</v>
      </c>
    </row>
    <row r="20" spans="1:3">
      <c r="A20" s="678" t="s">
        <v>137</v>
      </c>
      <c r="B20" s="679" t="s">
        <v>86</v>
      </c>
      <c r="C20" s="728" t="s">
        <v>2421</v>
      </c>
    </row>
    <row r="21" spans="1:3">
      <c r="A21" s="678" t="s">
        <v>138</v>
      </c>
      <c r="B21" s="679" t="s">
        <v>13</v>
      </c>
      <c r="C21" s="728" t="s">
        <v>2422</v>
      </c>
    </row>
    <row r="22" spans="1:3">
      <c r="A22" s="678" t="s">
        <v>140</v>
      </c>
      <c r="B22" s="679" t="s">
        <v>15</v>
      </c>
      <c r="C22" s="728" t="s">
        <v>1675</v>
      </c>
    </row>
    <row r="23" spans="1:3">
      <c r="A23" s="678" t="s">
        <v>141</v>
      </c>
      <c r="B23" s="682" t="s">
        <v>91</v>
      </c>
      <c r="C23" s="728" t="s">
        <v>2423</v>
      </c>
    </row>
    <row r="24" spans="1:3">
      <c r="A24" s="678" t="s">
        <v>142</v>
      </c>
      <c r="B24" s="679" t="s">
        <v>16</v>
      </c>
      <c r="C24" s="728" t="s">
        <v>2424</v>
      </c>
    </row>
    <row r="25" spans="1:3" ht="13.5" thickBot="1">
      <c r="A25" s="683" t="s">
        <v>194</v>
      </c>
      <c r="B25" s="693" t="s">
        <v>59</v>
      </c>
      <c r="C25" s="576">
        <v>1</v>
      </c>
    </row>
    <row r="26" spans="1:3" ht="13.5" thickBot="1">
      <c r="A26" s="25" t="s">
        <v>17</v>
      </c>
      <c r="B26" s="26" t="s">
        <v>18</v>
      </c>
      <c r="C26" s="47"/>
    </row>
    <row r="27" spans="1:3">
      <c r="A27" s="678" t="s">
        <v>143</v>
      </c>
      <c r="B27" s="677" t="s">
        <v>19</v>
      </c>
      <c r="C27" s="577">
        <v>57</v>
      </c>
    </row>
    <row r="28" spans="1:3" ht="25.5">
      <c r="A28" s="678" t="s">
        <v>144</v>
      </c>
      <c r="B28" s="682" t="s">
        <v>20</v>
      </c>
      <c r="C28" s="564">
        <v>21</v>
      </c>
    </row>
    <row r="29" spans="1:3" ht="38.25">
      <c r="A29" s="678" t="s">
        <v>145</v>
      </c>
      <c r="B29" s="682" t="s">
        <v>21</v>
      </c>
      <c r="C29" s="564">
        <v>4</v>
      </c>
    </row>
    <row r="30" spans="1:3" ht="26.25" thickBot="1">
      <c r="A30" s="683" t="s">
        <v>146</v>
      </c>
      <c r="B30" s="693" t="s">
        <v>22</v>
      </c>
      <c r="C30" s="576">
        <v>1</v>
      </c>
    </row>
    <row r="31" spans="1:3" ht="13.5" thickBot="1">
      <c r="A31" s="30" t="s">
        <v>23</v>
      </c>
      <c r="B31" s="41" t="s">
        <v>24</v>
      </c>
      <c r="C31" s="46"/>
    </row>
    <row r="32" spans="1:3">
      <c r="A32" s="14"/>
      <c r="B32" s="686" t="s">
        <v>25</v>
      </c>
      <c r="C32" s="596">
        <v>5723</v>
      </c>
    </row>
    <row r="33" spans="1:3">
      <c r="A33" s="12"/>
      <c r="B33" s="687" t="s">
        <v>26</v>
      </c>
      <c r="C33" s="582">
        <v>120</v>
      </c>
    </row>
    <row r="34" spans="1:3">
      <c r="A34" s="688" t="s">
        <v>147</v>
      </c>
      <c r="B34" s="687" t="s">
        <v>27</v>
      </c>
      <c r="C34" s="582">
        <v>4110</v>
      </c>
    </row>
    <row r="35" spans="1:3">
      <c r="A35" s="688" t="s">
        <v>148</v>
      </c>
      <c r="B35" s="687" t="s">
        <v>28</v>
      </c>
      <c r="C35" s="582" t="s">
        <v>227</v>
      </c>
    </row>
    <row r="36" spans="1:3">
      <c r="A36" s="688" t="s">
        <v>149</v>
      </c>
      <c r="B36" s="687" t="s">
        <v>29</v>
      </c>
      <c r="C36" s="582" t="s">
        <v>227</v>
      </c>
    </row>
    <row r="37" spans="1:3">
      <c r="A37" s="688"/>
      <c r="B37" s="687" t="s">
        <v>80</v>
      </c>
      <c r="C37" s="582"/>
    </row>
    <row r="38" spans="1:3">
      <c r="A38" s="688" t="s">
        <v>150</v>
      </c>
      <c r="B38" s="687" t="s">
        <v>126</v>
      </c>
      <c r="C38" s="582">
        <v>1</v>
      </c>
    </row>
    <row r="39" spans="1:3">
      <c r="A39" s="688" t="s">
        <v>151</v>
      </c>
      <c r="B39" s="687" t="s">
        <v>127</v>
      </c>
      <c r="C39" s="582">
        <v>2</v>
      </c>
    </row>
    <row r="40" spans="1:3">
      <c r="A40" s="688" t="s">
        <v>152</v>
      </c>
      <c r="B40" s="687" t="s">
        <v>81</v>
      </c>
      <c r="C40" s="582" t="s">
        <v>2425</v>
      </c>
    </row>
    <row r="41" spans="1:3">
      <c r="A41" s="688" t="s">
        <v>153</v>
      </c>
      <c r="B41" s="687" t="s">
        <v>82</v>
      </c>
      <c r="C41" s="582" t="s">
        <v>2426</v>
      </c>
    </row>
    <row r="42" spans="1:3">
      <c r="A42" s="688" t="s">
        <v>154</v>
      </c>
      <c r="B42" s="687" t="s">
        <v>30</v>
      </c>
      <c r="C42" s="582">
        <v>80</v>
      </c>
    </row>
    <row r="43" spans="1:3">
      <c r="A43" s="688" t="s">
        <v>155</v>
      </c>
      <c r="B43" s="687" t="s">
        <v>79</v>
      </c>
      <c r="C43" s="582">
        <v>15</v>
      </c>
    </row>
    <row r="44" spans="1:3">
      <c r="A44" s="688" t="s">
        <v>156</v>
      </c>
      <c r="B44" s="687" t="s">
        <v>61</v>
      </c>
      <c r="C44" s="582">
        <v>6</v>
      </c>
    </row>
    <row r="45" spans="1:3">
      <c r="A45" s="688" t="s">
        <v>157</v>
      </c>
      <c r="B45" s="687" t="s">
        <v>92</v>
      </c>
      <c r="C45" s="582" t="s">
        <v>2096</v>
      </c>
    </row>
    <row r="46" spans="1:3">
      <c r="A46" s="688" t="s">
        <v>158</v>
      </c>
      <c r="B46" s="687" t="s">
        <v>93</v>
      </c>
      <c r="C46" s="582">
        <v>34</v>
      </c>
    </row>
    <row r="47" spans="1:3">
      <c r="A47" s="688" t="s">
        <v>159</v>
      </c>
      <c r="B47" s="687" t="s">
        <v>99</v>
      </c>
      <c r="C47" s="582" t="s">
        <v>2427</v>
      </c>
    </row>
    <row r="48" spans="1:3">
      <c r="A48" s="688" t="s">
        <v>160</v>
      </c>
      <c r="B48" s="687" t="s">
        <v>100</v>
      </c>
      <c r="C48" s="582" t="s">
        <v>2428</v>
      </c>
    </row>
    <row r="49" spans="1:3">
      <c r="A49" s="688" t="s">
        <v>161</v>
      </c>
      <c r="B49" s="687" t="s">
        <v>101</v>
      </c>
      <c r="C49" s="582">
        <v>6</v>
      </c>
    </row>
    <row r="50" spans="1:3">
      <c r="A50" s="688" t="s">
        <v>162</v>
      </c>
      <c r="B50" s="687" t="s">
        <v>102</v>
      </c>
      <c r="C50" s="582">
        <v>60</v>
      </c>
    </row>
    <row r="51" spans="1:3">
      <c r="A51" s="688" t="s">
        <v>163</v>
      </c>
      <c r="B51" s="687" t="s">
        <v>103</v>
      </c>
      <c r="C51" s="582" t="s">
        <v>227</v>
      </c>
    </row>
    <row r="52" spans="1:3">
      <c r="A52" s="688"/>
      <c r="B52" s="687" t="s">
        <v>83</v>
      </c>
      <c r="C52" s="582"/>
    </row>
    <row r="53" spans="1:3">
      <c r="A53" s="688" t="s">
        <v>164</v>
      </c>
      <c r="B53" s="687" t="s">
        <v>60</v>
      </c>
      <c r="C53" s="582">
        <v>3000</v>
      </c>
    </row>
    <row r="54" spans="1:3">
      <c r="A54" s="688" t="s">
        <v>165</v>
      </c>
      <c r="B54" s="687" t="s">
        <v>36</v>
      </c>
      <c r="C54" s="582" t="s">
        <v>227</v>
      </c>
    </row>
    <row r="55" spans="1:3">
      <c r="A55" s="688" t="s">
        <v>166</v>
      </c>
      <c r="B55" s="687" t="s">
        <v>37</v>
      </c>
      <c r="C55" s="582">
        <v>4000</v>
      </c>
    </row>
    <row r="56" spans="1:3">
      <c r="A56" s="688" t="s">
        <v>167</v>
      </c>
      <c r="B56" s="687" t="s">
        <v>87</v>
      </c>
      <c r="C56" s="582" t="s">
        <v>227</v>
      </c>
    </row>
    <row r="57" spans="1:3">
      <c r="A57" s="688" t="s">
        <v>168</v>
      </c>
      <c r="B57" s="687" t="s">
        <v>88</v>
      </c>
      <c r="C57" s="582" t="s">
        <v>227</v>
      </c>
    </row>
    <row r="58" spans="1:3">
      <c r="A58" s="688" t="s">
        <v>169</v>
      </c>
      <c r="B58" s="687" t="s">
        <v>89</v>
      </c>
      <c r="C58" s="582" t="s">
        <v>227</v>
      </c>
    </row>
    <row r="59" spans="1:3">
      <c r="A59" s="688"/>
      <c r="B59" s="687" t="s">
        <v>84</v>
      </c>
      <c r="C59" s="582"/>
    </row>
    <row r="60" spans="1:3">
      <c r="A60" s="688" t="s">
        <v>170</v>
      </c>
      <c r="B60" s="687" t="s">
        <v>32</v>
      </c>
      <c r="C60" s="582">
        <v>1</v>
      </c>
    </row>
    <row r="61" spans="1:3">
      <c r="A61" s="688" t="s">
        <v>171</v>
      </c>
      <c r="B61" s="687" t="s">
        <v>90</v>
      </c>
      <c r="C61" s="582" t="s">
        <v>2429</v>
      </c>
    </row>
    <row r="62" spans="1:3">
      <c r="A62" s="688"/>
      <c r="B62" s="687" t="s">
        <v>85</v>
      </c>
      <c r="C62" s="582"/>
    </row>
    <row r="63" spans="1:3">
      <c r="A63" s="688" t="s">
        <v>172</v>
      </c>
      <c r="B63" s="687" t="s">
        <v>33</v>
      </c>
      <c r="C63" s="582" t="s">
        <v>227</v>
      </c>
    </row>
    <row r="64" spans="1:3">
      <c r="A64" s="688" t="s">
        <v>173</v>
      </c>
      <c r="B64" s="687" t="s">
        <v>31</v>
      </c>
      <c r="C64" s="582" t="s">
        <v>2430</v>
      </c>
    </row>
    <row r="65" spans="1:3">
      <c r="A65" s="688"/>
      <c r="B65" s="687" t="s">
        <v>104</v>
      </c>
      <c r="C65" s="582"/>
    </row>
    <row r="66" spans="1:3">
      <c r="A66" s="688" t="s">
        <v>174</v>
      </c>
      <c r="B66" s="687" t="s">
        <v>105</v>
      </c>
      <c r="C66" s="582" t="s">
        <v>227</v>
      </c>
    </row>
    <row r="67" spans="1:3">
      <c r="A67" s="688" t="s">
        <v>175</v>
      </c>
      <c r="B67" s="687" t="s">
        <v>106</v>
      </c>
      <c r="C67" s="582" t="s">
        <v>227</v>
      </c>
    </row>
    <row r="68" spans="1:3">
      <c r="A68" s="688" t="s">
        <v>176</v>
      </c>
      <c r="B68" s="687" t="s">
        <v>107</v>
      </c>
      <c r="C68" s="582" t="s">
        <v>227</v>
      </c>
    </row>
    <row r="69" spans="1:3">
      <c r="A69" s="688" t="s">
        <v>177</v>
      </c>
      <c r="B69" s="687" t="s">
        <v>108</v>
      </c>
      <c r="C69" s="582" t="s">
        <v>227</v>
      </c>
    </row>
    <row r="70" spans="1:3">
      <c r="A70" s="688" t="s">
        <v>178</v>
      </c>
      <c r="B70" s="687" t="s">
        <v>109</v>
      </c>
      <c r="C70" s="582" t="s">
        <v>227</v>
      </c>
    </row>
    <row r="71" spans="1:3" ht="25.5">
      <c r="A71" s="688" t="s">
        <v>179</v>
      </c>
      <c r="B71" s="689" t="s">
        <v>209</v>
      </c>
      <c r="C71" s="582" t="s">
        <v>227</v>
      </c>
    </row>
    <row r="72" spans="1:3">
      <c r="A72" s="688" t="s">
        <v>180</v>
      </c>
      <c r="B72" s="687" t="s">
        <v>110</v>
      </c>
      <c r="C72" s="582" t="s">
        <v>286</v>
      </c>
    </row>
    <row r="73" spans="1:3">
      <c r="A73" s="688" t="s">
        <v>181</v>
      </c>
      <c r="B73" s="687" t="s">
        <v>111</v>
      </c>
      <c r="C73" s="582">
        <v>75</v>
      </c>
    </row>
    <row r="74" spans="1:3">
      <c r="A74" s="688" t="s">
        <v>182</v>
      </c>
      <c r="B74" s="689" t="s">
        <v>112</v>
      </c>
      <c r="C74" s="582" t="s">
        <v>322</v>
      </c>
    </row>
    <row r="75" spans="1:3">
      <c r="A75" s="688" t="s">
        <v>183</v>
      </c>
      <c r="B75" s="689" t="s">
        <v>202</v>
      </c>
      <c r="C75" s="582">
        <v>9</v>
      </c>
    </row>
    <row r="76" spans="1:3">
      <c r="A76" s="688" t="s">
        <v>197</v>
      </c>
      <c r="B76" s="689" t="s">
        <v>203</v>
      </c>
      <c r="C76" s="582">
        <v>9</v>
      </c>
    </row>
    <row r="77" spans="1:3">
      <c r="A77" s="688" t="s">
        <v>198</v>
      </c>
      <c r="B77" s="689" t="s">
        <v>204</v>
      </c>
      <c r="C77" s="582">
        <v>2</v>
      </c>
    </row>
    <row r="78" spans="1:3">
      <c r="A78" s="688" t="s">
        <v>199</v>
      </c>
      <c r="B78" s="689" t="s">
        <v>205</v>
      </c>
      <c r="C78" s="582">
        <v>0</v>
      </c>
    </row>
    <row r="79" spans="1:3">
      <c r="A79" s="688"/>
      <c r="B79" s="687" t="s">
        <v>113</v>
      </c>
      <c r="C79" s="582"/>
    </row>
    <row r="80" spans="1:3">
      <c r="A80" s="688" t="s">
        <v>200</v>
      </c>
      <c r="B80" s="687" t="s">
        <v>114</v>
      </c>
      <c r="C80" s="582" t="s">
        <v>2431</v>
      </c>
    </row>
    <row r="81" spans="1:3">
      <c r="A81" s="688" t="s">
        <v>201</v>
      </c>
      <c r="B81" s="687" t="s">
        <v>115</v>
      </c>
      <c r="C81" s="582" t="s">
        <v>2432</v>
      </c>
    </row>
    <row r="82" spans="1:3">
      <c r="A82" s="688"/>
      <c r="B82" s="690" t="s">
        <v>208</v>
      </c>
      <c r="C82" s="862"/>
    </row>
    <row r="83" spans="1:3" ht="26.25" thickBot="1">
      <c r="A83" s="691" t="s">
        <v>207</v>
      </c>
      <c r="B83" s="692" t="s">
        <v>206</v>
      </c>
      <c r="C83" s="854" t="s">
        <v>2433</v>
      </c>
    </row>
    <row r="84" spans="1:3" ht="13.5" thickBot="1">
      <c r="A84" s="12"/>
      <c r="B84" s="8"/>
      <c r="C84" s="595"/>
    </row>
    <row r="85" spans="1:3" ht="13.5" thickBot="1">
      <c r="A85" s="25" t="s">
        <v>39</v>
      </c>
      <c r="B85" s="29" t="s">
        <v>38</v>
      </c>
      <c r="C85" s="856"/>
    </row>
    <row r="86" spans="1:3">
      <c r="A86" s="14" t="s">
        <v>40</v>
      </c>
      <c r="B86" s="17" t="s">
        <v>62</v>
      </c>
      <c r="C86" s="596"/>
    </row>
    <row r="87" spans="1:3">
      <c r="A87" s="12" t="s">
        <v>41</v>
      </c>
      <c r="B87" s="18" t="s">
        <v>63</v>
      </c>
      <c r="C87" s="582" t="s">
        <v>2434</v>
      </c>
    </row>
    <row r="88" spans="1:3">
      <c r="A88" s="12" t="s">
        <v>42</v>
      </c>
      <c r="B88" s="18" t="s">
        <v>64</v>
      </c>
      <c r="C88" s="582" t="s">
        <v>2435</v>
      </c>
    </row>
    <row r="89" spans="1:3">
      <c r="A89" s="12" t="s">
        <v>43</v>
      </c>
      <c r="B89" s="18" t="s">
        <v>65</v>
      </c>
      <c r="C89" s="582" t="s">
        <v>227</v>
      </c>
    </row>
    <row r="90" spans="1:3">
      <c r="A90" s="12" t="s">
        <v>44</v>
      </c>
      <c r="B90" s="18" t="s">
        <v>66</v>
      </c>
      <c r="C90" s="582" t="s">
        <v>227</v>
      </c>
    </row>
    <row r="91" spans="1:3">
      <c r="A91" s="12" t="s">
        <v>45</v>
      </c>
      <c r="B91" s="18" t="s">
        <v>120</v>
      </c>
      <c r="C91" s="582" t="s">
        <v>227</v>
      </c>
    </row>
    <row r="92" spans="1:3">
      <c r="A92" s="12" t="s">
        <v>46</v>
      </c>
      <c r="B92" s="18" t="s">
        <v>121</v>
      </c>
      <c r="C92" s="582" t="s">
        <v>227</v>
      </c>
    </row>
    <row r="93" spans="1:3">
      <c r="A93" s="12" t="s">
        <v>47</v>
      </c>
      <c r="B93" s="22" t="s">
        <v>67</v>
      </c>
      <c r="C93" s="582" t="s">
        <v>2434</v>
      </c>
    </row>
    <row r="94" spans="1:3" ht="25.5">
      <c r="A94" s="12" t="s">
        <v>48</v>
      </c>
      <c r="B94" s="22" t="s">
        <v>68</v>
      </c>
      <c r="C94" s="582" t="s">
        <v>2436</v>
      </c>
    </row>
    <row r="95" spans="1:3">
      <c r="A95" s="12" t="s">
        <v>49</v>
      </c>
      <c r="B95" s="18" t="s">
        <v>69</v>
      </c>
      <c r="C95" s="582" t="s">
        <v>227</v>
      </c>
    </row>
    <row r="96" spans="1:3">
      <c r="A96" s="12" t="s">
        <v>50</v>
      </c>
      <c r="B96" s="18" t="s">
        <v>70</v>
      </c>
      <c r="C96" s="582" t="s">
        <v>227</v>
      </c>
    </row>
    <row r="97" spans="1:3">
      <c r="A97" s="12" t="s">
        <v>122</v>
      </c>
      <c r="B97" s="1" t="s">
        <v>116</v>
      </c>
      <c r="C97" s="582" t="s">
        <v>227</v>
      </c>
    </row>
    <row r="98" spans="1:3">
      <c r="A98" s="12" t="s">
        <v>123</v>
      </c>
      <c r="B98" s="1" t="s">
        <v>117</v>
      </c>
      <c r="C98" s="582" t="s">
        <v>227</v>
      </c>
    </row>
    <row r="99" spans="1:3">
      <c r="A99" s="12" t="s">
        <v>124</v>
      </c>
      <c r="B99" s="1" t="s">
        <v>118</v>
      </c>
      <c r="C99" s="582" t="s">
        <v>2437</v>
      </c>
    </row>
    <row r="100" spans="1:3" ht="13.5" thickBot="1">
      <c r="A100" s="15" t="s">
        <v>125</v>
      </c>
      <c r="B100" s="3" t="s">
        <v>119</v>
      </c>
      <c r="C100" s="854" t="s">
        <v>227</v>
      </c>
    </row>
    <row r="101" spans="1:3" ht="13.5" thickBot="1">
      <c r="A101" s="12"/>
      <c r="B101" s="8"/>
      <c r="C101" s="595"/>
    </row>
    <row r="102" spans="1:3" ht="13.5" thickBot="1">
      <c r="A102" s="25" t="s">
        <v>51</v>
      </c>
      <c r="B102" s="29" t="s">
        <v>191</v>
      </c>
      <c r="C102" s="856"/>
    </row>
    <row r="103" spans="1:3" ht="13.5" thickBot="1">
      <c r="A103" s="16" t="s">
        <v>52</v>
      </c>
      <c r="B103" s="20" t="s">
        <v>128</v>
      </c>
      <c r="C103" s="863">
        <v>4</v>
      </c>
    </row>
    <row r="104" spans="1:3" ht="13.5" thickBot="1">
      <c r="A104" s="12"/>
      <c r="B104" s="8"/>
      <c r="C104" s="595"/>
    </row>
    <row r="105" spans="1:3" ht="13.5" thickBot="1">
      <c r="A105" s="30" t="s">
        <v>53</v>
      </c>
      <c r="B105" s="31" t="s">
        <v>71</v>
      </c>
      <c r="C105" s="861"/>
    </row>
    <row r="106" spans="1:3">
      <c r="A106" s="14" t="s">
        <v>54</v>
      </c>
      <c r="B106" s="17" t="s">
        <v>72</v>
      </c>
      <c r="C106" s="596" t="s">
        <v>227</v>
      </c>
    </row>
    <row r="107" spans="1:3" ht="13.5" thickBot="1">
      <c r="A107" s="15" t="s">
        <v>55</v>
      </c>
      <c r="B107" s="19" t="s">
        <v>73</v>
      </c>
      <c r="C107" s="854" t="s">
        <v>227</v>
      </c>
    </row>
    <row r="108" spans="1:3" ht="13.5" thickBot="1">
      <c r="A108" s="12"/>
      <c r="B108" s="8"/>
      <c r="C108" s="595"/>
    </row>
    <row r="109" spans="1:3" ht="13.5" thickBot="1">
      <c r="A109" s="30" t="s">
        <v>56</v>
      </c>
      <c r="B109" s="31" t="s">
        <v>74</v>
      </c>
      <c r="C109" s="861"/>
    </row>
    <row r="110" spans="1:3">
      <c r="A110" s="14" t="s">
        <v>57</v>
      </c>
      <c r="B110" s="23" t="s">
        <v>75</v>
      </c>
      <c r="C110" s="598" t="s">
        <v>2438</v>
      </c>
    </row>
    <row r="111" spans="1:3" ht="26.25" thickBot="1">
      <c r="A111" s="15" t="s">
        <v>58</v>
      </c>
      <c r="B111" s="24" t="s">
        <v>76</v>
      </c>
      <c r="C111" s="576" t="s">
        <v>227</v>
      </c>
    </row>
    <row r="112" spans="1:3" ht="13.5" thickBot="1">
      <c r="A112" s="4"/>
      <c r="B112" s="4"/>
      <c r="C112" s="562"/>
    </row>
    <row r="113" spans="1:3" ht="13.5" thickBot="1">
      <c r="A113" s="25" t="s">
        <v>94</v>
      </c>
      <c r="B113" s="26" t="s">
        <v>184</v>
      </c>
      <c r="C113" s="856"/>
    </row>
    <row r="114" spans="1:3">
      <c r="A114" s="676" t="s">
        <v>95</v>
      </c>
      <c r="B114" s="36" t="s">
        <v>187</v>
      </c>
      <c r="C114" s="598" t="s">
        <v>2439</v>
      </c>
    </row>
    <row r="115" spans="1:3">
      <c r="A115" s="678" t="s">
        <v>96</v>
      </c>
      <c r="B115" s="37" t="s">
        <v>188</v>
      </c>
      <c r="C115" s="564" t="s">
        <v>2440</v>
      </c>
    </row>
    <row r="116" spans="1:3" ht="25.5">
      <c r="A116" s="678" t="s">
        <v>97</v>
      </c>
      <c r="B116" s="37" t="s">
        <v>189</v>
      </c>
      <c r="C116" s="564" t="s">
        <v>2441</v>
      </c>
    </row>
    <row r="117" spans="1:3">
      <c r="A117" s="678" t="s">
        <v>98</v>
      </c>
      <c r="B117" s="37" t="s">
        <v>190</v>
      </c>
      <c r="C117" s="564" t="s">
        <v>227</v>
      </c>
    </row>
    <row r="118" spans="1:3" ht="13.5" thickBot="1">
      <c r="A118" s="683" t="s">
        <v>185</v>
      </c>
      <c r="B118" s="38" t="s">
        <v>186</v>
      </c>
      <c r="C118" s="576" t="s">
        <v>1695</v>
      </c>
    </row>
    <row r="119" spans="1:3">
      <c r="C119" s="951"/>
    </row>
    <row r="120" spans="1:3">
      <c r="C120" s="951"/>
    </row>
    <row r="121" spans="1:3">
      <c r="C121" s="951"/>
    </row>
    <row r="122" spans="1:3">
      <c r="C122" s="951"/>
    </row>
    <row r="123" spans="1:3">
      <c r="C123" s="951"/>
    </row>
    <row r="124" spans="1:3">
      <c r="C124" s="951"/>
    </row>
    <row r="125" spans="1:3">
      <c r="C125" s="951"/>
    </row>
    <row r="126" spans="1:3">
      <c r="C126" s="951"/>
    </row>
    <row r="127" spans="1:3">
      <c r="C127" s="951"/>
    </row>
    <row r="128" spans="1:3">
      <c r="C128" s="951"/>
    </row>
    <row r="129" spans="3:3">
      <c r="C129" s="951"/>
    </row>
    <row r="130" spans="3:3">
      <c r="C130" s="951"/>
    </row>
    <row r="131" spans="3:3">
      <c r="C131" s="951"/>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worksheet>
</file>

<file path=xl/worksheets/sheet41.xml><?xml version="1.0" encoding="utf-8"?>
<worksheet xmlns="http://schemas.openxmlformats.org/spreadsheetml/2006/main" xmlns:r="http://schemas.openxmlformats.org/officeDocument/2006/relationships">
  <sheetPr codeName="Hoja41"/>
  <dimension ref="A1:C134"/>
  <sheetViews>
    <sheetView workbookViewId="0">
      <selection activeCell="E55" sqref="E55"/>
    </sheetView>
  </sheetViews>
  <sheetFormatPr baseColWidth="10" defaultRowHeight="12.75"/>
  <cols>
    <col min="1" max="1" width="10" customWidth="1"/>
    <col min="2" max="2" width="49.28515625" customWidth="1"/>
    <col min="3" max="3" width="58.85546875" bestFit="1" customWidth="1"/>
  </cols>
  <sheetData>
    <row r="1" spans="1:3">
      <c r="A1" s="1050" t="s">
        <v>0</v>
      </c>
      <c r="B1" s="1051"/>
      <c r="C1" s="920" t="s">
        <v>2277</v>
      </c>
    </row>
    <row r="2" spans="1:3" ht="13.5" thickBot="1">
      <c r="A2" s="1052" t="s">
        <v>77</v>
      </c>
      <c r="B2" s="1053"/>
      <c r="C2" s="582" t="s">
        <v>2278</v>
      </c>
    </row>
    <row r="3" spans="1:3">
      <c r="A3" s="1052" t="s">
        <v>1</v>
      </c>
      <c r="B3" s="1054"/>
      <c r="C3" s="789" t="s">
        <v>2143</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577" t="s">
        <v>2277</v>
      </c>
    </row>
    <row r="12" spans="1:3">
      <c r="A12" s="678" t="s">
        <v>130</v>
      </c>
      <c r="B12" s="679" t="s">
        <v>9</v>
      </c>
      <c r="C12" s="564" t="s">
        <v>216</v>
      </c>
    </row>
    <row r="13" spans="1:3">
      <c r="A13" s="678" t="s">
        <v>131</v>
      </c>
      <c r="B13" s="679" t="s">
        <v>11</v>
      </c>
      <c r="C13" s="564" t="s">
        <v>2279</v>
      </c>
    </row>
    <row r="14" spans="1:3">
      <c r="A14" s="678" t="s">
        <v>132</v>
      </c>
      <c r="B14" s="679" t="s">
        <v>12</v>
      </c>
      <c r="C14" s="564" t="s">
        <v>2280</v>
      </c>
    </row>
    <row r="15" spans="1:3">
      <c r="A15" s="678" t="s">
        <v>133</v>
      </c>
      <c r="B15" s="679" t="s">
        <v>34</v>
      </c>
      <c r="C15" s="564" t="s">
        <v>2281</v>
      </c>
    </row>
    <row r="16" spans="1:3" ht="25.5">
      <c r="A16" s="678"/>
      <c r="B16" s="680" t="s">
        <v>192</v>
      </c>
      <c r="C16" s="564"/>
    </row>
    <row r="17" spans="1:3">
      <c r="A17" s="678" t="s">
        <v>134</v>
      </c>
      <c r="B17" s="679" t="s">
        <v>193</v>
      </c>
      <c r="C17" s="564" t="s">
        <v>1428</v>
      </c>
    </row>
    <row r="18" spans="1:3">
      <c r="A18" s="678" t="s">
        <v>135</v>
      </c>
      <c r="B18" s="679" t="s">
        <v>196</v>
      </c>
      <c r="C18" s="981" t="s">
        <v>2282</v>
      </c>
    </row>
    <row r="19" spans="1:3">
      <c r="A19" s="678" t="s">
        <v>136</v>
      </c>
      <c r="B19" s="679" t="s">
        <v>195</v>
      </c>
      <c r="C19" s="564" t="s">
        <v>2143</v>
      </c>
    </row>
    <row r="20" spans="1:3">
      <c r="A20" s="678" t="s">
        <v>137</v>
      </c>
      <c r="B20" s="679" t="s">
        <v>86</v>
      </c>
      <c r="C20" s="981" t="s">
        <v>2283</v>
      </c>
    </row>
    <row r="21" spans="1:3">
      <c r="A21" s="678" t="s">
        <v>138</v>
      </c>
      <c r="B21" s="679" t="s">
        <v>13</v>
      </c>
      <c r="C21" s="564" t="s">
        <v>2284</v>
      </c>
    </row>
    <row r="22" spans="1:3">
      <c r="A22" s="678" t="s">
        <v>140</v>
      </c>
      <c r="B22" s="679" t="s">
        <v>15</v>
      </c>
      <c r="C22" s="564" t="s">
        <v>2285</v>
      </c>
    </row>
    <row r="23" spans="1:3">
      <c r="A23" s="678" t="s">
        <v>141</v>
      </c>
      <c r="B23" s="682" t="s">
        <v>91</v>
      </c>
      <c r="C23" s="564" t="s">
        <v>1882</v>
      </c>
    </row>
    <row r="24" spans="1:3" ht="38.25">
      <c r="A24" s="678" t="s">
        <v>142</v>
      </c>
      <c r="B24" s="784" t="s">
        <v>16</v>
      </c>
      <c r="C24" s="982" t="s">
        <v>2286</v>
      </c>
    </row>
    <row r="25" spans="1:3" ht="13.5" thickBot="1">
      <c r="A25" s="683" t="s">
        <v>194</v>
      </c>
      <c r="B25" s="693" t="s">
        <v>59</v>
      </c>
      <c r="C25" s="576" t="s">
        <v>2287</v>
      </c>
    </row>
    <row r="26" spans="1:3" ht="13.5" thickBot="1">
      <c r="A26" s="25" t="s">
        <v>17</v>
      </c>
      <c r="B26" s="26" t="s">
        <v>18</v>
      </c>
      <c r="C26" s="47"/>
    </row>
    <row r="27" spans="1:3">
      <c r="A27" s="678" t="s">
        <v>143</v>
      </c>
      <c r="B27" s="677" t="s">
        <v>19</v>
      </c>
      <c r="C27" s="577" t="s">
        <v>2288</v>
      </c>
    </row>
    <row r="28" spans="1:3" ht="25.5">
      <c r="A28" s="678" t="s">
        <v>144</v>
      </c>
      <c r="B28" s="682" t="s">
        <v>20</v>
      </c>
      <c r="C28" s="564">
        <v>0</v>
      </c>
    </row>
    <row r="29" spans="1:3" ht="38.25">
      <c r="A29" s="678" t="s">
        <v>145</v>
      </c>
      <c r="B29" s="682" t="s">
        <v>21</v>
      </c>
      <c r="C29" s="564">
        <v>184</v>
      </c>
    </row>
    <row r="30" spans="1:3" ht="26.25" thickBot="1">
      <c r="A30" s="683" t="s">
        <v>146</v>
      </c>
      <c r="B30" s="693" t="s">
        <v>22</v>
      </c>
      <c r="C30" s="576">
        <v>58</v>
      </c>
    </row>
    <row r="31" spans="1:3" ht="13.5" thickBot="1">
      <c r="A31" s="30" t="s">
        <v>23</v>
      </c>
      <c r="B31" s="41" t="s">
        <v>24</v>
      </c>
      <c r="C31" s="46"/>
    </row>
    <row r="32" spans="1:3">
      <c r="A32" s="14"/>
      <c r="B32" s="686" t="s">
        <v>25</v>
      </c>
      <c r="C32" s="983">
        <v>370363</v>
      </c>
    </row>
    <row r="33" spans="1:3">
      <c r="A33" s="12"/>
      <c r="B33" s="687" t="s">
        <v>26</v>
      </c>
      <c r="C33" s="984">
        <v>6426</v>
      </c>
    </row>
    <row r="34" spans="1:3">
      <c r="A34" s="688" t="s">
        <v>147</v>
      </c>
      <c r="B34" s="687" t="s">
        <v>27</v>
      </c>
      <c r="C34" s="984">
        <f>29455+89042</f>
        <v>118497</v>
      </c>
    </row>
    <row r="35" spans="1:3">
      <c r="A35" s="688" t="s">
        <v>148</v>
      </c>
      <c r="B35" s="687" t="s">
        <v>28</v>
      </c>
      <c r="C35" s="984">
        <v>25574</v>
      </c>
    </row>
    <row r="36" spans="1:3">
      <c r="A36" s="688" t="s">
        <v>149</v>
      </c>
      <c r="B36" s="687" t="s">
        <v>29</v>
      </c>
      <c r="C36" s="984">
        <v>6420</v>
      </c>
    </row>
    <row r="37" spans="1:3">
      <c r="A37" s="688"/>
      <c r="B37" s="687" t="s">
        <v>80</v>
      </c>
      <c r="C37" s="736"/>
    </row>
    <row r="38" spans="1:3">
      <c r="A38" s="688" t="s">
        <v>150</v>
      </c>
      <c r="B38" s="687" t="s">
        <v>126</v>
      </c>
      <c r="C38" s="736" t="s">
        <v>2287</v>
      </c>
    </row>
    <row r="39" spans="1:3">
      <c r="A39" s="688" t="s">
        <v>151</v>
      </c>
      <c r="B39" s="687" t="s">
        <v>127</v>
      </c>
      <c r="C39" s="582">
        <v>8</v>
      </c>
    </row>
    <row r="40" spans="1:3">
      <c r="A40" s="688" t="s">
        <v>152</v>
      </c>
      <c r="B40" s="687" t="s">
        <v>81</v>
      </c>
      <c r="C40" s="736" t="s">
        <v>2289</v>
      </c>
    </row>
    <row r="41" spans="1:3">
      <c r="A41" s="688" t="s">
        <v>153</v>
      </c>
      <c r="B41" s="687" t="s">
        <v>82</v>
      </c>
      <c r="C41" s="736" t="s">
        <v>2290</v>
      </c>
    </row>
    <row r="42" spans="1:3" ht="25.5">
      <c r="A42" s="688" t="s">
        <v>154</v>
      </c>
      <c r="B42" s="785" t="s">
        <v>30</v>
      </c>
      <c r="C42" s="995" t="s">
        <v>2291</v>
      </c>
    </row>
    <row r="43" spans="1:3" ht="25.5">
      <c r="A43" s="688" t="s">
        <v>155</v>
      </c>
      <c r="B43" s="785" t="s">
        <v>79</v>
      </c>
      <c r="C43" s="995" t="s">
        <v>2292</v>
      </c>
    </row>
    <row r="44" spans="1:3">
      <c r="A44" s="688" t="s">
        <v>156</v>
      </c>
      <c r="B44" s="785" t="s">
        <v>61</v>
      </c>
      <c r="C44" s="995" t="s">
        <v>2293</v>
      </c>
    </row>
    <row r="45" spans="1:3">
      <c r="A45" s="688" t="s">
        <v>157</v>
      </c>
      <c r="B45" s="687" t="s">
        <v>92</v>
      </c>
      <c r="C45" s="736" t="s">
        <v>2294</v>
      </c>
    </row>
    <row r="46" spans="1:3">
      <c r="A46" s="688" t="s">
        <v>158</v>
      </c>
      <c r="B46" s="687" t="s">
        <v>93</v>
      </c>
      <c r="C46" s="582">
        <v>114</v>
      </c>
    </row>
    <row r="47" spans="1:3">
      <c r="A47" s="688" t="s">
        <v>159</v>
      </c>
      <c r="B47" s="687" t="s">
        <v>99</v>
      </c>
      <c r="C47" s="736" t="s">
        <v>2295</v>
      </c>
    </row>
    <row r="48" spans="1:3">
      <c r="A48" s="688" t="s">
        <v>160</v>
      </c>
      <c r="B48" s="687" t="s">
        <v>100</v>
      </c>
      <c r="C48" s="736" t="s">
        <v>2296</v>
      </c>
    </row>
    <row r="49" spans="1:3">
      <c r="A49" s="688" t="s">
        <v>161</v>
      </c>
      <c r="B49" s="687" t="s">
        <v>101</v>
      </c>
      <c r="C49" s="582">
        <v>3</v>
      </c>
    </row>
    <row r="50" spans="1:3">
      <c r="A50" s="688" t="s">
        <v>162</v>
      </c>
      <c r="B50" s="687" t="s">
        <v>102</v>
      </c>
      <c r="C50" s="736" t="s">
        <v>2297</v>
      </c>
    </row>
    <row r="51" spans="1:3">
      <c r="A51" s="688" t="s">
        <v>163</v>
      </c>
      <c r="B51" s="687" t="s">
        <v>103</v>
      </c>
      <c r="C51" s="736" t="s">
        <v>2298</v>
      </c>
    </row>
    <row r="52" spans="1:3">
      <c r="A52" s="688"/>
      <c r="B52" s="687" t="s">
        <v>83</v>
      </c>
      <c r="C52" s="736"/>
    </row>
    <row r="53" spans="1:3">
      <c r="A53" s="688" t="s">
        <v>164</v>
      </c>
      <c r="B53" s="687" t="s">
        <v>60</v>
      </c>
      <c r="C53" s="984">
        <v>89042</v>
      </c>
    </row>
    <row r="54" spans="1:3">
      <c r="A54" s="688" t="s">
        <v>165</v>
      </c>
      <c r="B54" s="687" t="s">
        <v>36</v>
      </c>
      <c r="C54" s="984">
        <v>29455</v>
      </c>
    </row>
    <row r="55" spans="1:3">
      <c r="A55" s="688" t="s">
        <v>166</v>
      </c>
      <c r="B55" s="687" t="s">
        <v>37</v>
      </c>
      <c r="C55" s="984">
        <v>89042</v>
      </c>
    </row>
    <row r="56" spans="1:3">
      <c r="A56" s="688" t="s">
        <v>167</v>
      </c>
      <c r="B56" s="687" t="s">
        <v>87</v>
      </c>
      <c r="C56" s="582">
        <v>5</v>
      </c>
    </row>
    <row r="57" spans="1:3">
      <c r="A57" s="688" t="s">
        <v>168</v>
      </c>
      <c r="B57" s="687" t="s">
        <v>88</v>
      </c>
      <c r="C57" s="736" t="s">
        <v>2299</v>
      </c>
    </row>
    <row r="58" spans="1:3">
      <c r="A58" s="688" t="s">
        <v>169</v>
      </c>
      <c r="B58" s="687" t="s">
        <v>89</v>
      </c>
      <c r="C58" s="582">
        <v>2</v>
      </c>
    </row>
    <row r="59" spans="1:3">
      <c r="A59" s="688"/>
      <c r="B59" s="687" t="s">
        <v>84</v>
      </c>
      <c r="C59" s="736"/>
    </row>
    <row r="60" spans="1:3">
      <c r="A60" s="688" t="s">
        <v>170</v>
      </c>
      <c r="B60" s="687" t="s">
        <v>32</v>
      </c>
      <c r="C60" s="736" t="s">
        <v>2300</v>
      </c>
    </row>
    <row r="61" spans="1:3">
      <c r="A61" s="688" t="s">
        <v>171</v>
      </c>
      <c r="B61" s="687" t="s">
        <v>90</v>
      </c>
      <c r="C61" s="736" t="s">
        <v>2301</v>
      </c>
    </row>
    <row r="62" spans="1:3">
      <c r="A62" s="688"/>
      <c r="B62" s="687" t="s">
        <v>85</v>
      </c>
      <c r="C62" s="736"/>
    </row>
    <row r="63" spans="1:3">
      <c r="A63" s="688" t="s">
        <v>172</v>
      </c>
      <c r="B63" s="687" t="s">
        <v>33</v>
      </c>
      <c r="C63" s="985">
        <v>1320000</v>
      </c>
    </row>
    <row r="64" spans="1:3">
      <c r="A64" s="688" t="s">
        <v>173</v>
      </c>
      <c r="B64" s="687" t="s">
        <v>31</v>
      </c>
      <c r="C64" s="986">
        <f>1320000*15</f>
        <v>19800000</v>
      </c>
    </row>
    <row r="65" spans="1:3">
      <c r="A65" s="688"/>
      <c r="B65" s="687" t="s">
        <v>104</v>
      </c>
      <c r="C65" s="582"/>
    </row>
    <row r="66" spans="1:3">
      <c r="A66" s="688" t="s">
        <v>174</v>
      </c>
      <c r="B66" s="687" t="s">
        <v>105</v>
      </c>
      <c r="C66" s="987">
        <v>1530</v>
      </c>
    </row>
    <row r="67" spans="1:3">
      <c r="A67" s="688" t="s">
        <v>175</v>
      </c>
      <c r="B67" s="687" t="s">
        <v>106</v>
      </c>
      <c r="C67" s="582">
        <v>34</v>
      </c>
    </row>
    <row r="68" spans="1:3">
      <c r="A68" s="688" t="s">
        <v>176</v>
      </c>
      <c r="B68" s="687" t="s">
        <v>107</v>
      </c>
      <c r="C68" s="736" t="s">
        <v>2302</v>
      </c>
    </row>
    <row r="69" spans="1:3">
      <c r="A69" s="688" t="s">
        <v>177</v>
      </c>
      <c r="B69" s="687" t="s">
        <v>108</v>
      </c>
      <c r="C69" s="987">
        <v>3979</v>
      </c>
    </row>
    <row r="70" spans="1:3">
      <c r="A70" s="688" t="s">
        <v>178</v>
      </c>
      <c r="B70" s="687" t="s">
        <v>109</v>
      </c>
      <c r="C70" s="736" t="s">
        <v>1895</v>
      </c>
    </row>
    <row r="71" spans="1:3" ht="25.5">
      <c r="A71" s="688" t="s">
        <v>179</v>
      </c>
      <c r="B71" s="689" t="s">
        <v>209</v>
      </c>
      <c r="C71" s="996">
        <v>1200</v>
      </c>
    </row>
    <row r="72" spans="1:3">
      <c r="A72" s="688" t="s">
        <v>180</v>
      </c>
      <c r="B72" s="687" t="s">
        <v>110</v>
      </c>
      <c r="C72" s="736" t="s">
        <v>2303</v>
      </c>
    </row>
    <row r="73" spans="1:3">
      <c r="A73" s="688" t="s">
        <v>181</v>
      </c>
      <c r="B73" s="687" t="s">
        <v>111</v>
      </c>
      <c r="C73" s="736" t="s">
        <v>2304</v>
      </c>
    </row>
    <row r="74" spans="1:3">
      <c r="A74" s="688" t="s">
        <v>182</v>
      </c>
      <c r="B74" s="689" t="s">
        <v>112</v>
      </c>
      <c r="C74" s="736" t="s">
        <v>257</v>
      </c>
    </row>
    <row r="75" spans="1:3">
      <c r="A75" s="688" t="s">
        <v>183</v>
      </c>
      <c r="B75" s="689" t="s">
        <v>202</v>
      </c>
      <c r="C75" s="582">
        <v>147</v>
      </c>
    </row>
    <row r="76" spans="1:3">
      <c r="A76" s="688" t="s">
        <v>197</v>
      </c>
      <c r="B76" s="689" t="s">
        <v>203</v>
      </c>
      <c r="C76" s="582">
        <v>147</v>
      </c>
    </row>
    <row r="77" spans="1:3">
      <c r="A77" s="688" t="s">
        <v>198</v>
      </c>
      <c r="B77" s="689" t="s">
        <v>204</v>
      </c>
      <c r="C77" s="582">
        <v>49</v>
      </c>
    </row>
    <row r="78" spans="1:3">
      <c r="A78" s="688" t="s">
        <v>199</v>
      </c>
      <c r="B78" s="689" t="s">
        <v>205</v>
      </c>
      <c r="C78" s="582">
        <v>18</v>
      </c>
    </row>
    <row r="79" spans="1:3">
      <c r="A79" s="688"/>
      <c r="B79" s="687" t="s">
        <v>113</v>
      </c>
      <c r="C79" s="736"/>
    </row>
    <row r="80" spans="1:3">
      <c r="A80" s="688" t="s">
        <v>200</v>
      </c>
      <c r="B80" s="687" t="s">
        <v>114</v>
      </c>
      <c r="C80" s="736" t="s">
        <v>2305</v>
      </c>
    </row>
    <row r="81" spans="1:3">
      <c r="A81" s="688" t="s">
        <v>201</v>
      </c>
      <c r="B81" s="687" t="s">
        <v>115</v>
      </c>
      <c r="C81" s="988">
        <v>755</v>
      </c>
    </row>
    <row r="82" spans="1:3">
      <c r="A82" s="688"/>
      <c r="B82" s="690" t="s">
        <v>208</v>
      </c>
      <c r="C82" s="739"/>
    </row>
    <row r="83" spans="1:3" ht="13.5" thickBot="1">
      <c r="A83" s="691" t="s">
        <v>207</v>
      </c>
      <c r="B83" s="692" t="s">
        <v>206</v>
      </c>
      <c r="C83" s="872" t="s">
        <v>1540</v>
      </c>
    </row>
    <row r="84" spans="1:3" ht="13.5" thickBot="1">
      <c r="A84" s="12"/>
      <c r="B84" s="8"/>
      <c r="C84" s="741"/>
    </row>
    <row r="85" spans="1:3" ht="13.5" thickBot="1">
      <c r="A85" s="25" t="s">
        <v>39</v>
      </c>
      <c r="B85" s="29" t="s">
        <v>38</v>
      </c>
      <c r="C85" s="726"/>
    </row>
    <row r="86" spans="1:3">
      <c r="A86" s="14" t="s">
        <v>40</v>
      </c>
      <c r="B86" s="17" t="s">
        <v>62</v>
      </c>
      <c r="C86" s="742"/>
    </row>
    <row r="87" spans="1:3">
      <c r="A87" s="12" t="s">
        <v>41</v>
      </c>
      <c r="B87" s="18" t="s">
        <v>63</v>
      </c>
      <c r="C87" s="986">
        <v>145777</v>
      </c>
    </row>
    <row r="88" spans="1:3">
      <c r="A88" s="12" t="s">
        <v>42</v>
      </c>
      <c r="B88" s="18" t="s">
        <v>64</v>
      </c>
      <c r="C88" s="986">
        <v>385950</v>
      </c>
    </row>
    <row r="89" spans="1:3">
      <c r="A89" s="12" t="s">
        <v>43</v>
      </c>
      <c r="B89" s="18" t="s">
        <v>65</v>
      </c>
      <c r="C89" s="986">
        <v>456</v>
      </c>
    </row>
    <row r="90" spans="1:3">
      <c r="A90" s="12" t="s">
        <v>44</v>
      </c>
      <c r="B90" s="18" t="s">
        <v>66</v>
      </c>
      <c r="C90" s="986">
        <v>47967</v>
      </c>
    </row>
    <row r="91" spans="1:3">
      <c r="A91" s="12" t="s">
        <v>45</v>
      </c>
      <c r="B91" s="18" t="s">
        <v>120</v>
      </c>
      <c r="C91" s="985">
        <v>480536</v>
      </c>
    </row>
    <row r="92" spans="1:3">
      <c r="A92" s="12" t="s">
        <v>46</v>
      </c>
      <c r="B92" s="18" t="s">
        <v>121</v>
      </c>
      <c r="C92" s="985">
        <v>464556</v>
      </c>
    </row>
    <row r="93" spans="1:3">
      <c r="A93" s="12" t="s">
        <v>47</v>
      </c>
      <c r="B93" s="22" t="s">
        <v>67</v>
      </c>
      <c r="C93" s="986">
        <v>6007211</v>
      </c>
    </row>
    <row r="94" spans="1:3" ht="25.5">
      <c r="A94" s="12" t="s">
        <v>48</v>
      </c>
      <c r="B94" s="22" t="s">
        <v>68</v>
      </c>
      <c r="C94" s="986">
        <v>5689582</v>
      </c>
    </row>
    <row r="95" spans="1:3">
      <c r="A95" s="12" t="s">
        <v>49</v>
      </c>
      <c r="B95" s="18" t="s">
        <v>69</v>
      </c>
      <c r="C95" s="986">
        <v>1779</v>
      </c>
    </row>
    <row r="96" spans="1:3">
      <c r="A96" s="12" t="s">
        <v>50</v>
      </c>
      <c r="B96" s="18" t="s">
        <v>70</v>
      </c>
      <c r="C96" s="986">
        <v>1563</v>
      </c>
    </row>
    <row r="97" spans="1:3">
      <c r="A97" s="12" t="s">
        <v>122</v>
      </c>
      <c r="B97" s="1" t="s">
        <v>116</v>
      </c>
      <c r="C97" s="986">
        <v>3423509</v>
      </c>
    </row>
    <row r="98" spans="1:3">
      <c r="A98" s="12" t="s">
        <v>123</v>
      </c>
      <c r="B98" s="1" t="s">
        <v>117</v>
      </c>
      <c r="C98" s="986">
        <v>4044299</v>
      </c>
    </row>
    <row r="99" spans="1:3">
      <c r="A99" s="12" t="s">
        <v>124</v>
      </c>
      <c r="B99" s="1" t="s">
        <v>118</v>
      </c>
      <c r="C99" s="986">
        <v>0</v>
      </c>
    </row>
    <row r="100" spans="1:3" ht="13.5" thickBot="1">
      <c r="A100" s="15" t="s">
        <v>125</v>
      </c>
      <c r="B100" s="3" t="s">
        <v>119</v>
      </c>
      <c r="C100" s="989">
        <v>2199</v>
      </c>
    </row>
    <row r="101" spans="1:3" ht="13.5" thickBot="1">
      <c r="A101" s="12"/>
      <c r="B101" s="8"/>
      <c r="C101" s="741"/>
    </row>
    <row r="102" spans="1:3" ht="13.5" thickBot="1">
      <c r="A102" s="25" t="s">
        <v>51</v>
      </c>
      <c r="B102" s="29" t="s">
        <v>191</v>
      </c>
      <c r="C102" s="726"/>
    </row>
    <row r="103" spans="1:3" ht="13.5" thickBot="1">
      <c r="A103" s="16" t="s">
        <v>52</v>
      </c>
      <c r="B103" s="20" t="s">
        <v>128</v>
      </c>
      <c r="C103" s="990">
        <v>1545</v>
      </c>
    </row>
    <row r="104" spans="1:3" ht="13.5" thickBot="1">
      <c r="A104" s="12"/>
      <c r="B104" s="8"/>
      <c r="C104" s="595"/>
    </row>
    <row r="105" spans="1:3" ht="13.5" thickBot="1">
      <c r="A105" s="30" t="s">
        <v>53</v>
      </c>
      <c r="B105" s="31" t="s">
        <v>71</v>
      </c>
      <c r="C105" s="861"/>
    </row>
    <row r="106" spans="1:3">
      <c r="A106" s="14" t="s">
        <v>54</v>
      </c>
      <c r="B106" s="17" t="s">
        <v>72</v>
      </c>
      <c r="C106" s="991">
        <v>257946</v>
      </c>
    </row>
    <row r="107" spans="1:3" ht="13.5" thickBot="1">
      <c r="A107" s="15" t="s">
        <v>55</v>
      </c>
      <c r="B107" s="19" t="s">
        <v>73</v>
      </c>
      <c r="C107" s="992">
        <v>250647</v>
      </c>
    </row>
    <row r="108" spans="1:3" ht="13.5" thickBot="1">
      <c r="A108" s="12"/>
      <c r="B108" s="8"/>
      <c r="C108" s="741"/>
    </row>
    <row r="109" spans="1:3" ht="13.5" thickBot="1">
      <c r="A109" s="30" t="s">
        <v>56</v>
      </c>
      <c r="B109" s="31" t="s">
        <v>74</v>
      </c>
      <c r="C109" s="725"/>
    </row>
    <row r="110" spans="1:3">
      <c r="A110" s="14" t="s">
        <v>57</v>
      </c>
      <c r="B110" s="23" t="s">
        <v>75</v>
      </c>
      <c r="C110" s="963" t="s">
        <v>2285</v>
      </c>
    </row>
    <row r="111" spans="1:3" ht="26.25" thickBot="1">
      <c r="A111" s="15" t="s">
        <v>58</v>
      </c>
      <c r="B111" s="24" t="s">
        <v>76</v>
      </c>
      <c r="C111" s="993">
        <f>7*24</f>
        <v>168</v>
      </c>
    </row>
    <row r="112" spans="1:3" ht="13.5" thickBot="1">
      <c r="A112" s="4"/>
      <c r="B112" s="4"/>
      <c r="C112" s="746"/>
    </row>
    <row r="113" spans="1:3" ht="13.5" thickBot="1">
      <c r="A113" s="25" t="s">
        <v>94</v>
      </c>
      <c r="B113" s="26" t="s">
        <v>184</v>
      </c>
      <c r="C113" s="726"/>
    </row>
    <row r="114" spans="1:3" ht="25.5">
      <c r="A114" s="676" t="s">
        <v>95</v>
      </c>
      <c r="B114" s="786" t="s">
        <v>187</v>
      </c>
      <c r="C114" s="997" t="s">
        <v>2306</v>
      </c>
    </row>
    <row r="115" spans="1:3">
      <c r="A115" s="678" t="s">
        <v>96</v>
      </c>
      <c r="B115" s="37" t="s">
        <v>188</v>
      </c>
      <c r="C115" s="994">
        <v>62</v>
      </c>
    </row>
    <row r="116" spans="1:3" ht="25.5">
      <c r="A116" s="678" t="s">
        <v>97</v>
      </c>
      <c r="B116" s="37" t="s">
        <v>189</v>
      </c>
      <c r="C116" s="728" t="s">
        <v>2307</v>
      </c>
    </row>
    <row r="117" spans="1:3">
      <c r="A117" s="678" t="s">
        <v>98</v>
      </c>
      <c r="B117" s="37" t="s">
        <v>190</v>
      </c>
      <c r="C117" s="728" t="s">
        <v>2308</v>
      </c>
    </row>
    <row r="118" spans="1:3" ht="13.5" thickBot="1">
      <c r="A118" s="683" t="s">
        <v>185</v>
      </c>
      <c r="B118" s="38" t="s">
        <v>186</v>
      </c>
      <c r="C118" s="868" t="s">
        <v>2309</v>
      </c>
    </row>
    <row r="119" spans="1:3">
      <c r="C119" s="964"/>
    </row>
    <row r="120" spans="1:3">
      <c r="C120" s="964"/>
    </row>
    <row r="121" spans="1:3">
      <c r="C121" s="964"/>
    </row>
    <row r="122" spans="1:3">
      <c r="C122" s="964"/>
    </row>
    <row r="123" spans="1:3">
      <c r="C123" s="964"/>
    </row>
    <row r="124" spans="1:3">
      <c r="C124" s="964"/>
    </row>
    <row r="125" spans="1:3">
      <c r="C125" s="964"/>
    </row>
    <row r="126" spans="1:3">
      <c r="C126" s="964"/>
    </row>
    <row r="127" spans="1:3">
      <c r="C127" s="964"/>
    </row>
    <row r="128" spans="1:3">
      <c r="C128" s="964"/>
    </row>
    <row r="129" spans="3:3">
      <c r="C129" s="964"/>
    </row>
    <row r="130" spans="3:3">
      <c r="C130" s="964"/>
    </row>
    <row r="131" spans="3:3">
      <c r="C131" s="964"/>
    </row>
    <row r="132" spans="3:3">
      <c r="C132" s="964"/>
    </row>
    <row r="133" spans="3:3">
      <c r="C133" s="964"/>
    </row>
    <row r="134" spans="3:3">
      <c r="C134" s="964"/>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5">
    <mergeCell ref="A5:C5"/>
    <mergeCell ref="A7:B7"/>
    <mergeCell ref="A1:B1"/>
    <mergeCell ref="A2:B2"/>
    <mergeCell ref="A3:B3"/>
  </mergeCells>
  <pageMargins left="0.7" right="0.7" top="0.75" bottom="0.75" header="0.3" footer="0.3"/>
</worksheet>
</file>

<file path=xl/worksheets/sheet42.xml><?xml version="1.0" encoding="utf-8"?>
<worksheet xmlns="http://schemas.openxmlformats.org/spreadsheetml/2006/main" xmlns:r="http://schemas.openxmlformats.org/officeDocument/2006/relationships">
  <sheetPr codeName="Hoja42"/>
  <dimension ref="A1:C158"/>
  <sheetViews>
    <sheetView topLeftCell="A13" workbookViewId="0">
      <selection activeCell="E55" sqref="E55"/>
    </sheetView>
  </sheetViews>
  <sheetFormatPr baseColWidth="10" defaultRowHeight="12.75"/>
  <cols>
    <col min="1" max="1" width="14.85546875" customWidth="1"/>
    <col min="2" max="2" width="34" customWidth="1"/>
    <col min="3" max="3" width="50.140625" bestFit="1" customWidth="1"/>
  </cols>
  <sheetData>
    <row r="1" spans="1:3">
      <c r="A1" s="56" t="s">
        <v>210</v>
      </c>
      <c r="B1" s="57"/>
      <c r="C1" s="58"/>
    </row>
    <row r="2" spans="1:3">
      <c r="A2" s="1057" t="s">
        <v>1911</v>
      </c>
      <c r="B2" s="1280"/>
      <c r="C2" s="1058"/>
    </row>
    <row r="3" spans="1:3">
      <c r="A3" s="1057"/>
      <c r="B3" s="1280"/>
      <c r="C3" s="1058"/>
    </row>
    <row r="4" spans="1:3">
      <c r="A4" s="1057"/>
      <c r="B4" s="1280"/>
      <c r="C4" s="1058"/>
    </row>
    <row r="5" spans="1:3">
      <c r="A5" s="1057"/>
      <c r="B5" s="1280"/>
      <c r="C5" s="1058"/>
    </row>
    <row r="6" spans="1:3">
      <c r="A6" s="1057"/>
      <c r="B6" s="1280"/>
      <c r="C6" s="1058"/>
    </row>
    <row r="7" spans="1:3">
      <c r="A7" s="1057"/>
      <c r="B7" s="1280"/>
      <c r="C7" s="1058"/>
    </row>
    <row r="8" spans="1:3">
      <c r="A8" s="1057"/>
      <c r="B8" s="1280"/>
      <c r="C8" s="1058"/>
    </row>
    <row r="9" spans="1:3">
      <c r="A9" s="1057"/>
      <c r="B9" s="1280"/>
      <c r="C9" s="1058"/>
    </row>
    <row r="10" spans="1:3">
      <c r="A10" s="1057"/>
      <c r="B10" s="1280"/>
      <c r="C10" s="1058"/>
    </row>
    <row r="11" spans="1:3">
      <c r="A11" s="1057"/>
      <c r="B11" s="1280"/>
      <c r="C11" s="1058"/>
    </row>
    <row r="12" spans="1:3">
      <c r="A12" s="1057"/>
      <c r="B12" s="1280"/>
      <c r="C12" s="1058"/>
    </row>
    <row r="13" spans="1:3">
      <c r="A13" s="1057"/>
      <c r="B13" s="1280"/>
      <c r="C13" s="1058"/>
    </row>
    <row r="14" spans="1:3">
      <c r="A14" s="1057"/>
      <c r="B14" s="1280"/>
      <c r="C14" s="1058"/>
    </row>
    <row r="15" spans="1:3">
      <c r="A15" s="1057"/>
      <c r="B15" s="1280"/>
      <c r="C15" s="1058"/>
    </row>
    <row r="16" spans="1:3">
      <c r="A16" s="1057"/>
      <c r="B16" s="1280"/>
      <c r="C16" s="1058"/>
    </row>
    <row r="17" spans="1:3">
      <c r="A17" s="1057"/>
      <c r="B17" s="1280"/>
      <c r="C17" s="1058"/>
    </row>
    <row r="18" spans="1:3">
      <c r="A18" s="1057"/>
      <c r="B18" s="1280"/>
      <c r="C18" s="1058"/>
    </row>
    <row r="19" spans="1:3">
      <c r="A19" s="1057"/>
      <c r="B19" s="1280"/>
      <c r="C19" s="1058"/>
    </row>
    <row r="20" spans="1:3">
      <c r="A20" s="1057"/>
      <c r="B20" s="1280"/>
      <c r="C20" s="1058"/>
    </row>
    <row r="21" spans="1:3">
      <c r="A21" s="1057"/>
      <c r="B21" s="1280"/>
      <c r="C21" s="1058"/>
    </row>
    <row r="22" spans="1:3">
      <c r="A22" s="1057"/>
      <c r="B22" s="1280"/>
      <c r="C22" s="1058"/>
    </row>
    <row r="23" spans="1:3">
      <c r="A23" s="1057"/>
      <c r="B23" s="1280"/>
      <c r="C23" s="1058"/>
    </row>
    <row r="24" spans="1:3" ht="13.5" thickBot="1">
      <c r="A24" s="1059"/>
      <c r="B24" s="1281"/>
      <c r="C24" s="1060"/>
    </row>
    <row r="25" spans="1:3" ht="13.5" thickBot="1">
      <c r="A25" s="4"/>
      <c r="B25" s="4"/>
      <c r="C25" s="45"/>
    </row>
    <row r="26" spans="1:3">
      <c r="A26" s="1050" t="s">
        <v>0</v>
      </c>
      <c r="B26" s="1051"/>
      <c r="C26" s="565" t="s">
        <v>2144</v>
      </c>
    </row>
    <row r="27" spans="1:3">
      <c r="A27" s="1052" t="s">
        <v>77</v>
      </c>
      <c r="B27" s="1053"/>
      <c r="C27" s="564" t="s">
        <v>322</v>
      </c>
    </row>
    <row r="28" spans="1:3">
      <c r="A28" s="1052" t="s">
        <v>1</v>
      </c>
      <c r="B28" s="1054"/>
      <c r="C28" s="864" t="s">
        <v>2144</v>
      </c>
    </row>
    <row r="29" spans="1:3" ht="13.5" thickBot="1">
      <c r="A29" s="4"/>
      <c r="B29" s="4"/>
      <c r="C29" s="45"/>
    </row>
    <row r="30" spans="1:3" ht="13.5" thickBot="1">
      <c r="A30" s="1306" t="s">
        <v>78</v>
      </c>
      <c r="B30" s="1046"/>
      <c r="C30" s="1047"/>
    </row>
    <row r="31" spans="1:3" ht="13.5" thickBot="1">
      <c r="A31" s="4"/>
      <c r="B31" s="4"/>
      <c r="C31" s="45"/>
    </row>
    <row r="32" spans="1:3" ht="13.5" thickBot="1">
      <c r="A32" s="1048" t="s">
        <v>3</v>
      </c>
      <c r="B32" s="1049"/>
      <c r="C32" s="46" t="s">
        <v>4</v>
      </c>
    </row>
    <row r="33" spans="1:3" ht="13.5" thickBot="1">
      <c r="A33" s="28"/>
      <c r="B33" s="32"/>
      <c r="C33" s="46"/>
    </row>
    <row r="34" spans="1:3" ht="13.5" thickBot="1">
      <c r="A34" s="25" t="s">
        <v>5</v>
      </c>
      <c r="B34" s="26" t="s">
        <v>7</v>
      </c>
      <c r="C34" s="47"/>
    </row>
    <row r="35" spans="1:3" ht="13.5" thickBot="1">
      <c r="A35" s="25" t="s">
        <v>6</v>
      </c>
      <c r="B35" s="26" t="s">
        <v>8</v>
      </c>
      <c r="C35" s="47"/>
    </row>
    <row r="36" spans="1:3">
      <c r="A36" s="676" t="s">
        <v>129</v>
      </c>
      <c r="B36" s="677" t="s">
        <v>10</v>
      </c>
      <c r="C36" s="577" t="s">
        <v>2145</v>
      </c>
    </row>
    <row r="37" spans="1:3">
      <c r="A37" s="678" t="s">
        <v>130</v>
      </c>
      <c r="B37" s="679" t="s">
        <v>9</v>
      </c>
      <c r="C37" s="564" t="s">
        <v>263</v>
      </c>
    </row>
    <row r="38" spans="1:3">
      <c r="A38" s="678" t="s">
        <v>131</v>
      </c>
      <c r="B38" s="679" t="s">
        <v>11</v>
      </c>
      <c r="C38" s="564" t="s">
        <v>264</v>
      </c>
    </row>
    <row r="39" spans="1:3">
      <c r="A39" s="678" t="s">
        <v>132</v>
      </c>
      <c r="B39" s="679" t="s">
        <v>12</v>
      </c>
      <c r="C39" s="564" t="s">
        <v>1943</v>
      </c>
    </row>
    <row r="40" spans="1:3">
      <c r="A40" s="678" t="s">
        <v>133</v>
      </c>
      <c r="B40" s="679" t="s">
        <v>34</v>
      </c>
      <c r="C40" s="564" t="s">
        <v>2145</v>
      </c>
    </row>
    <row r="41" spans="1:3" ht="51">
      <c r="A41" s="678"/>
      <c r="B41" s="680" t="s">
        <v>192</v>
      </c>
      <c r="C41" s="864"/>
    </row>
    <row r="42" spans="1:3">
      <c r="A42" s="678" t="s">
        <v>134</v>
      </c>
      <c r="B42" s="679" t="s">
        <v>193</v>
      </c>
      <c r="C42" s="564" t="s">
        <v>1550</v>
      </c>
    </row>
    <row r="43" spans="1:3">
      <c r="A43" s="678" t="s">
        <v>135</v>
      </c>
      <c r="B43" s="679" t="s">
        <v>196</v>
      </c>
      <c r="C43" s="564" t="s">
        <v>2146</v>
      </c>
    </row>
    <row r="44" spans="1:3">
      <c r="A44" s="678" t="s">
        <v>136</v>
      </c>
      <c r="B44" s="679" t="s">
        <v>195</v>
      </c>
      <c r="C44" s="564" t="s">
        <v>268</v>
      </c>
    </row>
    <row r="45" spans="1:3">
      <c r="A45" s="678" t="s">
        <v>137</v>
      </c>
      <c r="B45" s="679" t="s">
        <v>86</v>
      </c>
      <c r="C45" s="564" t="s">
        <v>1945</v>
      </c>
    </row>
    <row r="46" spans="1:3">
      <c r="A46" s="678" t="s">
        <v>138</v>
      </c>
      <c r="B46" s="679" t="s">
        <v>13</v>
      </c>
      <c r="C46" s="564" t="s">
        <v>1946</v>
      </c>
    </row>
    <row r="47" spans="1:3">
      <c r="A47" s="678" t="s">
        <v>140</v>
      </c>
      <c r="B47" s="679" t="s">
        <v>15</v>
      </c>
      <c r="C47" s="564" t="s">
        <v>1945</v>
      </c>
    </row>
    <row r="48" spans="1:3">
      <c r="A48" s="678" t="s">
        <v>141</v>
      </c>
      <c r="B48" s="682" t="s">
        <v>91</v>
      </c>
      <c r="C48" s="564" t="s">
        <v>1882</v>
      </c>
    </row>
    <row r="49" spans="1:3">
      <c r="A49" s="678" t="s">
        <v>142</v>
      </c>
      <c r="B49" s="679" t="s">
        <v>16</v>
      </c>
      <c r="C49" s="921" t="s">
        <v>2147</v>
      </c>
    </row>
    <row r="50" spans="1:3" ht="26.25" thickBot="1">
      <c r="A50" s="683" t="s">
        <v>194</v>
      </c>
      <c r="B50" s="693" t="s">
        <v>59</v>
      </c>
      <c r="C50" s="911" t="s">
        <v>1945</v>
      </c>
    </row>
    <row r="51" spans="1:3" ht="13.5" thickBot="1">
      <c r="A51" s="25" t="s">
        <v>17</v>
      </c>
      <c r="B51" s="26" t="s">
        <v>18</v>
      </c>
      <c r="C51" s="47"/>
    </row>
    <row r="52" spans="1:3">
      <c r="A52" s="678" t="s">
        <v>143</v>
      </c>
      <c r="B52" s="677" t="s">
        <v>19</v>
      </c>
      <c r="C52" s="950" t="s">
        <v>1945</v>
      </c>
    </row>
    <row r="53" spans="1:3" ht="38.25">
      <c r="A53" s="678" t="s">
        <v>144</v>
      </c>
      <c r="B53" s="682" t="s">
        <v>20</v>
      </c>
      <c r="C53" s="864" t="s">
        <v>1945</v>
      </c>
    </row>
    <row r="54" spans="1:3" ht="51">
      <c r="A54" s="678" t="s">
        <v>145</v>
      </c>
      <c r="B54" s="682" t="s">
        <v>21</v>
      </c>
      <c r="C54" s="864" t="s">
        <v>1945</v>
      </c>
    </row>
    <row r="55" spans="1:3" ht="26.25" thickBot="1">
      <c r="A55" s="683" t="s">
        <v>146</v>
      </c>
      <c r="B55" s="693" t="s">
        <v>22</v>
      </c>
      <c r="C55" s="911" t="s">
        <v>1945</v>
      </c>
    </row>
    <row r="56" spans="1:3" ht="13.5" thickBot="1">
      <c r="A56" s="30" t="s">
        <v>23</v>
      </c>
      <c r="B56" s="41" t="s">
        <v>24</v>
      </c>
      <c r="C56" s="861"/>
    </row>
    <row r="57" spans="1:3">
      <c r="A57" s="14"/>
      <c r="B57" s="686" t="s">
        <v>25</v>
      </c>
      <c r="C57" s="598" t="s">
        <v>1948</v>
      </c>
    </row>
    <row r="58" spans="1:3">
      <c r="A58" s="12"/>
      <c r="B58" s="687" t="s">
        <v>26</v>
      </c>
      <c r="C58" s="564" t="s">
        <v>1948</v>
      </c>
    </row>
    <row r="59" spans="1:3">
      <c r="A59" s="688" t="s">
        <v>147</v>
      </c>
      <c r="B59" s="687" t="s">
        <v>27</v>
      </c>
      <c r="C59" s="564" t="s">
        <v>1948</v>
      </c>
    </row>
    <row r="60" spans="1:3">
      <c r="A60" s="688" t="s">
        <v>148</v>
      </c>
      <c r="B60" s="687" t="s">
        <v>28</v>
      </c>
      <c r="C60" s="564" t="s">
        <v>1948</v>
      </c>
    </row>
    <row r="61" spans="1:3">
      <c r="A61" s="688" t="s">
        <v>149</v>
      </c>
      <c r="B61" s="687" t="s">
        <v>29</v>
      </c>
      <c r="C61" s="564" t="s">
        <v>1948</v>
      </c>
    </row>
    <row r="62" spans="1:3">
      <c r="A62" s="688"/>
      <c r="B62" s="687" t="s">
        <v>80</v>
      </c>
      <c r="C62" s="582"/>
    </row>
    <row r="63" spans="1:3">
      <c r="A63" s="688" t="s">
        <v>150</v>
      </c>
      <c r="B63" s="687" t="s">
        <v>126</v>
      </c>
      <c r="C63" s="564" t="s">
        <v>1948</v>
      </c>
    </row>
    <row r="64" spans="1:3">
      <c r="A64" s="688" t="s">
        <v>151</v>
      </c>
      <c r="B64" s="687" t="s">
        <v>127</v>
      </c>
      <c r="C64" s="564" t="s">
        <v>1948</v>
      </c>
    </row>
    <row r="65" spans="1:3">
      <c r="A65" s="688" t="s">
        <v>152</v>
      </c>
      <c r="B65" s="687" t="s">
        <v>81</v>
      </c>
      <c r="C65" s="564" t="s">
        <v>1948</v>
      </c>
    </row>
    <row r="66" spans="1:3">
      <c r="A66" s="688" t="s">
        <v>153</v>
      </c>
      <c r="B66" s="687" t="s">
        <v>82</v>
      </c>
      <c r="C66" s="564" t="s">
        <v>1948</v>
      </c>
    </row>
    <row r="67" spans="1:3">
      <c r="A67" s="688" t="s">
        <v>154</v>
      </c>
      <c r="B67" s="687" t="s">
        <v>30</v>
      </c>
      <c r="C67" s="564" t="s">
        <v>1948</v>
      </c>
    </row>
    <row r="68" spans="1:3">
      <c r="A68" s="688" t="s">
        <v>155</v>
      </c>
      <c r="B68" s="687" t="s">
        <v>79</v>
      </c>
      <c r="C68" s="564" t="s">
        <v>1948</v>
      </c>
    </row>
    <row r="69" spans="1:3">
      <c r="A69" s="688" t="s">
        <v>156</v>
      </c>
      <c r="B69" s="687" t="s">
        <v>61</v>
      </c>
      <c r="C69" s="564" t="s">
        <v>1948</v>
      </c>
    </row>
    <row r="70" spans="1:3">
      <c r="A70" s="688" t="s">
        <v>157</v>
      </c>
      <c r="B70" s="687" t="s">
        <v>92</v>
      </c>
      <c r="C70" s="564" t="s">
        <v>1948</v>
      </c>
    </row>
    <row r="71" spans="1:3">
      <c r="A71" s="688" t="s">
        <v>158</v>
      </c>
      <c r="B71" s="687" t="s">
        <v>93</v>
      </c>
      <c r="C71" s="564" t="s">
        <v>1948</v>
      </c>
    </row>
    <row r="72" spans="1:3">
      <c r="A72" s="688" t="s">
        <v>159</v>
      </c>
      <c r="B72" s="687" t="s">
        <v>99</v>
      </c>
      <c r="C72" s="564" t="s">
        <v>1948</v>
      </c>
    </row>
    <row r="73" spans="1:3">
      <c r="A73" s="688" t="s">
        <v>160</v>
      </c>
      <c r="B73" s="687" t="s">
        <v>100</v>
      </c>
      <c r="C73" s="564" t="s">
        <v>1948</v>
      </c>
    </row>
    <row r="74" spans="1:3">
      <c r="A74" s="688" t="s">
        <v>161</v>
      </c>
      <c r="B74" s="687" t="s">
        <v>101</v>
      </c>
      <c r="C74" s="564" t="s">
        <v>1948</v>
      </c>
    </row>
    <row r="75" spans="1:3">
      <c r="A75" s="688" t="s">
        <v>162</v>
      </c>
      <c r="B75" s="687" t="s">
        <v>102</v>
      </c>
      <c r="C75" s="564" t="s">
        <v>1948</v>
      </c>
    </row>
    <row r="76" spans="1:3">
      <c r="A76" s="688" t="s">
        <v>163</v>
      </c>
      <c r="B76" s="687" t="s">
        <v>103</v>
      </c>
      <c r="C76" s="564" t="s">
        <v>1948</v>
      </c>
    </row>
    <row r="77" spans="1:3">
      <c r="A77" s="688"/>
      <c r="B77" s="687" t="s">
        <v>83</v>
      </c>
      <c r="C77" s="582"/>
    </row>
    <row r="78" spans="1:3">
      <c r="A78" s="688" t="s">
        <v>164</v>
      </c>
      <c r="B78" s="687" t="s">
        <v>60</v>
      </c>
      <c r="C78" s="564" t="s">
        <v>1948</v>
      </c>
    </row>
    <row r="79" spans="1:3">
      <c r="A79" s="688" t="s">
        <v>165</v>
      </c>
      <c r="B79" s="687" t="s">
        <v>36</v>
      </c>
      <c r="C79" s="564" t="s">
        <v>1948</v>
      </c>
    </row>
    <row r="80" spans="1:3">
      <c r="A80" s="688" t="s">
        <v>166</v>
      </c>
      <c r="B80" s="687" t="s">
        <v>37</v>
      </c>
      <c r="C80" s="564" t="s">
        <v>1948</v>
      </c>
    </row>
    <row r="81" spans="1:3">
      <c r="A81" s="688" t="s">
        <v>167</v>
      </c>
      <c r="B81" s="687" t="s">
        <v>87</v>
      </c>
      <c r="C81" s="564" t="s">
        <v>1948</v>
      </c>
    </row>
    <row r="82" spans="1:3">
      <c r="A82" s="688" t="s">
        <v>168</v>
      </c>
      <c r="B82" s="687" t="s">
        <v>88</v>
      </c>
      <c r="C82" s="564" t="s">
        <v>1948</v>
      </c>
    </row>
    <row r="83" spans="1:3">
      <c r="A83" s="688" t="s">
        <v>169</v>
      </c>
      <c r="B83" s="687" t="s">
        <v>89</v>
      </c>
      <c r="C83" s="564" t="s">
        <v>1948</v>
      </c>
    </row>
    <row r="84" spans="1:3">
      <c r="A84" s="688"/>
      <c r="B84" s="687" t="s">
        <v>84</v>
      </c>
      <c r="C84" s="582"/>
    </row>
    <row r="85" spans="1:3">
      <c r="A85" s="688" t="s">
        <v>170</v>
      </c>
      <c r="B85" s="687" t="s">
        <v>32</v>
      </c>
      <c r="C85" s="564" t="s">
        <v>1948</v>
      </c>
    </row>
    <row r="86" spans="1:3">
      <c r="A86" s="688" t="s">
        <v>171</v>
      </c>
      <c r="B86" s="687" t="s">
        <v>90</v>
      </c>
      <c r="C86" s="738" t="s">
        <v>1949</v>
      </c>
    </row>
    <row r="87" spans="1:3">
      <c r="A87" s="688"/>
      <c r="B87" s="687" t="s">
        <v>85</v>
      </c>
      <c r="C87" s="582"/>
    </row>
    <row r="88" spans="1:3">
      <c r="A88" s="688" t="s">
        <v>172</v>
      </c>
      <c r="B88" s="687" t="s">
        <v>33</v>
      </c>
      <c r="C88" s="738" t="s">
        <v>1948</v>
      </c>
    </row>
    <row r="89" spans="1:3">
      <c r="A89" s="688" t="s">
        <v>173</v>
      </c>
      <c r="B89" s="687" t="s">
        <v>31</v>
      </c>
      <c r="C89" s="738" t="s">
        <v>1948</v>
      </c>
    </row>
    <row r="90" spans="1:3">
      <c r="A90" s="688"/>
      <c r="B90" s="687" t="s">
        <v>104</v>
      </c>
      <c r="C90" s="582"/>
    </row>
    <row r="91" spans="1:3">
      <c r="A91" s="688" t="s">
        <v>174</v>
      </c>
      <c r="B91" s="687" t="s">
        <v>105</v>
      </c>
      <c r="C91" s="738" t="s">
        <v>1948</v>
      </c>
    </row>
    <row r="92" spans="1:3">
      <c r="A92" s="688" t="s">
        <v>175</v>
      </c>
      <c r="B92" s="687" t="s">
        <v>106</v>
      </c>
      <c r="C92" s="738" t="s">
        <v>1948</v>
      </c>
    </row>
    <row r="93" spans="1:3">
      <c r="A93" s="688" t="s">
        <v>176</v>
      </c>
      <c r="B93" s="687" t="s">
        <v>107</v>
      </c>
      <c r="C93" s="738" t="s">
        <v>1948</v>
      </c>
    </row>
    <row r="94" spans="1:3">
      <c r="A94" s="688" t="s">
        <v>177</v>
      </c>
      <c r="B94" s="687" t="s">
        <v>108</v>
      </c>
      <c r="C94" s="738" t="s">
        <v>1948</v>
      </c>
    </row>
    <row r="95" spans="1:3">
      <c r="A95" s="688" t="s">
        <v>178</v>
      </c>
      <c r="B95" s="687" t="s">
        <v>109</v>
      </c>
      <c r="C95" s="738" t="s">
        <v>1948</v>
      </c>
    </row>
    <row r="96" spans="1:3" ht="25.5">
      <c r="A96" s="688" t="s">
        <v>179</v>
      </c>
      <c r="B96" s="689" t="s">
        <v>209</v>
      </c>
      <c r="C96" s="738" t="s">
        <v>1948</v>
      </c>
    </row>
    <row r="97" spans="1:3">
      <c r="A97" s="688" t="s">
        <v>180</v>
      </c>
      <c r="B97" s="687" t="s">
        <v>110</v>
      </c>
      <c r="C97" s="738" t="s">
        <v>1948</v>
      </c>
    </row>
    <row r="98" spans="1:3">
      <c r="A98" s="688" t="s">
        <v>181</v>
      </c>
      <c r="B98" s="687" t="s">
        <v>111</v>
      </c>
      <c r="C98" s="738" t="s">
        <v>1948</v>
      </c>
    </row>
    <row r="99" spans="1:3" ht="25.5">
      <c r="A99" s="688" t="s">
        <v>182</v>
      </c>
      <c r="B99" s="689" t="s">
        <v>112</v>
      </c>
      <c r="C99" s="738" t="s">
        <v>1948</v>
      </c>
    </row>
    <row r="100" spans="1:3">
      <c r="A100" s="688" t="s">
        <v>183</v>
      </c>
      <c r="B100" s="689" t="s">
        <v>202</v>
      </c>
      <c r="C100" s="738" t="s">
        <v>1948</v>
      </c>
    </row>
    <row r="101" spans="1:3">
      <c r="A101" s="688" t="s">
        <v>197</v>
      </c>
      <c r="B101" s="689" t="s">
        <v>203</v>
      </c>
      <c r="C101" s="738" t="s">
        <v>1948</v>
      </c>
    </row>
    <row r="102" spans="1:3">
      <c r="A102" s="688" t="s">
        <v>198</v>
      </c>
      <c r="B102" s="689" t="s">
        <v>204</v>
      </c>
      <c r="C102" s="738" t="s">
        <v>1948</v>
      </c>
    </row>
    <row r="103" spans="1:3">
      <c r="A103" s="688" t="s">
        <v>199</v>
      </c>
      <c r="B103" s="689" t="s">
        <v>205</v>
      </c>
      <c r="C103" s="738" t="s">
        <v>1948</v>
      </c>
    </row>
    <row r="104" spans="1:3">
      <c r="A104" s="688"/>
      <c r="B104" s="687" t="s">
        <v>113</v>
      </c>
      <c r="C104" s="582"/>
    </row>
    <row r="105" spans="1:3">
      <c r="A105" s="688" t="s">
        <v>200</v>
      </c>
      <c r="B105" s="687" t="s">
        <v>114</v>
      </c>
      <c r="C105" s="738" t="s">
        <v>1948</v>
      </c>
    </row>
    <row r="106" spans="1:3">
      <c r="A106" s="688" t="s">
        <v>201</v>
      </c>
      <c r="B106" s="687" t="s">
        <v>115</v>
      </c>
      <c r="C106" s="738" t="s">
        <v>1948</v>
      </c>
    </row>
    <row r="107" spans="1:3">
      <c r="A107" s="688"/>
      <c r="B107" s="690" t="s">
        <v>208</v>
      </c>
      <c r="C107" s="862"/>
    </row>
    <row r="108" spans="1:3" ht="26.25" thickBot="1">
      <c r="A108" s="691" t="s">
        <v>207</v>
      </c>
      <c r="B108" s="692" t="s">
        <v>206</v>
      </c>
      <c r="C108" s="854" t="s">
        <v>1948</v>
      </c>
    </row>
    <row r="109" spans="1:3" ht="13.5" thickBot="1">
      <c r="A109" s="12"/>
      <c r="B109" s="8"/>
      <c r="C109" s="595"/>
    </row>
    <row r="110" spans="1:3" ht="13.5" thickBot="1">
      <c r="A110" s="25" t="s">
        <v>39</v>
      </c>
      <c r="B110" s="29" t="s">
        <v>38</v>
      </c>
      <c r="C110" s="856"/>
    </row>
    <row r="111" spans="1:3">
      <c r="A111" s="14" t="s">
        <v>40</v>
      </c>
      <c r="B111" s="17" t="s">
        <v>62</v>
      </c>
      <c r="C111" s="596"/>
    </row>
    <row r="112" spans="1:3">
      <c r="A112" s="12" t="s">
        <v>41</v>
      </c>
      <c r="B112" s="18" t="s">
        <v>63</v>
      </c>
      <c r="C112" s="582" t="s">
        <v>1948</v>
      </c>
    </row>
    <row r="113" spans="1:3">
      <c r="A113" s="12" t="s">
        <v>42</v>
      </c>
      <c r="B113" s="18" t="s">
        <v>64</v>
      </c>
      <c r="C113" s="582" t="s">
        <v>1948</v>
      </c>
    </row>
    <row r="114" spans="1:3">
      <c r="A114" s="12" t="s">
        <v>43</v>
      </c>
      <c r="B114" s="18" t="s">
        <v>65</v>
      </c>
      <c r="C114" s="582" t="s">
        <v>1948</v>
      </c>
    </row>
    <row r="115" spans="1:3">
      <c r="A115" s="12" t="s">
        <v>44</v>
      </c>
      <c r="B115" s="18" t="s">
        <v>66</v>
      </c>
      <c r="C115" s="582" t="s">
        <v>1948</v>
      </c>
    </row>
    <row r="116" spans="1:3">
      <c r="A116" s="12" t="s">
        <v>45</v>
      </c>
      <c r="B116" s="18" t="s">
        <v>120</v>
      </c>
      <c r="C116" s="582" t="s">
        <v>1948</v>
      </c>
    </row>
    <row r="117" spans="1:3">
      <c r="A117" s="12" t="s">
        <v>46</v>
      </c>
      <c r="B117" s="18" t="s">
        <v>121</v>
      </c>
      <c r="C117" s="582" t="s">
        <v>1948</v>
      </c>
    </row>
    <row r="118" spans="1:3" ht="25.5">
      <c r="A118" s="12" t="s">
        <v>47</v>
      </c>
      <c r="B118" s="22" t="s">
        <v>67</v>
      </c>
      <c r="C118" s="582" t="s">
        <v>1948</v>
      </c>
    </row>
    <row r="119" spans="1:3" ht="25.5">
      <c r="A119" s="12" t="s">
        <v>48</v>
      </c>
      <c r="B119" s="22" t="s">
        <v>68</v>
      </c>
      <c r="C119" s="582" t="s">
        <v>1948</v>
      </c>
    </row>
    <row r="120" spans="1:3">
      <c r="A120" s="12" t="s">
        <v>49</v>
      </c>
      <c r="B120" s="18" t="s">
        <v>69</v>
      </c>
      <c r="C120" s="582" t="s">
        <v>1948</v>
      </c>
    </row>
    <row r="121" spans="1:3">
      <c r="A121" s="12" t="s">
        <v>50</v>
      </c>
      <c r="B121" s="18" t="s">
        <v>70</v>
      </c>
      <c r="C121" s="582" t="s">
        <v>1948</v>
      </c>
    </row>
    <row r="122" spans="1:3">
      <c r="A122" s="12" t="s">
        <v>122</v>
      </c>
      <c r="B122" s="1" t="s">
        <v>116</v>
      </c>
      <c r="C122" s="582" t="s">
        <v>1948</v>
      </c>
    </row>
    <row r="123" spans="1:3">
      <c r="A123" s="12" t="s">
        <v>123</v>
      </c>
      <c r="B123" s="1" t="s">
        <v>117</v>
      </c>
      <c r="C123" s="582" t="s">
        <v>1948</v>
      </c>
    </row>
    <row r="124" spans="1:3">
      <c r="A124" s="12" t="s">
        <v>124</v>
      </c>
      <c r="B124" s="1" t="s">
        <v>118</v>
      </c>
      <c r="C124" s="582" t="s">
        <v>1948</v>
      </c>
    </row>
    <row r="125" spans="1:3" ht="13.5" thickBot="1">
      <c r="A125" s="15" t="s">
        <v>125</v>
      </c>
      <c r="B125" s="3" t="s">
        <v>119</v>
      </c>
      <c r="C125" s="854" t="s">
        <v>1948</v>
      </c>
    </row>
    <row r="126" spans="1:3" ht="13.5" thickBot="1">
      <c r="A126" s="12"/>
      <c r="B126" s="8"/>
      <c r="C126" s="595"/>
    </row>
    <row r="127" spans="1:3" ht="13.5" thickBot="1">
      <c r="A127" s="25" t="s">
        <v>51</v>
      </c>
      <c r="B127" s="29" t="s">
        <v>191</v>
      </c>
      <c r="C127" s="856"/>
    </row>
    <row r="128" spans="1:3" ht="13.5" thickBot="1">
      <c r="A128" s="16" t="s">
        <v>52</v>
      </c>
      <c r="B128" s="20" t="s">
        <v>128</v>
      </c>
      <c r="C128" s="863" t="s">
        <v>1948</v>
      </c>
    </row>
    <row r="129" spans="1:3" ht="13.5" thickBot="1">
      <c r="A129" s="12"/>
      <c r="B129" s="8"/>
      <c r="C129" s="595"/>
    </row>
    <row r="130" spans="1:3" ht="13.5" thickBot="1">
      <c r="A130" s="30" t="s">
        <v>53</v>
      </c>
      <c r="B130" s="31" t="s">
        <v>71</v>
      </c>
      <c r="C130" s="861"/>
    </row>
    <row r="131" spans="1:3">
      <c r="A131" s="14" t="s">
        <v>54</v>
      </c>
      <c r="B131" s="17" t="s">
        <v>72</v>
      </c>
      <c r="C131" s="596" t="s">
        <v>1948</v>
      </c>
    </row>
    <row r="132" spans="1:3" ht="13.5" thickBot="1">
      <c r="A132" s="15" t="s">
        <v>55</v>
      </c>
      <c r="B132" s="19" t="s">
        <v>73</v>
      </c>
      <c r="C132" s="854" t="s">
        <v>1948</v>
      </c>
    </row>
    <row r="133" spans="1:3" ht="13.5" thickBot="1">
      <c r="A133" s="12"/>
      <c r="B133" s="8"/>
      <c r="C133" s="595"/>
    </row>
    <row r="134" spans="1:3" ht="13.5" thickBot="1">
      <c r="A134" s="30" t="s">
        <v>56</v>
      </c>
      <c r="B134" s="31" t="s">
        <v>74</v>
      </c>
      <c r="C134" s="861"/>
    </row>
    <row r="135" spans="1:3" ht="25.5">
      <c r="A135" s="14" t="s">
        <v>57</v>
      </c>
      <c r="B135" s="23" t="s">
        <v>75</v>
      </c>
      <c r="C135" s="598" t="s">
        <v>1948</v>
      </c>
    </row>
    <row r="136" spans="1:3" ht="26.25" thickBot="1">
      <c r="A136" s="15" t="s">
        <v>58</v>
      </c>
      <c r="B136" s="24" t="s">
        <v>76</v>
      </c>
      <c r="C136" s="576" t="s">
        <v>1948</v>
      </c>
    </row>
    <row r="137" spans="1:3" ht="13.5" thickBot="1">
      <c r="A137" s="4"/>
      <c r="B137" s="4"/>
      <c r="C137" s="562"/>
    </row>
    <row r="138" spans="1:3" ht="13.5" thickBot="1">
      <c r="A138" s="25" t="s">
        <v>94</v>
      </c>
      <c r="B138" s="26" t="s">
        <v>184</v>
      </c>
      <c r="C138" s="856"/>
    </row>
    <row r="139" spans="1:3">
      <c r="A139" s="676" t="s">
        <v>95</v>
      </c>
      <c r="B139" s="36" t="s">
        <v>187</v>
      </c>
      <c r="C139" s="598" t="s">
        <v>1948</v>
      </c>
    </row>
    <row r="140" spans="1:3" ht="25.5">
      <c r="A140" s="678" t="s">
        <v>96</v>
      </c>
      <c r="B140" s="37" t="s">
        <v>188</v>
      </c>
      <c r="C140" s="864" t="s">
        <v>1948</v>
      </c>
    </row>
    <row r="141" spans="1:3" ht="25.5">
      <c r="A141" s="678" t="s">
        <v>97</v>
      </c>
      <c r="B141" s="37" t="s">
        <v>189</v>
      </c>
      <c r="C141" s="864" t="s">
        <v>1948</v>
      </c>
    </row>
    <row r="142" spans="1:3">
      <c r="A142" s="678" t="s">
        <v>98</v>
      </c>
      <c r="B142" s="37" t="s">
        <v>190</v>
      </c>
      <c r="C142" s="564" t="s">
        <v>1948</v>
      </c>
    </row>
    <row r="143" spans="1:3" ht="13.5" thickBot="1">
      <c r="A143" s="683" t="s">
        <v>185</v>
      </c>
      <c r="B143" s="38" t="s">
        <v>186</v>
      </c>
      <c r="C143" s="576" t="s">
        <v>1948</v>
      </c>
    </row>
    <row r="144" spans="1:3">
      <c r="C144" s="951"/>
    </row>
    <row r="145" spans="3:3">
      <c r="C145" s="951"/>
    </row>
    <row r="146" spans="3:3">
      <c r="C146" s="951"/>
    </row>
    <row r="147" spans="3:3">
      <c r="C147" s="951"/>
    </row>
    <row r="148" spans="3:3">
      <c r="C148" s="951"/>
    </row>
    <row r="149" spans="3:3">
      <c r="C149" s="951"/>
    </row>
    <row r="150" spans="3:3">
      <c r="C150" s="951"/>
    </row>
    <row r="151" spans="3:3">
      <c r="C151" s="951"/>
    </row>
    <row r="152" spans="3:3">
      <c r="C152" s="951"/>
    </row>
    <row r="153" spans="3:3">
      <c r="C153" s="951"/>
    </row>
    <row r="154" spans="3:3">
      <c r="C154" s="951"/>
    </row>
    <row r="155" spans="3:3">
      <c r="C155" s="951"/>
    </row>
    <row r="156" spans="3:3">
      <c r="C156" s="951"/>
    </row>
    <row r="157" spans="3:3">
      <c r="C157" s="951"/>
    </row>
    <row r="158" spans="3:3">
      <c r="C158" s="951"/>
    </row>
  </sheetData>
  <sheetProtection password="E2A1" sheet="1" objects="1" scenarios="1"/>
  <customSheetViews>
    <customSheetView guid="{3E90B2E1-F1F4-4974-B519-9169F75ECD48}" topLeftCell="A13">
      <selection activeCell="E55" sqref="E55"/>
      <pageMargins left="0.7" right="0.7" top="0.75" bottom="0.75" header="0.3" footer="0.3"/>
    </customSheetView>
  </customSheetViews>
  <mergeCells count="6">
    <mergeCell ref="A30:C30"/>
    <mergeCell ref="A32:B32"/>
    <mergeCell ref="A2:C24"/>
    <mergeCell ref="A26:B26"/>
    <mergeCell ref="A27:B27"/>
    <mergeCell ref="A28:B28"/>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sheetPr codeName="Hoja43"/>
  <dimension ref="A1:C158"/>
  <sheetViews>
    <sheetView tabSelected="1" topLeftCell="A37" workbookViewId="0">
      <selection activeCell="F64" sqref="F64"/>
    </sheetView>
  </sheetViews>
  <sheetFormatPr baseColWidth="10" defaultRowHeight="12.75"/>
  <cols>
    <col min="1" max="1" width="31.5703125" customWidth="1"/>
    <col min="2" max="2" width="24.28515625" customWidth="1"/>
    <col min="3" max="3" width="40.140625" customWidth="1"/>
  </cols>
  <sheetData>
    <row r="1" spans="1:3">
      <c r="A1" s="56" t="s">
        <v>210</v>
      </c>
      <c r="B1" s="57"/>
      <c r="C1" s="58"/>
    </row>
    <row r="2" spans="1:3">
      <c r="A2" s="1057" t="s">
        <v>1911</v>
      </c>
      <c r="B2" s="1280"/>
      <c r="C2" s="1058"/>
    </row>
    <row r="3" spans="1:3">
      <c r="A3" s="1057"/>
      <c r="B3" s="1280"/>
      <c r="C3" s="1058"/>
    </row>
    <row r="4" spans="1:3">
      <c r="A4" s="1057"/>
      <c r="B4" s="1280"/>
      <c r="C4" s="1058"/>
    </row>
    <row r="5" spans="1:3">
      <c r="A5" s="1057"/>
      <c r="B5" s="1280"/>
      <c r="C5" s="1058"/>
    </row>
    <row r="6" spans="1:3">
      <c r="A6" s="1057"/>
      <c r="B6" s="1280"/>
      <c r="C6" s="1058"/>
    </row>
    <row r="7" spans="1:3">
      <c r="A7" s="1057"/>
      <c r="B7" s="1280"/>
      <c r="C7" s="1058"/>
    </row>
    <row r="8" spans="1:3">
      <c r="A8" s="1057"/>
      <c r="B8" s="1280"/>
      <c r="C8" s="1058"/>
    </row>
    <row r="9" spans="1:3">
      <c r="A9" s="1057"/>
      <c r="B9" s="1280"/>
      <c r="C9" s="1058"/>
    </row>
    <row r="10" spans="1:3">
      <c r="A10" s="1057"/>
      <c r="B10" s="1280"/>
      <c r="C10" s="1058"/>
    </row>
    <row r="11" spans="1:3">
      <c r="A11" s="1057"/>
      <c r="B11" s="1280"/>
      <c r="C11" s="1058"/>
    </row>
    <row r="12" spans="1:3">
      <c r="A12" s="1057"/>
      <c r="B12" s="1280"/>
      <c r="C12" s="1058"/>
    </row>
    <row r="13" spans="1:3">
      <c r="A13" s="1057"/>
      <c r="B13" s="1280"/>
      <c r="C13" s="1058"/>
    </row>
    <row r="14" spans="1:3">
      <c r="A14" s="1057"/>
      <c r="B14" s="1280"/>
      <c r="C14" s="1058"/>
    </row>
    <row r="15" spans="1:3">
      <c r="A15" s="1057"/>
      <c r="B15" s="1280"/>
      <c r="C15" s="1058"/>
    </row>
    <row r="16" spans="1:3">
      <c r="A16" s="1057"/>
      <c r="B16" s="1280"/>
      <c r="C16" s="1058"/>
    </row>
    <row r="17" spans="1:3">
      <c r="A17" s="1057"/>
      <c r="B17" s="1280"/>
      <c r="C17" s="1058"/>
    </row>
    <row r="18" spans="1:3">
      <c r="A18" s="1057"/>
      <c r="B18" s="1280"/>
      <c r="C18" s="1058"/>
    </row>
    <row r="19" spans="1:3">
      <c r="A19" s="1057"/>
      <c r="B19" s="1280"/>
      <c r="C19" s="1058"/>
    </row>
    <row r="20" spans="1:3">
      <c r="A20" s="1057"/>
      <c r="B20" s="1280"/>
      <c r="C20" s="1058"/>
    </row>
    <row r="21" spans="1:3">
      <c r="A21" s="1057"/>
      <c r="B21" s="1280"/>
      <c r="C21" s="1058"/>
    </row>
    <row r="22" spans="1:3">
      <c r="A22" s="1057"/>
      <c r="B22" s="1280"/>
      <c r="C22" s="1058"/>
    </row>
    <row r="23" spans="1:3">
      <c r="A23" s="1057"/>
      <c r="B23" s="1280"/>
      <c r="C23" s="1058"/>
    </row>
    <row r="24" spans="1:3" ht="13.5" thickBot="1">
      <c r="A24" s="1059"/>
      <c r="B24" s="1281"/>
      <c r="C24" s="1060"/>
    </row>
    <row r="25" spans="1:3" ht="13.5" thickBot="1">
      <c r="A25" s="4"/>
      <c r="B25" s="4"/>
      <c r="C25" s="45"/>
    </row>
    <row r="26" spans="1:3">
      <c r="A26" s="1050" t="s">
        <v>0</v>
      </c>
      <c r="B26" s="1051"/>
      <c r="C26" s="565" t="s">
        <v>2152</v>
      </c>
    </row>
    <row r="27" spans="1:3">
      <c r="A27" s="1052" t="s">
        <v>77</v>
      </c>
      <c r="B27" s="1053"/>
      <c r="C27" s="564" t="s">
        <v>2153</v>
      </c>
    </row>
    <row r="28" spans="1:3">
      <c r="A28" s="1052" t="s">
        <v>1</v>
      </c>
      <c r="B28" s="1054"/>
      <c r="C28" s="864" t="str">
        <f>+C26</f>
        <v>SOCIEDAD PORTUARIA PESCAMAR S.A.</v>
      </c>
    </row>
    <row r="29" spans="1:3" ht="13.5" thickBot="1">
      <c r="A29" s="4"/>
      <c r="B29" s="4"/>
      <c r="C29" s="45"/>
    </row>
    <row r="30" spans="1:3" ht="13.5" thickBot="1">
      <c r="A30" s="1306" t="s">
        <v>78</v>
      </c>
      <c r="B30" s="1046"/>
      <c r="C30" s="1047"/>
    </row>
    <row r="31" spans="1:3" ht="13.5" thickBot="1">
      <c r="A31" s="4"/>
      <c r="B31" s="4"/>
      <c r="C31" s="45"/>
    </row>
    <row r="32" spans="1:3" ht="13.5" thickBot="1">
      <c r="A32" s="1048" t="s">
        <v>3</v>
      </c>
      <c r="B32" s="1049"/>
      <c r="C32" s="46" t="s">
        <v>4</v>
      </c>
    </row>
    <row r="33" spans="1:3" ht="13.5" thickBot="1">
      <c r="A33" s="28"/>
      <c r="B33" s="32"/>
      <c r="C33" s="46"/>
    </row>
    <row r="34" spans="1:3" ht="13.5" thickBot="1">
      <c r="A34" s="25" t="s">
        <v>5</v>
      </c>
      <c r="B34" s="26" t="s">
        <v>7</v>
      </c>
      <c r="C34" s="47"/>
    </row>
    <row r="35" spans="1:3" ht="13.5" thickBot="1">
      <c r="A35" s="25" t="s">
        <v>6</v>
      </c>
      <c r="B35" s="26" t="s">
        <v>8</v>
      </c>
      <c r="C35" s="47"/>
    </row>
    <row r="36" spans="1:3">
      <c r="A36" s="676" t="s">
        <v>129</v>
      </c>
      <c r="B36" s="677" t="s">
        <v>10</v>
      </c>
      <c r="C36" s="577" t="str">
        <f>+C26</f>
        <v>SOCIEDAD PORTUARIA PESCAMAR S.A.</v>
      </c>
    </row>
    <row r="37" spans="1:3">
      <c r="A37" s="678" t="s">
        <v>130</v>
      </c>
      <c r="B37" s="679" t="s">
        <v>9</v>
      </c>
      <c r="C37" s="564" t="s">
        <v>263</v>
      </c>
    </row>
    <row r="38" spans="1:3">
      <c r="A38" s="678" t="s">
        <v>131</v>
      </c>
      <c r="B38" s="679" t="s">
        <v>11</v>
      </c>
      <c r="C38" s="564" t="s">
        <v>2154</v>
      </c>
    </row>
    <row r="39" spans="1:3">
      <c r="A39" s="678" t="s">
        <v>132</v>
      </c>
      <c r="B39" s="679" t="s">
        <v>12</v>
      </c>
      <c r="C39" s="564" t="s">
        <v>1943</v>
      </c>
    </row>
    <row r="40" spans="1:3">
      <c r="A40" s="678" t="s">
        <v>133</v>
      </c>
      <c r="B40" s="679" t="s">
        <v>34</v>
      </c>
      <c r="C40" s="564" t="str">
        <f>+C26</f>
        <v>SOCIEDAD PORTUARIA PESCAMAR S.A.</v>
      </c>
    </row>
    <row r="41" spans="1:3" ht="63.75">
      <c r="A41" s="678"/>
      <c r="B41" s="680" t="s">
        <v>192</v>
      </c>
      <c r="C41" s="564"/>
    </row>
    <row r="42" spans="1:3">
      <c r="A42" s="678" t="s">
        <v>134</v>
      </c>
      <c r="B42" s="679" t="s">
        <v>193</v>
      </c>
      <c r="C42" s="564" t="s">
        <v>2155</v>
      </c>
    </row>
    <row r="43" spans="1:3">
      <c r="A43" s="678" t="s">
        <v>135</v>
      </c>
      <c r="B43" s="679" t="s">
        <v>196</v>
      </c>
      <c r="C43" s="564" t="s">
        <v>2156</v>
      </c>
    </row>
    <row r="44" spans="1:3">
      <c r="A44" s="678" t="s">
        <v>136</v>
      </c>
      <c r="B44" s="679" t="s">
        <v>195</v>
      </c>
      <c r="C44" s="564" t="s">
        <v>268</v>
      </c>
    </row>
    <row r="45" spans="1:3">
      <c r="A45" s="678" t="s">
        <v>137</v>
      </c>
      <c r="B45" s="679" t="s">
        <v>86</v>
      </c>
      <c r="C45" s="883">
        <v>39996</v>
      </c>
    </row>
    <row r="46" spans="1:3">
      <c r="A46" s="678" t="s">
        <v>138</v>
      </c>
      <c r="B46" s="679" t="s">
        <v>13</v>
      </c>
      <c r="C46" s="908" t="s">
        <v>2157</v>
      </c>
    </row>
    <row r="47" spans="1:3">
      <c r="A47" s="678" t="s">
        <v>140</v>
      </c>
      <c r="B47" s="679" t="s">
        <v>15</v>
      </c>
      <c r="C47" s="908" t="s">
        <v>2158</v>
      </c>
    </row>
    <row r="48" spans="1:3" ht="25.5">
      <c r="A48" s="678" t="s">
        <v>141</v>
      </c>
      <c r="B48" s="682" t="s">
        <v>91</v>
      </c>
      <c r="C48" s="908" t="s">
        <v>1964</v>
      </c>
    </row>
    <row r="49" spans="1:3">
      <c r="A49" s="678" t="s">
        <v>142</v>
      </c>
      <c r="B49" s="679" t="s">
        <v>16</v>
      </c>
      <c r="C49" s="908" t="s">
        <v>280</v>
      </c>
    </row>
    <row r="50" spans="1:3" ht="26.25" thickBot="1">
      <c r="A50" s="683" t="s">
        <v>194</v>
      </c>
      <c r="B50" s="693" t="s">
        <v>59</v>
      </c>
      <c r="C50" s="915" t="s">
        <v>280</v>
      </c>
    </row>
    <row r="51" spans="1:3" ht="13.5" thickBot="1">
      <c r="A51" s="25" t="s">
        <v>17</v>
      </c>
      <c r="B51" s="26" t="s">
        <v>18</v>
      </c>
      <c r="C51" s="856"/>
    </row>
    <row r="52" spans="1:3">
      <c r="A52" s="678" t="s">
        <v>143</v>
      </c>
      <c r="B52" s="677" t="s">
        <v>19</v>
      </c>
      <c r="C52" s="577">
        <v>2</v>
      </c>
    </row>
    <row r="53" spans="1:3" ht="38.25">
      <c r="A53" s="678" t="s">
        <v>144</v>
      </c>
      <c r="B53" s="682" t="s">
        <v>20</v>
      </c>
      <c r="C53" s="564">
        <v>2</v>
      </c>
    </row>
    <row r="54" spans="1:3" ht="76.5">
      <c r="A54" s="678" t="s">
        <v>145</v>
      </c>
      <c r="B54" s="682" t="s">
        <v>21</v>
      </c>
      <c r="C54" s="564">
        <v>2</v>
      </c>
    </row>
    <row r="55" spans="1:3" ht="51.75" thickBot="1">
      <c r="A55" s="683" t="s">
        <v>146</v>
      </c>
      <c r="B55" s="693" t="s">
        <v>22</v>
      </c>
      <c r="C55" s="915" t="s">
        <v>280</v>
      </c>
    </row>
    <row r="56" spans="1:3" ht="13.5" thickBot="1">
      <c r="A56" s="30" t="s">
        <v>23</v>
      </c>
      <c r="B56" s="41" t="s">
        <v>24</v>
      </c>
      <c r="C56" s="861"/>
    </row>
    <row r="57" spans="1:3">
      <c r="A57" s="14"/>
      <c r="B57" s="686" t="s">
        <v>25</v>
      </c>
      <c r="C57" s="880" t="s">
        <v>2159</v>
      </c>
    </row>
    <row r="58" spans="1:3">
      <c r="A58" s="12"/>
      <c r="B58" s="687" t="s">
        <v>26</v>
      </c>
      <c r="C58" s="738" t="s">
        <v>2160</v>
      </c>
    </row>
    <row r="59" spans="1:3">
      <c r="A59" s="688" t="s">
        <v>147</v>
      </c>
      <c r="B59" s="687" t="s">
        <v>27</v>
      </c>
      <c r="C59" s="738" t="s">
        <v>2160</v>
      </c>
    </row>
    <row r="60" spans="1:3">
      <c r="A60" s="688" t="s">
        <v>148</v>
      </c>
      <c r="B60" s="687" t="s">
        <v>28</v>
      </c>
      <c r="C60" s="738" t="s">
        <v>280</v>
      </c>
    </row>
    <row r="61" spans="1:3">
      <c r="A61" s="688" t="s">
        <v>149</v>
      </c>
      <c r="B61" s="687" t="s">
        <v>29</v>
      </c>
      <c r="C61" s="738" t="s">
        <v>280</v>
      </c>
    </row>
    <row r="62" spans="1:3">
      <c r="A62" s="688"/>
      <c r="B62" s="687" t="s">
        <v>80</v>
      </c>
      <c r="C62" s="582"/>
    </row>
    <row r="63" spans="1:3">
      <c r="A63" s="688" t="s">
        <v>150</v>
      </c>
      <c r="B63" s="687" t="s">
        <v>126</v>
      </c>
      <c r="C63" s="582">
        <v>1</v>
      </c>
    </row>
    <row r="64" spans="1:3">
      <c r="A64" s="688" t="s">
        <v>151</v>
      </c>
      <c r="B64" s="687" t="s">
        <v>127</v>
      </c>
      <c r="C64" s="582">
        <v>1</v>
      </c>
    </row>
    <row r="65" spans="1:3">
      <c r="A65" s="688" t="s">
        <v>152</v>
      </c>
      <c r="B65" s="687" t="s">
        <v>81</v>
      </c>
      <c r="C65" s="738" t="s">
        <v>274</v>
      </c>
    </row>
    <row r="66" spans="1:3">
      <c r="A66" s="688" t="s">
        <v>153</v>
      </c>
      <c r="B66" s="687" t="s">
        <v>82</v>
      </c>
      <c r="C66" s="738" t="s">
        <v>275</v>
      </c>
    </row>
    <row r="67" spans="1:3">
      <c r="A67" s="688" t="s">
        <v>154</v>
      </c>
      <c r="B67" s="687" t="s">
        <v>30</v>
      </c>
      <c r="C67" s="738" t="s">
        <v>2161</v>
      </c>
    </row>
    <row r="68" spans="1:3">
      <c r="A68" s="688" t="s">
        <v>155</v>
      </c>
      <c r="B68" s="687" t="s">
        <v>79</v>
      </c>
      <c r="C68" s="738" t="s">
        <v>2162</v>
      </c>
    </row>
    <row r="69" spans="1:3">
      <c r="A69" s="688" t="s">
        <v>156</v>
      </c>
      <c r="B69" s="687" t="s">
        <v>61</v>
      </c>
      <c r="C69" s="738" t="s">
        <v>2163</v>
      </c>
    </row>
    <row r="70" spans="1:3">
      <c r="A70" s="688" t="s">
        <v>157</v>
      </c>
      <c r="B70" s="687" t="s">
        <v>92</v>
      </c>
      <c r="C70" s="738" t="s">
        <v>280</v>
      </c>
    </row>
    <row r="71" spans="1:3">
      <c r="A71" s="688" t="s">
        <v>158</v>
      </c>
      <c r="B71" s="687" t="s">
        <v>93</v>
      </c>
      <c r="C71" s="738" t="s">
        <v>280</v>
      </c>
    </row>
    <row r="72" spans="1:3">
      <c r="A72" s="688" t="s">
        <v>159</v>
      </c>
      <c r="B72" s="687" t="s">
        <v>99</v>
      </c>
      <c r="C72" s="738" t="s">
        <v>1557</v>
      </c>
    </row>
    <row r="73" spans="1:3">
      <c r="A73" s="688" t="s">
        <v>160</v>
      </c>
      <c r="B73" s="687" t="s">
        <v>100</v>
      </c>
      <c r="C73" s="738" t="s">
        <v>280</v>
      </c>
    </row>
    <row r="74" spans="1:3">
      <c r="A74" s="688" t="s">
        <v>161</v>
      </c>
      <c r="B74" s="687" t="s">
        <v>101</v>
      </c>
      <c r="C74" s="738" t="s">
        <v>280</v>
      </c>
    </row>
    <row r="75" spans="1:3">
      <c r="A75" s="688" t="s">
        <v>162</v>
      </c>
      <c r="B75" s="687" t="s">
        <v>102</v>
      </c>
      <c r="C75" s="738" t="s">
        <v>280</v>
      </c>
    </row>
    <row r="76" spans="1:3">
      <c r="A76" s="688" t="s">
        <v>163</v>
      </c>
      <c r="B76" s="687" t="s">
        <v>103</v>
      </c>
      <c r="C76" s="738" t="s">
        <v>280</v>
      </c>
    </row>
    <row r="77" spans="1:3">
      <c r="A77" s="688"/>
      <c r="B77" s="687" t="s">
        <v>83</v>
      </c>
      <c r="C77" s="582"/>
    </row>
    <row r="78" spans="1:3">
      <c r="A78" s="688" t="s">
        <v>164</v>
      </c>
      <c r="B78" s="687" t="s">
        <v>60</v>
      </c>
      <c r="C78" s="738" t="s">
        <v>280</v>
      </c>
    </row>
    <row r="79" spans="1:3">
      <c r="A79" s="688" t="s">
        <v>165</v>
      </c>
      <c r="B79" s="687" t="s">
        <v>36</v>
      </c>
      <c r="C79" s="738" t="s">
        <v>280</v>
      </c>
    </row>
    <row r="80" spans="1:3">
      <c r="A80" s="688" t="s">
        <v>166</v>
      </c>
      <c r="B80" s="687" t="s">
        <v>37</v>
      </c>
      <c r="C80" s="738" t="s">
        <v>2164</v>
      </c>
    </row>
    <row r="81" spans="1:3">
      <c r="A81" s="688" t="s">
        <v>167</v>
      </c>
      <c r="B81" s="687" t="s">
        <v>87</v>
      </c>
      <c r="C81" s="738" t="s">
        <v>280</v>
      </c>
    </row>
    <row r="82" spans="1:3">
      <c r="A82" s="688" t="s">
        <v>168</v>
      </c>
      <c r="B82" s="687" t="s">
        <v>88</v>
      </c>
      <c r="C82" s="738" t="s">
        <v>280</v>
      </c>
    </row>
    <row r="83" spans="1:3">
      <c r="A83" s="688" t="s">
        <v>169</v>
      </c>
      <c r="B83" s="687" t="s">
        <v>89</v>
      </c>
      <c r="C83" s="738" t="s">
        <v>280</v>
      </c>
    </row>
    <row r="84" spans="1:3">
      <c r="A84" s="688"/>
      <c r="B84" s="687" t="s">
        <v>84</v>
      </c>
      <c r="C84" s="582"/>
    </row>
    <row r="85" spans="1:3">
      <c r="A85" s="688" t="s">
        <v>170</v>
      </c>
      <c r="B85" s="687" t="s">
        <v>32</v>
      </c>
      <c r="C85" s="738" t="s">
        <v>280</v>
      </c>
    </row>
    <row r="86" spans="1:3">
      <c r="A86" s="688" t="s">
        <v>171</v>
      </c>
      <c r="B86" s="687" t="s">
        <v>90</v>
      </c>
      <c r="C86" s="738" t="s">
        <v>2165</v>
      </c>
    </row>
    <row r="87" spans="1:3">
      <c r="A87" s="688"/>
      <c r="B87" s="687" t="s">
        <v>85</v>
      </c>
      <c r="C87" s="582"/>
    </row>
    <row r="88" spans="1:3">
      <c r="A88" s="688" t="s">
        <v>172</v>
      </c>
      <c r="B88" s="687" t="s">
        <v>33</v>
      </c>
      <c r="C88" s="738" t="s">
        <v>280</v>
      </c>
    </row>
    <row r="89" spans="1:3">
      <c r="A89" s="688" t="s">
        <v>173</v>
      </c>
      <c r="B89" s="687" t="s">
        <v>31</v>
      </c>
      <c r="C89" s="738" t="s">
        <v>2166</v>
      </c>
    </row>
    <row r="90" spans="1:3">
      <c r="A90" s="688"/>
      <c r="B90" s="687" t="s">
        <v>104</v>
      </c>
      <c r="C90" s="582"/>
    </row>
    <row r="91" spans="1:3">
      <c r="A91" s="688" t="s">
        <v>174</v>
      </c>
      <c r="B91" s="687" t="s">
        <v>105</v>
      </c>
      <c r="C91" s="738" t="s">
        <v>280</v>
      </c>
    </row>
    <row r="92" spans="1:3">
      <c r="A92" s="688" t="s">
        <v>175</v>
      </c>
      <c r="B92" s="687" t="s">
        <v>106</v>
      </c>
      <c r="C92" s="738" t="s">
        <v>280</v>
      </c>
    </row>
    <row r="93" spans="1:3">
      <c r="A93" s="688" t="s">
        <v>176</v>
      </c>
      <c r="B93" s="687" t="s">
        <v>107</v>
      </c>
      <c r="C93" s="738" t="s">
        <v>280</v>
      </c>
    </row>
    <row r="94" spans="1:3">
      <c r="A94" s="688" t="s">
        <v>177</v>
      </c>
      <c r="B94" s="687" t="s">
        <v>108</v>
      </c>
      <c r="C94" s="738" t="s">
        <v>280</v>
      </c>
    </row>
    <row r="95" spans="1:3">
      <c r="A95" s="688" t="s">
        <v>178</v>
      </c>
      <c r="B95" s="687" t="s">
        <v>109</v>
      </c>
      <c r="C95" s="738" t="s">
        <v>280</v>
      </c>
    </row>
    <row r="96" spans="1:3" ht="51">
      <c r="A96" s="688" t="s">
        <v>179</v>
      </c>
      <c r="B96" s="689" t="s">
        <v>209</v>
      </c>
      <c r="C96" s="738" t="s">
        <v>280</v>
      </c>
    </row>
    <row r="97" spans="1:3">
      <c r="A97" s="688" t="s">
        <v>180</v>
      </c>
      <c r="B97" s="687" t="s">
        <v>110</v>
      </c>
      <c r="C97" s="738" t="s">
        <v>280</v>
      </c>
    </row>
    <row r="98" spans="1:3">
      <c r="A98" s="688" t="s">
        <v>181</v>
      </c>
      <c r="B98" s="687" t="s">
        <v>111</v>
      </c>
      <c r="C98" s="738" t="s">
        <v>280</v>
      </c>
    </row>
    <row r="99" spans="1:3" ht="25.5">
      <c r="A99" s="688" t="s">
        <v>182</v>
      </c>
      <c r="B99" s="689" t="s">
        <v>112</v>
      </c>
      <c r="C99" s="738" t="s">
        <v>322</v>
      </c>
    </row>
    <row r="100" spans="1:3">
      <c r="A100" s="688" t="s">
        <v>183</v>
      </c>
      <c r="B100" s="689" t="s">
        <v>202</v>
      </c>
      <c r="C100" s="582">
        <v>2</v>
      </c>
    </row>
    <row r="101" spans="1:3">
      <c r="A101" s="688" t="s">
        <v>197</v>
      </c>
      <c r="B101" s="689" t="s">
        <v>203</v>
      </c>
      <c r="C101" s="582">
        <v>2</v>
      </c>
    </row>
    <row r="102" spans="1:3">
      <c r="A102" s="688" t="s">
        <v>198</v>
      </c>
      <c r="B102" s="689" t="s">
        <v>204</v>
      </c>
      <c r="C102" s="582">
        <v>2</v>
      </c>
    </row>
    <row r="103" spans="1:3">
      <c r="A103" s="688" t="s">
        <v>199</v>
      </c>
      <c r="B103" s="689" t="s">
        <v>205</v>
      </c>
      <c r="C103" s="582">
        <v>2</v>
      </c>
    </row>
    <row r="104" spans="1:3">
      <c r="A104" s="688"/>
      <c r="B104" s="687" t="s">
        <v>113</v>
      </c>
      <c r="C104" s="582"/>
    </row>
    <row r="105" spans="1:3">
      <c r="A105" s="688" t="s">
        <v>200</v>
      </c>
      <c r="B105" s="687" t="s">
        <v>114</v>
      </c>
      <c r="C105" s="738" t="s">
        <v>2167</v>
      </c>
    </row>
    <row r="106" spans="1:3">
      <c r="A106" s="688" t="s">
        <v>201</v>
      </c>
      <c r="B106" s="687" t="s">
        <v>115</v>
      </c>
      <c r="C106" s="738" t="s">
        <v>2161</v>
      </c>
    </row>
    <row r="107" spans="1:3">
      <c r="A107" s="688"/>
      <c r="B107" s="690" t="s">
        <v>208</v>
      </c>
      <c r="C107" s="862"/>
    </row>
    <row r="108" spans="1:3" ht="26.25" thickBot="1">
      <c r="A108" s="691" t="s">
        <v>207</v>
      </c>
      <c r="B108" s="692" t="s">
        <v>206</v>
      </c>
      <c r="C108" s="916" t="s">
        <v>289</v>
      </c>
    </row>
    <row r="109" spans="1:3" ht="13.5" thickBot="1">
      <c r="A109" s="12"/>
      <c r="B109" s="8"/>
      <c r="C109" s="595"/>
    </row>
    <row r="110" spans="1:3" ht="13.5" thickBot="1">
      <c r="A110" s="25" t="s">
        <v>39</v>
      </c>
      <c r="B110" s="29" t="s">
        <v>38</v>
      </c>
      <c r="C110" s="856"/>
    </row>
    <row r="111" spans="1:3">
      <c r="A111" s="14" t="s">
        <v>40</v>
      </c>
      <c r="B111" s="17" t="s">
        <v>62</v>
      </c>
      <c r="C111" s="596"/>
    </row>
    <row r="112" spans="1:3">
      <c r="A112" s="12" t="s">
        <v>41</v>
      </c>
      <c r="B112" s="18" t="s">
        <v>63</v>
      </c>
      <c r="C112" s="738" t="s">
        <v>280</v>
      </c>
    </row>
    <row r="113" spans="1:3">
      <c r="A113" s="12" t="s">
        <v>42</v>
      </c>
      <c r="B113" s="18" t="s">
        <v>64</v>
      </c>
      <c r="C113" s="738" t="s">
        <v>280</v>
      </c>
    </row>
    <row r="114" spans="1:3">
      <c r="A114" s="12" t="s">
        <v>43</v>
      </c>
      <c r="B114" s="18" t="s">
        <v>65</v>
      </c>
      <c r="C114" s="738" t="s">
        <v>280</v>
      </c>
    </row>
    <row r="115" spans="1:3">
      <c r="A115" s="12" t="s">
        <v>44</v>
      </c>
      <c r="B115" s="18" t="s">
        <v>66</v>
      </c>
      <c r="C115" s="738" t="s">
        <v>280</v>
      </c>
    </row>
    <row r="116" spans="1:3">
      <c r="A116" s="12" t="s">
        <v>45</v>
      </c>
      <c r="B116" s="18" t="s">
        <v>120</v>
      </c>
      <c r="C116" s="738" t="s">
        <v>280</v>
      </c>
    </row>
    <row r="117" spans="1:3">
      <c r="A117" s="12" t="s">
        <v>46</v>
      </c>
      <c r="B117" s="18" t="s">
        <v>121</v>
      </c>
      <c r="C117" s="738" t="s">
        <v>280</v>
      </c>
    </row>
    <row r="118" spans="1:3" ht="38.25">
      <c r="A118" s="12" t="s">
        <v>47</v>
      </c>
      <c r="B118" s="22" t="s">
        <v>67</v>
      </c>
      <c r="C118" s="738" t="s">
        <v>280</v>
      </c>
    </row>
    <row r="119" spans="1:3" ht="38.25">
      <c r="A119" s="12" t="s">
        <v>48</v>
      </c>
      <c r="B119" s="22" t="s">
        <v>68</v>
      </c>
      <c r="C119" s="738" t="s">
        <v>280</v>
      </c>
    </row>
    <row r="120" spans="1:3">
      <c r="A120" s="12" t="s">
        <v>49</v>
      </c>
      <c r="B120" s="18" t="s">
        <v>69</v>
      </c>
      <c r="C120" s="738" t="s">
        <v>280</v>
      </c>
    </row>
    <row r="121" spans="1:3">
      <c r="A121" s="12" t="s">
        <v>50</v>
      </c>
      <c r="B121" s="18" t="s">
        <v>70</v>
      </c>
      <c r="C121" s="738" t="s">
        <v>280</v>
      </c>
    </row>
    <row r="122" spans="1:3">
      <c r="A122" s="12" t="s">
        <v>122</v>
      </c>
      <c r="B122" s="1" t="s">
        <v>116</v>
      </c>
      <c r="C122" s="738" t="s">
        <v>280</v>
      </c>
    </row>
    <row r="123" spans="1:3">
      <c r="A123" s="12" t="s">
        <v>123</v>
      </c>
      <c r="B123" s="1" t="s">
        <v>117</v>
      </c>
      <c r="C123" s="738" t="s">
        <v>280</v>
      </c>
    </row>
    <row r="124" spans="1:3">
      <c r="A124" s="12" t="s">
        <v>124</v>
      </c>
      <c r="B124" s="1" t="s">
        <v>118</v>
      </c>
      <c r="C124" s="738" t="s">
        <v>2168</v>
      </c>
    </row>
    <row r="125" spans="1:3" ht="13.5" thickBot="1">
      <c r="A125" s="15" t="s">
        <v>125</v>
      </c>
      <c r="B125" s="3" t="s">
        <v>119</v>
      </c>
      <c r="C125" s="916" t="s">
        <v>280</v>
      </c>
    </row>
    <row r="126" spans="1:3" ht="13.5" thickBot="1">
      <c r="A126" s="12"/>
      <c r="B126" s="8"/>
      <c r="C126" s="595"/>
    </row>
    <row r="127" spans="1:3" ht="13.5" thickBot="1">
      <c r="A127" s="25" t="s">
        <v>51</v>
      </c>
      <c r="B127" s="29" t="s">
        <v>191</v>
      </c>
      <c r="C127" s="856"/>
    </row>
    <row r="128" spans="1:3" ht="13.5" thickBot="1">
      <c r="A128" s="16" t="s">
        <v>52</v>
      </c>
      <c r="B128" s="20" t="s">
        <v>128</v>
      </c>
      <c r="C128" s="917" t="s">
        <v>2169</v>
      </c>
    </row>
    <row r="129" spans="1:3" ht="13.5" thickBot="1">
      <c r="A129" s="12"/>
      <c r="B129" s="8"/>
      <c r="C129" s="595"/>
    </row>
    <row r="130" spans="1:3" ht="13.5" thickBot="1">
      <c r="A130" s="30" t="s">
        <v>53</v>
      </c>
      <c r="B130" s="31" t="s">
        <v>71</v>
      </c>
      <c r="C130" s="861"/>
    </row>
    <row r="131" spans="1:3">
      <c r="A131" s="14" t="s">
        <v>54</v>
      </c>
      <c r="B131" s="17" t="s">
        <v>72</v>
      </c>
      <c r="C131" s="880" t="s">
        <v>280</v>
      </c>
    </row>
    <row r="132" spans="1:3" ht="13.5" thickBot="1">
      <c r="A132" s="15" t="s">
        <v>55</v>
      </c>
      <c r="B132" s="19" t="s">
        <v>73</v>
      </c>
      <c r="C132" s="916" t="s">
        <v>280</v>
      </c>
    </row>
    <row r="133" spans="1:3" ht="13.5" thickBot="1">
      <c r="A133" s="12"/>
      <c r="B133" s="8"/>
      <c r="C133" s="595"/>
    </row>
    <row r="134" spans="1:3" ht="13.5" thickBot="1">
      <c r="A134" s="30" t="s">
        <v>56</v>
      </c>
      <c r="B134" s="31" t="s">
        <v>74</v>
      </c>
      <c r="C134" s="861"/>
    </row>
    <row r="135" spans="1:3" ht="25.5">
      <c r="A135" s="14" t="s">
        <v>57</v>
      </c>
      <c r="B135" s="23" t="s">
        <v>75</v>
      </c>
      <c r="C135" s="882" t="s">
        <v>2170</v>
      </c>
    </row>
    <row r="136" spans="1:3" ht="39" thickBot="1">
      <c r="A136" s="15" t="s">
        <v>58</v>
      </c>
      <c r="B136" s="24" t="s">
        <v>76</v>
      </c>
      <c r="C136" s="915" t="s">
        <v>280</v>
      </c>
    </row>
    <row r="137" spans="1:3" ht="13.5" thickBot="1">
      <c r="A137" s="4"/>
      <c r="B137" s="4"/>
      <c r="C137" s="562"/>
    </row>
    <row r="138" spans="1:3" ht="13.5" thickBot="1">
      <c r="A138" s="25" t="s">
        <v>94</v>
      </c>
      <c r="B138" s="26" t="s">
        <v>184</v>
      </c>
      <c r="C138" s="856"/>
    </row>
    <row r="139" spans="1:3" ht="25.5">
      <c r="A139" s="676" t="s">
        <v>95</v>
      </c>
      <c r="B139" s="36" t="s">
        <v>187</v>
      </c>
      <c r="C139" s="882" t="s">
        <v>280</v>
      </c>
    </row>
    <row r="140" spans="1:3" ht="25.5">
      <c r="A140" s="678" t="s">
        <v>96</v>
      </c>
      <c r="B140" s="37" t="s">
        <v>188</v>
      </c>
      <c r="C140" s="908" t="s">
        <v>280</v>
      </c>
    </row>
    <row r="141" spans="1:3" ht="38.25">
      <c r="A141" s="678" t="s">
        <v>97</v>
      </c>
      <c r="B141" s="37" t="s">
        <v>189</v>
      </c>
      <c r="C141" s="908" t="s">
        <v>280</v>
      </c>
    </row>
    <row r="142" spans="1:3">
      <c r="A142" s="678" t="s">
        <v>98</v>
      </c>
      <c r="B142" s="37" t="s">
        <v>190</v>
      </c>
      <c r="C142" s="908" t="s">
        <v>280</v>
      </c>
    </row>
    <row r="143" spans="1:3" ht="13.5" thickBot="1">
      <c r="A143" s="683" t="s">
        <v>185</v>
      </c>
      <c r="B143" s="38" t="s">
        <v>186</v>
      </c>
      <c r="C143" s="915" t="s">
        <v>280</v>
      </c>
    </row>
    <row r="144" spans="1:3">
      <c r="C144" s="951"/>
    </row>
    <row r="145" spans="3:3">
      <c r="C145" s="951"/>
    </row>
    <row r="146" spans="3:3">
      <c r="C146" s="951"/>
    </row>
    <row r="147" spans="3:3">
      <c r="C147" s="951"/>
    </row>
    <row r="148" spans="3:3">
      <c r="C148" s="951"/>
    </row>
    <row r="149" spans="3:3">
      <c r="C149" s="951"/>
    </row>
    <row r="150" spans="3:3">
      <c r="C150" s="951"/>
    </row>
    <row r="151" spans="3:3">
      <c r="C151" s="951"/>
    </row>
    <row r="152" spans="3:3">
      <c r="C152" s="951"/>
    </row>
    <row r="153" spans="3:3">
      <c r="C153" s="951"/>
    </row>
    <row r="154" spans="3:3">
      <c r="C154" s="951"/>
    </row>
    <row r="155" spans="3:3">
      <c r="C155" s="951"/>
    </row>
    <row r="156" spans="3:3">
      <c r="C156" s="951"/>
    </row>
    <row r="157" spans="3:3">
      <c r="C157" s="951"/>
    </row>
    <row r="158" spans="3:3">
      <c r="C158" s="951"/>
    </row>
  </sheetData>
  <sheetProtection password="E2A1" sheet="1" objects="1" scenarios="1"/>
  <customSheetViews>
    <customSheetView guid="{3E90B2E1-F1F4-4974-B519-9169F75ECD48}" topLeftCell="A52">
      <selection activeCell="E55" sqref="E55"/>
      <pageMargins left="0.7" right="0.7" top="0.75" bottom="0.75" header="0.3" footer="0.3"/>
    </customSheetView>
  </customSheetViews>
  <mergeCells count="6">
    <mergeCell ref="A30:C30"/>
    <mergeCell ref="A32:B32"/>
    <mergeCell ref="A2:C24"/>
    <mergeCell ref="A26:B26"/>
    <mergeCell ref="A27:B27"/>
    <mergeCell ref="A28:B28"/>
  </mergeCell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sheetPr codeName="Hoja44"/>
  <dimension ref="A1:C118"/>
  <sheetViews>
    <sheetView topLeftCell="A43" workbookViewId="0">
      <selection activeCell="F50" sqref="F50"/>
    </sheetView>
  </sheetViews>
  <sheetFormatPr baseColWidth="10" defaultRowHeight="12.75"/>
  <cols>
    <col min="1" max="1" width="25.5703125" customWidth="1"/>
    <col min="2" max="2" width="26.7109375" customWidth="1"/>
    <col min="3" max="3" width="44.85546875" customWidth="1"/>
  </cols>
  <sheetData>
    <row r="1" spans="1:3" ht="25.5">
      <c r="A1" s="1050" t="s">
        <v>0</v>
      </c>
      <c r="B1" s="1051"/>
      <c r="C1" s="979" t="s">
        <v>2174</v>
      </c>
    </row>
    <row r="2" spans="1:3" ht="13.5" thickBot="1">
      <c r="A2" s="1052" t="s">
        <v>77</v>
      </c>
      <c r="B2" s="1053"/>
      <c r="C2" s="582" t="s">
        <v>262</v>
      </c>
    </row>
    <row r="3" spans="1:3">
      <c r="A3" s="1052" t="s">
        <v>1</v>
      </c>
      <c r="B3" s="1054"/>
      <c r="C3" s="789" t="s">
        <v>2175</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577" t="s">
        <v>2175</v>
      </c>
    </row>
    <row r="12" spans="1:3">
      <c r="A12" s="678" t="s">
        <v>130</v>
      </c>
      <c r="B12" s="679" t="s">
        <v>9</v>
      </c>
      <c r="C12" s="564" t="s">
        <v>263</v>
      </c>
    </row>
    <row r="13" spans="1:3">
      <c r="A13" s="678" t="s">
        <v>131</v>
      </c>
      <c r="B13" s="679" t="s">
        <v>11</v>
      </c>
      <c r="C13" s="564" t="s">
        <v>264</v>
      </c>
    </row>
    <row r="14" spans="1:3">
      <c r="A14" s="678" t="s">
        <v>132</v>
      </c>
      <c r="B14" s="679" t="s">
        <v>12</v>
      </c>
      <c r="C14" s="564" t="s">
        <v>1943</v>
      </c>
    </row>
    <row r="15" spans="1:3">
      <c r="A15" s="678" t="s">
        <v>133</v>
      </c>
      <c r="B15" s="679" t="s">
        <v>34</v>
      </c>
      <c r="C15" s="564" t="s">
        <v>2175</v>
      </c>
    </row>
    <row r="16" spans="1:3" ht="63.75">
      <c r="A16" s="678"/>
      <c r="B16" s="680" t="s">
        <v>192</v>
      </c>
      <c r="C16" s="599" t="s">
        <v>2176</v>
      </c>
    </row>
    <row r="17" spans="1:3">
      <c r="A17" s="678" t="s">
        <v>134</v>
      </c>
      <c r="B17" s="679" t="s">
        <v>193</v>
      </c>
      <c r="C17" s="564" t="s">
        <v>1550</v>
      </c>
    </row>
    <row r="18" spans="1:3">
      <c r="A18" s="678" t="s">
        <v>135</v>
      </c>
      <c r="B18" s="679" t="s">
        <v>196</v>
      </c>
      <c r="C18" s="564" t="s">
        <v>2177</v>
      </c>
    </row>
    <row r="19" spans="1:3">
      <c r="A19" s="678" t="s">
        <v>136</v>
      </c>
      <c r="B19" s="679" t="s">
        <v>195</v>
      </c>
      <c r="C19" s="564" t="s">
        <v>268</v>
      </c>
    </row>
    <row r="20" spans="1:3">
      <c r="A20" s="678" t="s">
        <v>137</v>
      </c>
      <c r="B20" s="679" t="s">
        <v>86</v>
      </c>
      <c r="C20" s="564" t="s">
        <v>2178</v>
      </c>
    </row>
    <row r="21" spans="1:3">
      <c r="A21" s="678" t="s">
        <v>138</v>
      </c>
      <c r="B21" s="679" t="s">
        <v>13</v>
      </c>
      <c r="C21" s="564" t="s">
        <v>2179</v>
      </c>
    </row>
    <row r="22" spans="1:3">
      <c r="A22" s="678" t="s">
        <v>140</v>
      </c>
      <c r="B22" s="679" t="s">
        <v>15</v>
      </c>
      <c r="C22" s="564" t="s">
        <v>305</v>
      </c>
    </row>
    <row r="23" spans="1:3" ht="25.5">
      <c r="A23" s="678" t="s">
        <v>141</v>
      </c>
      <c r="B23" s="682" t="s">
        <v>91</v>
      </c>
      <c r="C23" s="564" t="s">
        <v>1476</v>
      </c>
    </row>
    <row r="24" spans="1:3">
      <c r="A24" s="678" t="s">
        <v>142</v>
      </c>
      <c r="B24" s="679" t="s">
        <v>16</v>
      </c>
      <c r="C24" s="564" t="s">
        <v>2031</v>
      </c>
    </row>
    <row r="25" spans="1:3" ht="26.25" thickBot="1">
      <c r="A25" s="683" t="s">
        <v>194</v>
      </c>
      <c r="B25" s="693" t="s">
        <v>59</v>
      </c>
      <c r="C25" s="576" t="s">
        <v>227</v>
      </c>
    </row>
    <row r="26" spans="1:3" ht="13.5" thickBot="1">
      <c r="A26" s="25" t="s">
        <v>17</v>
      </c>
      <c r="B26" s="26" t="s">
        <v>18</v>
      </c>
      <c r="C26" s="856"/>
    </row>
    <row r="27" spans="1:3">
      <c r="A27" s="678" t="s">
        <v>143</v>
      </c>
      <c r="B27" s="677" t="s">
        <v>19</v>
      </c>
      <c r="C27" s="577">
        <v>15</v>
      </c>
    </row>
    <row r="28" spans="1:3" ht="38.25">
      <c r="A28" s="678" t="s">
        <v>144</v>
      </c>
      <c r="B28" s="682" t="s">
        <v>20</v>
      </c>
      <c r="C28" s="564">
        <v>4</v>
      </c>
    </row>
    <row r="29" spans="1:3" ht="63.75">
      <c r="A29" s="678" t="s">
        <v>145</v>
      </c>
      <c r="B29" s="682" t="s">
        <v>21</v>
      </c>
      <c r="C29" s="564">
        <v>8</v>
      </c>
    </row>
    <row r="30" spans="1:3" ht="39" thickBot="1">
      <c r="A30" s="683" t="s">
        <v>146</v>
      </c>
      <c r="B30" s="693" t="s">
        <v>22</v>
      </c>
      <c r="C30" s="576">
        <v>2</v>
      </c>
    </row>
    <row r="31" spans="1:3" ht="13.5" thickBot="1">
      <c r="A31" s="30" t="s">
        <v>23</v>
      </c>
      <c r="B31" s="41" t="s">
        <v>24</v>
      </c>
      <c r="C31" s="861"/>
    </row>
    <row r="32" spans="1:3">
      <c r="A32" s="14"/>
      <c r="B32" s="686" t="s">
        <v>25</v>
      </c>
      <c r="C32" s="596">
        <v>40819</v>
      </c>
    </row>
    <row r="33" spans="1:3">
      <c r="A33" s="12"/>
      <c r="B33" s="687" t="s">
        <v>26</v>
      </c>
      <c r="C33" s="582">
        <v>22500</v>
      </c>
    </row>
    <row r="34" spans="1:3">
      <c r="A34" s="688" t="s">
        <v>147</v>
      </c>
      <c r="B34" s="687" t="s">
        <v>27</v>
      </c>
      <c r="C34" s="582">
        <v>22500</v>
      </c>
    </row>
    <row r="35" spans="1:3">
      <c r="A35" s="688" t="s">
        <v>148</v>
      </c>
      <c r="B35" s="687" t="s">
        <v>28</v>
      </c>
      <c r="C35" s="582" t="s">
        <v>2180</v>
      </c>
    </row>
    <row r="36" spans="1:3">
      <c r="A36" s="688" t="s">
        <v>149</v>
      </c>
      <c r="B36" s="687" t="s">
        <v>29</v>
      </c>
      <c r="C36" s="582" t="s">
        <v>2180</v>
      </c>
    </row>
    <row r="37" spans="1:3">
      <c r="A37" s="688"/>
      <c r="B37" s="687" t="s">
        <v>80</v>
      </c>
      <c r="C37" s="582"/>
    </row>
    <row r="38" spans="1:3">
      <c r="A38" s="688" t="s">
        <v>150</v>
      </c>
      <c r="B38" s="687" t="s">
        <v>126</v>
      </c>
      <c r="C38" s="582">
        <v>1</v>
      </c>
    </row>
    <row r="39" spans="1:3">
      <c r="A39" s="688" t="s">
        <v>151</v>
      </c>
      <c r="B39" s="687" t="s">
        <v>127</v>
      </c>
      <c r="C39" s="582">
        <v>2</v>
      </c>
    </row>
    <row r="40" spans="1:3">
      <c r="A40" s="688" t="s">
        <v>152</v>
      </c>
      <c r="B40" s="687" t="s">
        <v>81</v>
      </c>
      <c r="C40" s="582" t="s">
        <v>2181</v>
      </c>
    </row>
    <row r="41" spans="1:3">
      <c r="A41" s="688" t="s">
        <v>153</v>
      </c>
      <c r="B41" s="687" t="s">
        <v>82</v>
      </c>
      <c r="C41" s="582" t="s">
        <v>275</v>
      </c>
    </row>
    <row r="42" spans="1:3">
      <c r="A42" s="688" t="s">
        <v>154</v>
      </c>
      <c r="B42" s="687" t="s">
        <v>30</v>
      </c>
      <c r="C42" s="582">
        <v>350</v>
      </c>
    </row>
    <row r="43" spans="1:3">
      <c r="A43" s="688" t="s">
        <v>155</v>
      </c>
      <c r="B43" s="687" t="s">
        <v>79</v>
      </c>
      <c r="C43" s="582">
        <v>45</v>
      </c>
    </row>
    <row r="44" spans="1:3">
      <c r="A44" s="688" t="s">
        <v>156</v>
      </c>
      <c r="B44" s="687" t="s">
        <v>61</v>
      </c>
      <c r="C44" s="582">
        <v>9</v>
      </c>
    </row>
    <row r="45" spans="1:3">
      <c r="A45" s="688" t="s">
        <v>157</v>
      </c>
      <c r="B45" s="687" t="s">
        <v>92</v>
      </c>
      <c r="C45" s="582" t="s">
        <v>2096</v>
      </c>
    </row>
    <row r="46" spans="1:3">
      <c r="A46" s="688" t="s">
        <v>158</v>
      </c>
      <c r="B46" s="687" t="s">
        <v>93</v>
      </c>
      <c r="C46" s="582">
        <v>26</v>
      </c>
    </row>
    <row r="47" spans="1:3">
      <c r="A47" s="688" t="s">
        <v>159</v>
      </c>
      <c r="B47" s="687" t="s">
        <v>99</v>
      </c>
      <c r="C47" s="582" t="s">
        <v>2182</v>
      </c>
    </row>
    <row r="48" spans="1:3">
      <c r="A48" s="688" t="s">
        <v>160</v>
      </c>
      <c r="B48" s="687" t="s">
        <v>100</v>
      </c>
      <c r="C48" s="582" t="s">
        <v>2183</v>
      </c>
    </row>
    <row r="49" spans="1:3">
      <c r="A49" s="688" t="s">
        <v>161</v>
      </c>
      <c r="B49" s="687" t="s">
        <v>101</v>
      </c>
      <c r="C49" s="582" t="s">
        <v>322</v>
      </c>
    </row>
    <row r="50" spans="1:3">
      <c r="A50" s="688" t="s">
        <v>162</v>
      </c>
      <c r="B50" s="687" t="s">
        <v>102</v>
      </c>
      <c r="C50" s="582">
        <v>140</v>
      </c>
    </row>
    <row r="51" spans="1:3">
      <c r="A51" s="688" t="s">
        <v>163</v>
      </c>
      <c r="B51" s="687" t="s">
        <v>103</v>
      </c>
      <c r="C51" s="582" t="s">
        <v>286</v>
      </c>
    </row>
    <row r="52" spans="1:3">
      <c r="A52" s="688"/>
      <c r="B52" s="687" t="s">
        <v>83</v>
      </c>
      <c r="C52" s="582"/>
    </row>
    <row r="53" spans="1:3">
      <c r="A53" s="688" t="s">
        <v>164</v>
      </c>
      <c r="B53" s="687" t="s">
        <v>60</v>
      </c>
      <c r="C53" s="582" t="s">
        <v>227</v>
      </c>
    </row>
    <row r="54" spans="1:3">
      <c r="A54" s="688" t="s">
        <v>165</v>
      </c>
      <c r="B54" s="687" t="s">
        <v>36</v>
      </c>
      <c r="C54" s="582">
        <v>2530</v>
      </c>
    </row>
    <row r="55" spans="1:3">
      <c r="A55" s="688" t="s">
        <v>166</v>
      </c>
      <c r="B55" s="687" t="s">
        <v>37</v>
      </c>
      <c r="C55" s="582">
        <v>22500</v>
      </c>
    </row>
    <row r="56" spans="1:3">
      <c r="A56" s="688" t="s">
        <v>167</v>
      </c>
      <c r="B56" s="687" t="s">
        <v>87</v>
      </c>
      <c r="C56" s="582">
        <v>1</v>
      </c>
    </row>
    <row r="57" spans="1:3">
      <c r="A57" s="688" t="s">
        <v>168</v>
      </c>
      <c r="B57" s="687" t="s">
        <v>88</v>
      </c>
      <c r="C57" s="582">
        <v>2</v>
      </c>
    </row>
    <row r="58" spans="1:3">
      <c r="A58" s="688" t="s">
        <v>169</v>
      </c>
      <c r="B58" s="687" t="s">
        <v>89</v>
      </c>
      <c r="C58" s="582" t="s">
        <v>2180</v>
      </c>
    </row>
    <row r="59" spans="1:3">
      <c r="A59" s="688"/>
      <c r="B59" s="687" t="s">
        <v>84</v>
      </c>
      <c r="C59" s="582"/>
    </row>
    <row r="60" spans="1:3">
      <c r="A60" s="688" t="s">
        <v>170</v>
      </c>
      <c r="B60" s="687" t="s">
        <v>32</v>
      </c>
      <c r="C60" s="582">
        <v>0.7</v>
      </c>
    </row>
    <row r="61" spans="1:3">
      <c r="A61" s="688" t="s">
        <v>171</v>
      </c>
      <c r="B61" s="687" t="s">
        <v>90</v>
      </c>
      <c r="C61" s="582" t="s">
        <v>2184</v>
      </c>
    </row>
    <row r="62" spans="1:3">
      <c r="A62" s="688"/>
      <c r="B62" s="687" t="s">
        <v>85</v>
      </c>
      <c r="C62" s="582"/>
    </row>
    <row r="63" spans="1:3">
      <c r="A63" s="688" t="s">
        <v>172</v>
      </c>
      <c r="B63" s="687" t="s">
        <v>33</v>
      </c>
      <c r="C63" s="582" t="s">
        <v>227</v>
      </c>
    </row>
    <row r="64" spans="1:3">
      <c r="A64" s="688" t="s">
        <v>173</v>
      </c>
      <c r="B64" s="687" t="s">
        <v>31</v>
      </c>
      <c r="C64" s="582" t="s">
        <v>227</v>
      </c>
    </row>
    <row r="65" spans="1:3">
      <c r="A65" s="688"/>
      <c r="B65" s="687" t="s">
        <v>104</v>
      </c>
      <c r="C65" s="582"/>
    </row>
    <row r="66" spans="1:3">
      <c r="A66" s="688" t="s">
        <v>174</v>
      </c>
      <c r="B66" s="687" t="s">
        <v>105</v>
      </c>
      <c r="C66" s="582">
        <v>40</v>
      </c>
    </row>
    <row r="67" spans="1:3">
      <c r="A67" s="688" t="s">
        <v>175</v>
      </c>
      <c r="B67" s="687" t="s">
        <v>106</v>
      </c>
      <c r="C67" s="582">
        <v>2</v>
      </c>
    </row>
    <row r="68" spans="1:3">
      <c r="A68" s="688" t="s">
        <v>176</v>
      </c>
      <c r="B68" s="687" t="s">
        <v>107</v>
      </c>
      <c r="C68" s="582">
        <v>1</v>
      </c>
    </row>
    <row r="69" spans="1:3">
      <c r="A69" s="688" t="s">
        <v>177</v>
      </c>
      <c r="B69" s="687" t="s">
        <v>108</v>
      </c>
      <c r="C69" s="582">
        <v>300</v>
      </c>
    </row>
    <row r="70" spans="1:3">
      <c r="A70" s="688" t="s">
        <v>178</v>
      </c>
      <c r="B70" s="687" t="s">
        <v>109</v>
      </c>
      <c r="C70" s="582" t="s">
        <v>322</v>
      </c>
    </row>
    <row r="71" spans="1:3" ht="38.25">
      <c r="A71" s="688" t="s">
        <v>179</v>
      </c>
      <c r="B71" s="689" t="s">
        <v>209</v>
      </c>
      <c r="C71" s="582" t="s">
        <v>322</v>
      </c>
    </row>
    <row r="72" spans="1:3">
      <c r="A72" s="688" t="s">
        <v>180</v>
      </c>
      <c r="B72" s="687" t="s">
        <v>110</v>
      </c>
      <c r="C72" s="582" t="s">
        <v>286</v>
      </c>
    </row>
    <row r="73" spans="1:3">
      <c r="A73" s="688" t="s">
        <v>181</v>
      </c>
      <c r="B73" s="687" t="s">
        <v>111</v>
      </c>
      <c r="C73" s="582" t="s">
        <v>2185</v>
      </c>
    </row>
    <row r="74" spans="1:3" ht="25.5">
      <c r="A74" s="688" t="s">
        <v>182</v>
      </c>
      <c r="B74" s="689" t="s">
        <v>112</v>
      </c>
      <c r="C74" s="589" t="s">
        <v>2186</v>
      </c>
    </row>
    <row r="75" spans="1:3">
      <c r="A75" s="688" t="s">
        <v>183</v>
      </c>
      <c r="B75" s="689" t="s">
        <v>202</v>
      </c>
      <c r="C75" s="582">
        <v>6</v>
      </c>
    </row>
    <row r="76" spans="1:3">
      <c r="A76" s="688" t="s">
        <v>197</v>
      </c>
      <c r="B76" s="689" t="s">
        <v>203</v>
      </c>
      <c r="C76" s="582">
        <v>4</v>
      </c>
    </row>
    <row r="77" spans="1:3">
      <c r="A77" s="688" t="s">
        <v>198</v>
      </c>
      <c r="B77" s="689" t="s">
        <v>204</v>
      </c>
      <c r="C77" s="582">
        <v>4</v>
      </c>
    </row>
    <row r="78" spans="1:3">
      <c r="A78" s="688" t="s">
        <v>199</v>
      </c>
      <c r="B78" s="689" t="s">
        <v>205</v>
      </c>
      <c r="C78" s="582">
        <v>4</v>
      </c>
    </row>
    <row r="79" spans="1:3">
      <c r="A79" s="688"/>
      <c r="B79" s="687" t="s">
        <v>113</v>
      </c>
      <c r="C79" s="582"/>
    </row>
    <row r="80" spans="1:3">
      <c r="A80" s="688" t="s">
        <v>200</v>
      </c>
      <c r="B80" s="687" t="s">
        <v>114</v>
      </c>
      <c r="C80" s="582" t="s">
        <v>2187</v>
      </c>
    </row>
    <row r="81" spans="1:3">
      <c r="A81" s="688" t="s">
        <v>201</v>
      </c>
      <c r="B81" s="687" t="s">
        <v>115</v>
      </c>
      <c r="C81" s="582">
        <v>1000</v>
      </c>
    </row>
    <row r="82" spans="1:3">
      <c r="A82" s="688"/>
      <c r="B82" s="690" t="s">
        <v>208</v>
      </c>
      <c r="C82" s="862"/>
    </row>
    <row r="83" spans="1:3" ht="26.25" thickBot="1">
      <c r="A83" s="691" t="s">
        <v>207</v>
      </c>
      <c r="B83" s="692" t="s">
        <v>206</v>
      </c>
      <c r="C83" s="854" t="s">
        <v>1588</v>
      </c>
    </row>
    <row r="84" spans="1:3" ht="13.5" thickBot="1">
      <c r="A84" s="12"/>
      <c r="B84" s="8"/>
      <c r="C84" s="595"/>
    </row>
    <row r="85" spans="1:3" ht="13.5" thickBot="1">
      <c r="A85" s="25" t="s">
        <v>39</v>
      </c>
      <c r="B85" s="29" t="s">
        <v>38</v>
      </c>
      <c r="C85" s="856"/>
    </row>
    <row r="86" spans="1:3">
      <c r="A86" s="14" t="s">
        <v>40</v>
      </c>
      <c r="B86" s="17" t="s">
        <v>62</v>
      </c>
      <c r="C86" s="596"/>
    </row>
    <row r="87" spans="1:3">
      <c r="A87" s="12" t="s">
        <v>41</v>
      </c>
      <c r="B87" s="18" t="s">
        <v>63</v>
      </c>
      <c r="C87" s="582">
        <v>120000</v>
      </c>
    </row>
    <row r="88" spans="1:3">
      <c r="A88" s="12" t="s">
        <v>42</v>
      </c>
      <c r="B88" s="18" t="s">
        <v>64</v>
      </c>
      <c r="C88" s="582" t="s">
        <v>2180</v>
      </c>
    </row>
    <row r="89" spans="1:3">
      <c r="A89" s="12" t="s">
        <v>43</v>
      </c>
      <c r="B89" s="18" t="s">
        <v>65</v>
      </c>
      <c r="C89" s="582">
        <v>580000</v>
      </c>
    </row>
    <row r="90" spans="1:3">
      <c r="A90" s="12" t="s">
        <v>44</v>
      </c>
      <c r="B90" s="18" t="s">
        <v>66</v>
      </c>
      <c r="C90" s="582">
        <v>120000</v>
      </c>
    </row>
    <row r="91" spans="1:3">
      <c r="A91" s="12" t="s">
        <v>45</v>
      </c>
      <c r="B91" s="18" t="s">
        <v>120</v>
      </c>
      <c r="C91" s="582" t="s">
        <v>2180</v>
      </c>
    </row>
    <row r="92" spans="1:3">
      <c r="A92" s="12" t="s">
        <v>46</v>
      </c>
      <c r="B92" s="18" t="s">
        <v>121</v>
      </c>
      <c r="C92" s="582" t="s">
        <v>2180</v>
      </c>
    </row>
    <row r="93" spans="1:3" ht="25.5">
      <c r="A93" s="12" t="s">
        <v>47</v>
      </c>
      <c r="B93" s="22" t="s">
        <v>67</v>
      </c>
      <c r="C93" s="582" t="s">
        <v>2180</v>
      </c>
    </row>
    <row r="94" spans="1:3" ht="38.25">
      <c r="A94" s="12" t="s">
        <v>48</v>
      </c>
      <c r="B94" s="22" t="s">
        <v>68</v>
      </c>
      <c r="C94" s="582" t="s">
        <v>2180</v>
      </c>
    </row>
    <row r="95" spans="1:3">
      <c r="A95" s="12" t="s">
        <v>49</v>
      </c>
      <c r="B95" s="18" t="s">
        <v>69</v>
      </c>
      <c r="C95" s="582" t="s">
        <v>2180</v>
      </c>
    </row>
    <row r="96" spans="1:3">
      <c r="A96" s="12" t="s">
        <v>50</v>
      </c>
      <c r="B96" s="18" t="s">
        <v>70</v>
      </c>
      <c r="C96" s="582" t="s">
        <v>2180</v>
      </c>
    </row>
    <row r="97" spans="1:3">
      <c r="A97" s="12" t="s">
        <v>122</v>
      </c>
      <c r="B97" s="1" t="s">
        <v>116</v>
      </c>
      <c r="C97" s="582">
        <v>120000</v>
      </c>
    </row>
    <row r="98" spans="1:3">
      <c r="A98" s="12" t="s">
        <v>123</v>
      </c>
      <c r="B98" s="1" t="s">
        <v>117</v>
      </c>
      <c r="C98" s="582">
        <v>700000</v>
      </c>
    </row>
    <row r="99" spans="1:3">
      <c r="A99" s="12" t="s">
        <v>124</v>
      </c>
      <c r="B99" s="1" t="s">
        <v>118</v>
      </c>
      <c r="C99" s="582" t="s">
        <v>2180</v>
      </c>
    </row>
    <row r="100" spans="1:3" ht="13.5" thickBot="1">
      <c r="A100" s="15" t="s">
        <v>125</v>
      </c>
      <c r="B100" s="3" t="s">
        <v>119</v>
      </c>
      <c r="C100" s="854" t="s">
        <v>2180</v>
      </c>
    </row>
    <row r="101" spans="1:3" ht="13.5" thickBot="1">
      <c r="A101" s="12"/>
      <c r="B101" s="8"/>
      <c r="C101" s="595"/>
    </row>
    <row r="102" spans="1:3" ht="13.5" thickBot="1">
      <c r="A102" s="25" t="s">
        <v>51</v>
      </c>
      <c r="B102" s="29" t="s">
        <v>191</v>
      </c>
      <c r="C102" s="856"/>
    </row>
    <row r="103" spans="1:3" ht="13.5" thickBot="1">
      <c r="A103" s="16" t="s">
        <v>52</v>
      </c>
      <c r="B103" s="20" t="s">
        <v>128</v>
      </c>
      <c r="C103" s="863">
        <v>128</v>
      </c>
    </row>
    <row r="104" spans="1:3" ht="13.5" thickBot="1">
      <c r="A104" s="12"/>
      <c r="B104" s="8"/>
      <c r="C104" s="595"/>
    </row>
    <row r="105" spans="1:3" ht="13.5" thickBot="1">
      <c r="A105" s="30" t="s">
        <v>53</v>
      </c>
      <c r="B105" s="31" t="s">
        <v>71</v>
      </c>
      <c r="C105" s="861"/>
    </row>
    <row r="106" spans="1:3">
      <c r="A106" s="14" t="s">
        <v>54</v>
      </c>
      <c r="B106" s="17" t="s">
        <v>72</v>
      </c>
      <c r="C106" s="596" t="s">
        <v>2180</v>
      </c>
    </row>
    <row r="107" spans="1:3" ht="13.5" thickBot="1">
      <c r="A107" s="15" t="s">
        <v>55</v>
      </c>
      <c r="B107" s="19" t="s">
        <v>73</v>
      </c>
      <c r="C107" s="854" t="s">
        <v>2180</v>
      </c>
    </row>
    <row r="108" spans="1:3" ht="13.5" thickBot="1">
      <c r="A108" s="12"/>
      <c r="B108" s="8"/>
      <c r="C108" s="595"/>
    </row>
    <row r="109" spans="1:3" ht="13.5" thickBot="1">
      <c r="A109" s="30" t="s">
        <v>56</v>
      </c>
      <c r="B109" s="31" t="s">
        <v>74</v>
      </c>
      <c r="C109" s="861"/>
    </row>
    <row r="110" spans="1:3" ht="25.5">
      <c r="A110" s="14" t="s">
        <v>57</v>
      </c>
      <c r="B110" s="23" t="s">
        <v>75</v>
      </c>
      <c r="C110" s="598">
        <v>10</v>
      </c>
    </row>
    <row r="111" spans="1:3" ht="39" thickBot="1">
      <c r="A111" s="15" t="s">
        <v>58</v>
      </c>
      <c r="B111" s="24" t="s">
        <v>76</v>
      </c>
      <c r="C111" s="576" t="s">
        <v>227</v>
      </c>
    </row>
    <row r="112" spans="1:3" ht="13.5" thickBot="1">
      <c r="A112" s="4"/>
      <c r="B112" s="4"/>
      <c r="C112" s="562"/>
    </row>
    <row r="113" spans="1:3" ht="13.5" thickBot="1">
      <c r="A113" s="25" t="s">
        <v>94</v>
      </c>
      <c r="B113" s="26" t="s">
        <v>184</v>
      </c>
      <c r="C113" s="856"/>
    </row>
    <row r="114" spans="1:3" ht="25.5">
      <c r="A114" s="676" t="s">
        <v>95</v>
      </c>
      <c r="B114" s="36" t="s">
        <v>187</v>
      </c>
      <c r="C114" s="922" t="s">
        <v>2254</v>
      </c>
    </row>
    <row r="115" spans="1:3" ht="25.5">
      <c r="A115" s="678" t="s">
        <v>96</v>
      </c>
      <c r="B115" s="37" t="s">
        <v>188</v>
      </c>
      <c r="C115" s="921" t="s">
        <v>2254</v>
      </c>
    </row>
    <row r="116" spans="1:3" ht="38.25">
      <c r="A116" s="678" t="s">
        <v>97</v>
      </c>
      <c r="B116" s="37" t="s">
        <v>189</v>
      </c>
      <c r="C116" s="564" t="s">
        <v>2188</v>
      </c>
    </row>
    <row r="117" spans="1:3">
      <c r="A117" s="678" t="s">
        <v>98</v>
      </c>
      <c r="B117" s="37" t="s">
        <v>190</v>
      </c>
      <c r="C117" s="564" t="s">
        <v>1792</v>
      </c>
    </row>
    <row r="118" spans="1:3" ht="13.5" thickBot="1">
      <c r="A118" s="683" t="s">
        <v>185</v>
      </c>
      <c r="B118" s="38" t="s">
        <v>186</v>
      </c>
      <c r="C118" s="576" t="s">
        <v>227</v>
      </c>
    </row>
  </sheetData>
  <sheetProtection password="E2A1" sheet="1" objects="1" scenarios="1"/>
  <customSheetViews>
    <customSheetView guid="{3E90B2E1-F1F4-4974-B519-9169F75ECD48}" topLeftCell="A43">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worksheet>
</file>

<file path=xl/worksheets/sheet45.xml><?xml version="1.0" encoding="utf-8"?>
<worksheet xmlns="http://schemas.openxmlformats.org/spreadsheetml/2006/main" xmlns:r="http://schemas.openxmlformats.org/officeDocument/2006/relationships">
  <sheetPr codeName="Hoja45"/>
  <dimension ref="A1:C133"/>
  <sheetViews>
    <sheetView workbookViewId="0">
      <selection activeCell="G16" sqref="G16"/>
    </sheetView>
  </sheetViews>
  <sheetFormatPr baseColWidth="10" defaultRowHeight="12.75"/>
  <cols>
    <col min="1" max="1" width="18.7109375" customWidth="1"/>
    <col min="2" max="2" width="31.140625" customWidth="1"/>
    <col min="3" max="3" width="47.7109375" customWidth="1"/>
  </cols>
  <sheetData>
    <row r="1" spans="1:3">
      <c r="A1" s="1050" t="s">
        <v>0</v>
      </c>
      <c r="B1" s="1051"/>
      <c r="C1" s="789" t="s">
        <v>2243</v>
      </c>
    </row>
    <row r="2" spans="1:3" ht="13.5" thickBot="1">
      <c r="A2" s="1052" t="s">
        <v>77</v>
      </c>
      <c r="B2" s="1053"/>
      <c r="C2" s="582" t="s">
        <v>262</v>
      </c>
    </row>
    <row r="3" spans="1:3">
      <c r="A3" s="1052" t="s">
        <v>1</v>
      </c>
      <c r="B3" s="1054"/>
      <c r="C3" s="789" t="s">
        <v>2244</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577" t="s">
        <v>2244</v>
      </c>
    </row>
    <row r="12" spans="1:3">
      <c r="A12" s="678" t="s">
        <v>130</v>
      </c>
      <c r="B12" s="679" t="s">
        <v>9</v>
      </c>
      <c r="C12" s="564" t="s">
        <v>263</v>
      </c>
    </row>
    <row r="13" spans="1:3">
      <c r="A13" s="678" t="s">
        <v>131</v>
      </c>
      <c r="B13" s="679" t="s">
        <v>11</v>
      </c>
      <c r="C13" s="564" t="s">
        <v>2064</v>
      </c>
    </row>
    <row r="14" spans="1:3">
      <c r="A14" s="678" t="s">
        <v>132</v>
      </c>
      <c r="B14" s="679" t="s">
        <v>12</v>
      </c>
      <c r="C14" s="564" t="s">
        <v>2065</v>
      </c>
    </row>
    <row r="15" spans="1:3">
      <c r="A15" s="678" t="s">
        <v>133</v>
      </c>
      <c r="B15" s="679" t="s">
        <v>34</v>
      </c>
      <c r="C15" s="564" t="s">
        <v>2244</v>
      </c>
    </row>
    <row r="16" spans="1:3" ht="51">
      <c r="A16" s="678"/>
      <c r="B16" s="680" t="s">
        <v>192</v>
      </c>
      <c r="C16" s="599" t="s">
        <v>2245</v>
      </c>
    </row>
    <row r="17" spans="1:3">
      <c r="A17" s="678" t="s">
        <v>134</v>
      </c>
      <c r="B17" s="679" t="s">
        <v>193</v>
      </c>
      <c r="C17" s="564" t="s">
        <v>1550</v>
      </c>
    </row>
    <row r="18" spans="1:3">
      <c r="A18" s="678" t="s">
        <v>135</v>
      </c>
      <c r="B18" s="679" t="s">
        <v>196</v>
      </c>
      <c r="C18" s="564" t="s">
        <v>2246</v>
      </c>
    </row>
    <row r="19" spans="1:3">
      <c r="A19" s="678" t="s">
        <v>136</v>
      </c>
      <c r="B19" s="679" t="s">
        <v>195</v>
      </c>
      <c r="C19" s="564" t="s">
        <v>299</v>
      </c>
    </row>
    <row r="20" spans="1:3">
      <c r="A20" s="678" t="s">
        <v>137</v>
      </c>
      <c r="B20" s="679" t="s">
        <v>86</v>
      </c>
      <c r="C20" s="564" t="s">
        <v>2247</v>
      </c>
    </row>
    <row r="21" spans="1:3">
      <c r="A21" s="678" t="s">
        <v>138</v>
      </c>
      <c r="B21" s="679" t="s">
        <v>13</v>
      </c>
      <c r="C21" s="564" t="s">
        <v>2179</v>
      </c>
    </row>
    <row r="22" spans="1:3">
      <c r="A22" s="678" t="s">
        <v>140</v>
      </c>
      <c r="B22" s="679" t="s">
        <v>15</v>
      </c>
      <c r="C22" s="564" t="s">
        <v>305</v>
      </c>
    </row>
    <row r="23" spans="1:3" ht="25.5">
      <c r="A23" s="678" t="s">
        <v>141</v>
      </c>
      <c r="B23" s="682" t="s">
        <v>91</v>
      </c>
      <c r="C23" s="564" t="s">
        <v>1476</v>
      </c>
    </row>
    <row r="24" spans="1:3">
      <c r="A24" s="678" t="s">
        <v>142</v>
      </c>
      <c r="B24" s="679" t="s">
        <v>16</v>
      </c>
      <c r="C24" s="599" t="s">
        <v>2248</v>
      </c>
    </row>
    <row r="25" spans="1:3" ht="26.25" thickBot="1">
      <c r="A25" s="683" t="s">
        <v>194</v>
      </c>
      <c r="B25" s="693" t="s">
        <v>59</v>
      </c>
      <c r="C25" s="576" t="s">
        <v>227</v>
      </c>
    </row>
    <row r="26" spans="1:3" ht="13.5" thickBot="1">
      <c r="A26" s="25" t="s">
        <v>17</v>
      </c>
      <c r="B26" s="26" t="s">
        <v>18</v>
      </c>
      <c r="C26" s="856"/>
    </row>
    <row r="27" spans="1:3">
      <c r="A27" s="678" t="s">
        <v>143</v>
      </c>
      <c r="B27" s="677" t="s">
        <v>19</v>
      </c>
      <c r="C27" s="577">
        <v>22</v>
      </c>
    </row>
    <row r="28" spans="1:3" ht="38.25">
      <c r="A28" s="678" t="s">
        <v>144</v>
      </c>
      <c r="B28" s="682" t="s">
        <v>20</v>
      </c>
      <c r="C28" s="564">
        <v>7</v>
      </c>
    </row>
    <row r="29" spans="1:3" ht="51">
      <c r="A29" s="678" t="s">
        <v>145</v>
      </c>
      <c r="B29" s="682" t="s">
        <v>21</v>
      </c>
      <c r="C29" s="564">
        <v>8</v>
      </c>
    </row>
    <row r="30" spans="1:3" ht="39" thickBot="1">
      <c r="A30" s="683" t="s">
        <v>146</v>
      </c>
      <c r="B30" s="693" t="s">
        <v>22</v>
      </c>
      <c r="C30" s="576">
        <v>2</v>
      </c>
    </row>
    <row r="31" spans="1:3" ht="13.5" thickBot="1">
      <c r="A31" s="30" t="s">
        <v>23</v>
      </c>
      <c r="B31" s="41" t="s">
        <v>24</v>
      </c>
      <c r="C31" s="861"/>
    </row>
    <row r="32" spans="1:3">
      <c r="A32" s="14"/>
      <c r="B32" s="686" t="s">
        <v>25</v>
      </c>
      <c r="C32" s="596">
        <v>409823</v>
      </c>
    </row>
    <row r="33" spans="1:3">
      <c r="A33" s="12"/>
      <c r="B33" s="687" t="s">
        <v>26</v>
      </c>
      <c r="C33" s="582">
        <v>78550</v>
      </c>
    </row>
    <row r="34" spans="1:3">
      <c r="A34" s="688" t="s">
        <v>147</v>
      </c>
      <c r="B34" s="687" t="s">
        <v>27</v>
      </c>
      <c r="C34" s="582">
        <v>78550</v>
      </c>
    </row>
    <row r="35" spans="1:3">
      <c r="A35" s="688" t="s">
        <v>148</v>
      </c>
      <c r="B35" s="687" t="s">
        <v>28</v>
      </c>
      <c r="C35" s="582" t="s">
        <v>2180</v>
      </c>
    </row>
    <row r="36" spans="1:3">
      <c r="A36" s="688" t="s">
        <v>149</v>
      </c>
      <c r="B36" s="687" t="s">
        <v>29</v>
      </c>
      <c r="C36" s="582" t="s">
        <v>2180</v>
      </c>
    </row>
    <row r="37" spans="1:3">
      <c r="A37" s="688"/>
      <c r="B37" s="687" t="s">
        <v>80</v>
      </c>
      <c r="C37" s="582"/>
    </row>
    <row r="38" spans="1:3">
      <c r="A38" s="688" t="s">
        <v>150</v>
      </c>
      <c r="B38" s="687" t="s">
        <v>126</v>
      </c>
      <c r="C38" s="582">
        <v>1</v>
      </c>
    </row>
    <row r="39" spans="1:3">
      <c r="A39" s="688" t="s">
        <v>151</v>
      </c>
      <c r="B39" s="687" t="s">
        <v>127</v>
      </c>
      <c r="C39" s="582">
        <v>2</v>
      </c>
    </row>
    <row r="40" spans="1:3">
      <c r="A40" s="688" t="s">
        <v>152</v>
      </c>
      <c r="B40" s="687" t="s">
        <v>81</v>
      </c>
      <c r="C40" s="582" t="s">
        <v>2249</v>
      </c>
    </row>
    <row r="41" spans="1:3">
      <c r="A41" s="688" t="s">
        <v>153</v>
      </c>
      <c r="B41" s="687" t="s">
        <v>82</v>
      </c>
      <c r="C41" s="582" t="s">
        <v>2250</v>
      </c>
    </row>
    <row r="42" spans="1:3">
      <c r="A42" s="688" t="s">
        <v>154</v>
      </c>
      <c r="B42" s="687" t="s">
        <v>30</v>
      </c>
      <c r="C42" s="582">
        <v>232</v>
      </c>
    </row>
    <row r="43" spans="1:3">
      <c r="A43" s="688" t="s">
        <v>155</v>
      </c>
      <c r="B43" s="687" t="s">
        <v>79</v>
      </c>
      <c r="C43" s="582">
        <v>13</v>
      </c>
    </row>
    <row r="44" spans="1:3">
      <c r="A44" s="688" t="s">
        <v>156</v>
      </c>
      <c r="B44" s="687" t="s">
        <v>61</v>
      </c>
      <c r="C44" s="582">
        <v>12.8</v>
      </c>
    </row>
    <row r="45" spans="1:3">
      <c r="A45" s="688" t="s">
        <v>157</v>
      </c>
      <c r="B45" s="687" t="s">
        <v>92</v>
      </c>
      <c r="C45" s="582" t="s">
        <v>2096</v>
      </c>
    </row>
    <row r="46" spans="1:3">
      <c r="A46" s="688" t="s">
        <v>158</v>
      </c>
      <c r="B46" s="687" t="s">
        <v>93</v>
      </c>
      <c r="C46" s="582">
        <v>35</v>
      </c>
    </row>
    <row r="47" spans="1:3">
      <c r="A47" s="688" t="s">
        <v>159</v>
      </c>
      <c r="B47" s="687" t="s">
        <v>99</v>
      </c>
      <c r="C47" s="582" t="s">
        <v>2182</v>
      </c>
    </row>
    <row r="48" spans="1:3">
      <c r="A48" s="688" t="s">
        <v>160</v>
      </c>
      <c r="B48" s="687" t="s">
        <v>100</v>
      </c>
      <c r="C48" s="582" t="s">
        <v>2251</v>
      </c>
    </row>
    <row r="49" spans="1:3">
      <c r="A49" s="688" t="s">
        <v>161</v>
      </c>
      <c r="B49" s="687" t="s">
        <v>101</v>
      </c>
      <c r="C49" s="582" t="s">
        <v>322</v>
      </c>
    </row>
    <row r="50" spans="1:3">
      <c r="A50" s="688" t="s">
        <v>162</v>
      </c>
      <c r="B50" s="687" t="s">
        <v>102</v>
      </c>
      <c r="C50" s="582">
        <v>120</v>
      </c>
    </row>
    <row r="51" spans="1:3">
      <c r="A51" s="688" t="s">
        <v>163</v>
      </c>
      <c r="B51" s="687" t="s">
        <v>103</v>
      </c>
      <c r="C51" s="582" t="s">
        <v>286</v>
      </c>
    </row>
    <row r="52" spans="1:3">
      <c r="A52" s="688"/>
      <c r="B52" s="687" t="s">
        <v>83</v>
      </c>
      <c r="C52" s="582"/>
    </row>
    <row r="53" spans="1:3">
      <c r="A53" s="688" t="s">
        <v>164</v>
      </c>
      <c r="B53" s="687" t="s">
        <v>60</v>
      </c>
      <c r="C53" s="582" t="s">
        <v>227</v>
      </c>
    </row>
    <row r="54" spans="1:3">
      <c r="A54" s="688" t="s">
        <v>165</v>
      </c>
      <c r="B54" s="687" t="s">
        <v>36</v>
      </c>
      <c r="C54" s="582">
        <v>2050</v>
      </c>
    </row>
    <row r="55" spans="1:3">
      <c r="A55" s="688" t="s">
        <v>166</v>
      </c>
      <c r="B55" s="687" t="s">
        <v>37</v>
      </c>
      <c r="C55" s="582">
        <v>36500</v>
      </c>
    </row>
    <row r="56" spans="1:3">
      <c r="A56" s="688" t="s">
        <v>167</v>
      </c>
      <c r="B56" s="687" t="s">
        <v>87</v>
      </c>
      <c r="C56" s="582">
        <v>1</v>
      </c>
    </row>
    <row r="57" spans="1:3">
      <c r="A57" s="688" t="s">
        <v>168</v>
      </c>
      <c r="B57" s="687" t="s">
        <v>88</v>
      </c>
      <c r="C57" s="582" t="s">
        <v>322</v>
      </c>
    </row>
    <row r="58" spans="1:3">
      <c r="A58" s="688" t="s">
        <v>169</v>
      </c>
      <c r="B58" s="687" t="s">
        <v>89</v>
      </c>
      <c r="C58" s="582" t="s">
        <v>322</v>
      </c>
    </row>
    <row r="59" spans="1:3">
      <c r="A59" s="688"/>
      <c r="B59" s="687" t="s">
        <v>84</v>
      </c>
      <c r="C59" s="582"/>
    </row>
    <row r="60" spans="1:3">
      <c r="A60" s="688" t="s">
        <v>170</v>
      </c>
      <c r="B60" s="687" t="s">
        <v>32</v>
      </c>
      <c r="C60" s="582">
        <v>0.7</v>
      </c>
    </row>
    <row r="61" spans="1:3">
      <c r="A61" s="688" t="s">
        <v>171</v>
      </c>
      <c r="B61" s="687" t="s">
        <v>90</v>
      </c>
      <c r="C61" s="582" t="s">
        <v>2184</v>
      </c>
    </row>
    <row r="62" spans="1:3">
      <c r="A62" s="688"/>
      <c r="B62" s="687" t="s">
        <v>85</v>
      </c>
      <c r="C62" s="582"/>
    </row>
    <row r="63" spans="1:3">
      <c r="A63" s="688" t="s">
        <v>172</v>
      </c>
      <c r="B63" s="687" t="s">
        <v>33</v>
      </c>
      <c r="C63" s="582" t="s">
        <v>227</v>
      </c>
    </row>
    <row r="64" spans="1:3">
      <c r="A64" s="688" t="s">
        <v>173</v>
      </c>
      <c r="B64" s="687" t="s">
        <v>31</v>
      </c>
      <c r="C64" s="582" t="s">
        <v>227</v>
      </c>
    </row>
    <row r="65" spans="1:3">
      <c r="A65" s="688"/>
      <c r="B65" s="687" t="s">
        <v>104</v>
      </c>
      <c r="C65" s="582"/>
    </row>
    <row r="66" spans="1:3">
      <c r="A66" s="688" t="s">
        <v>174</v>
      </c>
      <c r="B66" s="687" t="s">
        <v>105</v>
      </c>
      <c r="C66" s="582">
        <v>40</v>
      </c>
    </row>
    <row r="67" spans="1:3">
      <c r="A67" s="688" t="s">
        <v>175</v>
      </c>
      <c r="B67" s="687" t="s">
        <v>106</v>
      </c>
      <c r="C67" s="582">
        <v>2</v>
      </c>
    </row>
    <row r="68" spans="1:3">
      <c r="A68" s="688" t="s">
        <v>176</v>
      </c>
      <c r="B68" s="687" t="s">
        <v>107</v>
      </c>
      <c r="C68" s="582">
        <v>1</v>
      </c>
    </row>
    <row r="69" spans="1:3">
      <c r="A69" s="688" t="s">
        <v>177</v>
      </c>
      <c r="B69" s="687" t="s">
        <v>108</v>
      </c>
      <c r="C69" s="582">
        <v>400</v>
      </c>
    </row>
    <row r="70" spans="1:3">
      <c r="A70" s="688" t="s">
        <v>178</v>
      </c>
      <c r="B70" s="687" t="s">
        <v>109</v>
      </c>
      <c r="C70" s="582" t="s">
        <v>322</v>
      </c>
    </row>
    <row r="71" spans="1:3" ht="25.5">
      <c r="A71" s="688" t="s">
        <v>179</v>
      </c>
      <c r="B71" s="689" t="s">
        <v>209</v>
      </c>
      <c r="C71" s="582" t="s">
        <v>322</v>
      </c>
    </row>
    <row r="72" spans="1:3">
      <c r="A72" s="688" t="s">
        <v>180</v>
      </c>
      <c r="B72" s="687" t="s">
        <v>110</v>
      </c>
      <c r="C72" s="582" t="s">
        <v>286</v>
      </c>
    </row>
    <row r="73" spans="1:3">
      <c r="A73" s="688" t="s">
        <v>181</v>
      </c>
      <c r="B73" s="687" t="s">
        <v>111</v>
      </c>
      <c r="C73" s="582" t="s">
        <v>2252</v>
      </c>
    </row>
    <row r="74" spans="1:3" ht="25.5">
      <c r="A74" s="688" t="s">
        <v>182</v>
      </c>
      <c r="B74" s="689" t="s">
        <v>112</v>
      </c>
      <c r="C74" s="589" t="s">
        <v>2186</v>
      </c>
    </row>
    <row r="75" spans="1:3">
      <c r="A75" s="688" t="s">
        <v>183</v>
      </c>
      <c r="B75" s="689" t="s">
        <v>202</v>
      </c>
      <c r="C75" s="582">
        <v>12</v>
      </c>
    </row>
    <row r="76" spans="1:3">
      <c r="A76" s="688" t="s">
        <v>197</v>
      </c>
      <c r="B76" s="689" t="s">
        <v>203</v>
      </c>
      <c r="C76" s="582">
        <v>8</v>
      </c>
    </row>
    <row r="77" spans="1:3">
      <c r="A77" s="688" t="s">
        <v>198</v>
      </c>
      <c r="B77" s="689" t="s">
        <v>204</v>
      </c>
      <c r="C77" s="582">
        <v>8</v>
      </c>
    </row>
    <row r="78" spans="1:3">
      <c r="A78" s="688" t="s">
        <v>199</v>
      </c>
      <c r="B78" s="689" t="s">
        <v>205</v>
      </c>
      <c r="C78" s="582">
        <v>6</v>
      </c>
    </row>
    <row r="79" spans="1:3">
      <c r="A79" s="688"/>
      <c r="B79" s="687" t="s">
        <v>113</v>
      </c>
      <c r="C79" s="582"/>
    </row>
    <row r="80" spans="1:3">
      <c r="A80" s="688" t="s">
        <v>200</v>
      </c>
      <c r="B80" s="687" t="s">
        <v>114</v>
      </c>
      <c r="C80" s="582" t="s">
        <v>2253</v>
      </c>
    </row>
    <row r="81" spans="1:3">
      <c r="A81" s="688" t="s">
        <v>201</v>
      </c>
      <c r="B81" s="687" t="s">
        <v>115</v>
      </c>
      <c r="C81" s="582">
        <v>1450</v>
      </c>
    </row>
    <row r="82" spans="1:3">
      <c r="A82" s="688"/>
      <c r="B82" s="690" t="s">
        <v>208</v>
      </c>
      <c r="C82" s="862"/>
    </row>
    <row r="83" spans="1:3" ht="26.25" thickBot="1">
      <c r="A83" s="691" t="s">
        <v>207</v>
      </c>
      <c r="B83" s="692" t="s">
        <v>206</v>
      </c>
      <c r="C83" s="854" t="s">
        <v>1588</v>
      </c>
    </row>
    <row r="84" spans="1:3" ht="13.5" thickBot="1">
      <c r="A84" s="12"/>
      <c r="B84" s="8"/>
      <c r="C84" s="595"/>
    </row>
    <row r="85" spans="1:3" ht="13.5" thickBot="1">
      <c r="A85" s="25" t="s">
        <v>39</v>
      </c>
      <c r="B85" s="29" t="s">
        <v>38</v>
      </c>
      <c r="C85" s="856"/>
    </row>
    <row r="86" spans="1:3">
      <c r="A86" s="14" t="s">
        <v>40</v>
      </c>
      <c r="B86" s="17" t="s">
        <v>62</v>
      </c>
      <c r="C86" s="596"/>
    </row>
    <row r="87" spans="1:3">
      <c r="A87" s="12" t="s">
        <v>41</v>
      </c>
      <c r="B87" s="18" t="s">
        <v>63</v>
      </c>
      <c r="C87" s="582">
        <v>88000</v>
      </c>
    </row>
    <row r="88" spans="1:3">
      <c r="A88" s="12" t="s">
        <v>42</v>
      </c>
      <c r="B88" s="18" t="s">
        <v>64</v>
      </c>
      <c r="C88" s="582" t="s">
        <v>2180</v>
      </c>
    </row>
    <row r="89" spans="1:3">
      <c r="A89" s="12" t="s">
        <v>43</v>
      </c>
      <c r="B89" s="18" t="s">
        <v>65</v>
      </c>
      <c r="C89" s="582">
        <v>612000</v>
      </c>
    </row>
    <row r="90" spans="1:3">
      <c r="A90" s="12" t="s">
        <v>44</v>
      </c>
      <c r="B90" s="18" t="s">
        <v>66</v>
      </c>
      <c r="C90" s="582">
        <v>120000</v>
      </c>
    </row>
    <row r="91" spans="1:3">
      <c r="A91" s="12" t="s">
        <v>45</v>
      </c>
      <c r="B91" s="18" t="s">
        <v>120</v>
      </c>
      <c r="C91" s="582" t="s">
        <v>2180</v>
      </c>
    </row>
    <row r="92" spans="1:3">
      <c r="A92" s="12" t="s">
        <v>46</v>
      </c>
      <c r="B92" s="18" t="s">
        <v>121</v>
      </c>
      <c r="C92" s="582" t="s">
        <v>2180</v>
      </c>
    </row>
    <row r="93" spans="1:3" ht="25.5">
      <c r="A93" s="12" t="s">
        <v>47</v>
      </c>
      <c r="B93" s="22" t="s">
        <v>67</v>
      </c>
      <c r="C93" s="582" t="s">
        <v>2180</v>
      </c>
    </row>
    <row r="94" spans="1:3" ht="25.5">
      <c r="A94" s="12" t="s">
        <v>48</v>
      </c>
      <c r="B94" s="22" t="s">
        <v>68</v>
      </c>
      <c r="C94" s="582" t="s">
        <v>2180</v>
      </c>
    </row>
    <row r="95" spans="1:3">
      <c r="A95" s="12" t="s">
        <v>49</v>
      </c>
      <c r="B95" s="18" t="s">
        <v>69</v>
      </c>
      <c r="C95" s="582" t="s">
        <v>2180</v>
      </c>
    </row>
    <row r="96" spans="1:3">
      <c r="A96" s="12" t="s">
        <v>50</v>
      </c>
      <c r="B96" s="18" t="s">
        <v>70</v>
      </c>
      <c r="C96" s="582" t="s">
        <v>2180</v>
      </c>
    </row>
    <row r="97" spans="1:3">
      <c r="A97" s="12" t="s">
        <v>122</v>
      </c>
      <c r="B97" s="1" t="s">
        <v>116</v>
      </c>
      <c r="C97" s="582">
        <v>120000</v>
      </c>
    </row>
    <row r="98" spans="1:3">
      <c r="A98" s="12" t="s">
        <v>123</v>
      </c>
      <c r="B98" s="1" t="s">
        <v>117</v>
      </c>
      <c r="C98" s="582">
        <v>700000</v>
      </c>
    </row>
    <row r="99" spans="1:3">
      <c r="A99" s="12" t="s">
        <v>124</v>
      </c>
      <c r="B99" s="1" t="s">
        <v>118</v>
      </c>
      <c r="C99" s="582" t="s">
        <v>2180</v>
      </c>
    </row>
    <row r="100" spans="1:3" ht="13.5" thickBot="1">
      <c r="A100" s="15" t="s">
        <v>125</v>
      </c>
      <c r="B100" s="3" t="s">
        <v>119</v>
      </c>
      <c r="C100" s="854" t="s">
        <v>2180</v>
      </c>
    </row>
    <row r="101" spans="1:3" ht="13.5" thickBot="1">
      <c r="A101" s="12"/>
      <c r="B101" s="8"/>
      <c r="C101" s="595"/>
    </row>
    <row r="102" spans="1:3" ht="13.5" thickBot="1">
      <c r="A102" s="25" t="s">
        <v>51</v>
      </c>
      <c r="B102" s="29" t="s">
        <v>191</v>
      </c>
      <c r="C102" s="856"/>
    </row>
    <row r="103" spans="1:3" ht="13.5" thickBot="1">
      <c r="A103" s="16" t="s">
        <v>52</v>
      </c>
      <c r="B103" s="20" t="s">
        <v>128</v>
      </c>
      <c r="C103" s="863">
        <v>72</v>
      </c>
    </row>
    <row r="104" spans="1:3" ht="13.5" thickBot="1">
      <c r="A104" s="12"/>
      <c r="B104" s="8"/>
      <c r="C104" s="595"/>
    </row>
    <row r="105" spans="1:3" ht="13.5" thickBot="1">
      <c r="A105" s="30" t="s">
        <v>53</v>
      </c>
      <c r="B105" s="31" t="s">
        <v>71</v>
      </c>
      <c r="C105" s="861"/>
    </row>
    <row r="106" spans="1:3">
      <c r="A106" s="14" t="s">
        <v>54</v>
      </c>
      <c r="B106" s="17" t="s">
        <v>72</v>
      </c>
      <c r="C106" s="596" t="s">
        <v>2180</v>
      </c>
    </row>
    <row r="107" spans="1:3" ht="13.5" thickBot="1">
      <c r="A107" s="15" t="s">
        <v>55</v>
      </c>
      <c r="B107" s="19" t="s">
        <v>73</v>
      </c>
      <c r="C107" s="854" t="s">
        <v>2180</v>
      </c>
    </row>
    <row r="108" spans="1:3" ht="13.5" thickBot="1">
      <c r="A108" s="12"/>
      <c r="B108" s="8"/>
      <c r="C108" s="595"/>
    </row>
    <row r="109" spans="1:3" ht="13.5" thickBot="1">
      <c r="A109" s="30" t="s">
        <v>56</v>
      </c>
      <c r="B109" s="31" t="s">
        <v>74</v>
      </c>
      <c r="C109" s="861"/>
    </row>
    <row r="110" spans="1:3" ht="25.5">
      <c r="A110" s="14" t="s">
        <v>57</v>
      </c>
      <c r="B110" s="23" t="s">
        <v>75</v>
      </c>
      <c r="C110" s="598">
        <v>13</v>
      </c>
    </row>
    <row r="111" spans="1:3" ht="26.25" thickBot="1">
      <c r="A111" s="15" t="s">
        <v>58</v>
      </c>
      <c r="B111" s="24" t="s">
        <v>76</v>
      </c>
      <c r="C111" s="576" t="s">
        <v>227</v>
      </c>
    </row>
    <row r="112" spans="1:3" ht="13.5" thickBot="1">
      <c r="A112" s="4"/>
      <c r="B112" s="4"/>
      <c r="C112" s="562"/>
    </row>
    <row r="113" spans="1:3" ht="13.5" thickBot="1">
      <c r="A113" s="25" t="s">
        <v>94</v>
      </c>
      <c r="B113" s="26" t="s">
        <v>184</v>
      </c>
      <c r="C113" s="856"/>
    </row>
    <row r="114" spans="1:3" ht="25.5">
      <c r="A114" s="676" t="s">
        <v>95</v>
      </c>
      <c r="B114" s="36" t="s">
        <v>187</v>
      </c>
      <c r="C114" s="808" t="s">
        <v>2254</v>
      </c>
    </row>
    <row r="115" spans="1:3" ht="25.5">
      <c r="A115" s="678" t="s">
        <v>96</v>
      </c>
      <c r="B115" s="37" t="s">
        <v>188</v>
      </c>
      <c r="C115" s="599" t="s">
        <v>2254</v>
      </c>
    </row>
    <row r="116" spans="1:3" ht="25.5">
      <c r="A116" s="678" t="s">
        <v>97</v>
      </c>
      <c r="B116" s="37" t="s">
        <v>189</v>
      </c>
      <c r="C116" s="564" t="s">
        <v>2188</v>
      </c>
    </row>
    <row r="117" spans="1:3">
      <c r="A117" s="678" t="s">
        <v>98</v>
      </c>
      <c r="B117" s="37" t="s">
        <v>190</v>
      </c>
      <c r="C117" s="564" t="s">
        <v>2255</v>
      </c>
    </row>
    <row r="118" spans="1:3" ht="13.5" thickBot="1">
      <c r="A118" s="683" t="s">
        <v>185</v>
      </c>
      <c r="B118" s="38" t="s">
        <v>186</v>
      </c>
      <c r="C118" s="576" t="s">
        <v>227</v>
      </c>
    </row>
    <row r="119" spans="1:3">
      <c r="C119" s="951"/>
    </row>
    <row r="120" spans="1:3">
      <c r="C120" s="951"/>
    </row>
    <row r="121" spans="1:3">
      <c r="C121" s="951"/>
    </row>
    <row r="122" spans="1:3">
      <c r="C122" s="951"/>
    </row>
    <row r="123" spans="1:3">
      <c r="C123" s="951"/>
    </row>
    <row r="124" spans="1:3">
      <c r="C124" s="951"/>
    </row>
    <row r="125" spans="1:3">
      <c r="C125" s="951"/>
    </row>
    <row r="126" spans="1:3">
      <c r="C126" s="951"/>
    </row>
    <row r="127" spans="1:3">
      <c r="C127" s="951"/>
    </row>
    <row r="128" spans="1:3">
      <c r="C128" s="951"/>
    </row>
    <row r="129" spans="3:3">
      <c r="C129" s="951"/>
    </row>
    <row r="130" spans="3:3">
      <c r="C130" s="951"/>
    </row>
    <row r="131" spans="3:3">
      <c r="C131" s="951"/>
    </row>
    <row r="132" spans="3:3">
      <c r="C132" s="951"/>
    </row>
    <row r="133" spans="3:3">
      <c r="C133" s="951"/>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worksheet>
</file>

<file path=xl/worksheets/sheet46.xml><?xml version="1.0" encoding="utf-8"?>
<worksheet xmlns="http://schemas.openxmlformats.org/spreadsheetml/2006/main" xmlns:r="http://schemas.openxmlformats.org/officeDocument/2006/relationships">
  <sheetPr codeName="Hoja46"/>
  <dimension ref="A1:C132"/>
  <sheetViews>
    <sheetView workbookViewId="0">
      <selection activeCell="E15" sqref="E15"/>
    </sheetView>
  </sheetViews>
  <sheetFormatPr baseColWidth="10" defaultRowHeight="12.75"/>
  <cols>
    <col min="1" max="1" width="22.85546875" customWidth="1"/>
    <col min="2" max="2" width="31.42578125" customWidth="1"/>
    <col min="3" max="3" width="49.7109375" customWidth="1"/>
  </cols>
  <sheetData>
    <row r="1" spans="1:3">
      <c r="A1" s="1050" t="s">
        <v>0</v>
      </c>
      <c r="B1" s="1051"/>
      <c r="C1" s="789" t="s">
        <v>2189</v>
      </c>
    </row>
    <row r="2" spans="1:3" ht="13.5" thickBot="1">
      <c r="A2" s="1052" t="s">
        <v>77</v>
      </c>
      <c r="B2" s="1053"/>
      <c r="C2" s="582" t="s">
        <v>1872</v>
      </c>
    </row>
    <row r="3" spans="1:3">
      <c r="A3" s="1052" t="s">
        <v>1</v>
      </c>
      <c r="B3" s="1054"/>
      <c r="C3" s="789" t="s">
        <v>2190</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577" t="s">
        <v>2189</v>
      </c>
    </row>
    <row r="12" spans="1:3">
      <c r="A12" s="678" t="s">
        <v>130</v>
      </c>
      <c r="B12" s="679" t="s">
        <v>9</v>
      </c>
      <c r="C12" s="564" t="s">
        <v>2191</v>
      </c>
    </row>
    <row r="13" spans="1:3">
      <c r="A13" s="678" t="s">
        <v>131</v>
      </c>
      <c r="B13" s="679" t="s">
        <v>11</v>
      </c>
      <c r="C13" s="564" t="s">
        <v>2192</v>
      </c>
    </row>
    <row r="14" spans="1:3">
      <c r="A14" s="678" t="s">
        <v>132</v>
      </c>
      <c r="B14" s="679" t="s">
        <v>12</v>
      </c>
      <c r="C14" s="564" t="s">
        <v>1875</v>
      </c>
    </row>
    <row r="15" spans="1:3">
      <c r="A15" s="678" t="s">
        <v>133</v>
      </c>
      <c r="B15" s="679" t="s">
        <v>34</v>
      </c>
      <c r="C15" s="564" t="s">
        <v>1616</v>
      </c>
    </row>
    <row r="16" spans="1:3" ht="51">
      <c r="A16" s="678"/>
      <c r="B16" s="680" t="s">
        <v>192</v>
      </c>
      <c r="C16" s="599" t="s">
        <v>2193</v>
      </c>
    </row>
    <row r="17" spans="1:3">
      <c r="A17" s="678" t="s">
        <v>134</v>
      </c>
      <c r="B17" s="679" t="s">
        <v>193</v>
      </c>
      <c r="C17" s="564" t="s">
        <v>1428</v>
      </c>
    </row>
    <row r="18" spans="1:3">
      <c r="A18" s="678" t="s">
        <v>135</v>
      </c>
      <c r="B18" s="679" t="s">
        <v>196</v>
      </c>
      <c r="C18" s="564" t="s">
        <v>2194</v>
      </c>
    </row>
    <row r="19" spans="1:3">
      <c r="A19" s="678" t="s">
        <v>136</v>
      </c>
      <c r="B19" s="679" t="s">
        <v>195</v>
      </c>
      <c r="C19" s="564" t="s">
        <v>2190</v>
      </c>
    </row>
    <row r="20" spans="1:3">
      <c r="A20" s="678" t="s">
        <v>137</v>
      </c>
      <c r="B20" s="679" t="s">
        <v>86</v>
      </c>
      <c r="C20" s="564" t="s">
        <v>2195</v>
      </c>
    </row>
    <row r="21" spans="1:3" ht="25.5">
      <c r="A21" s="678" t="s">
        <v>138</v>
      </c>
      <c r="B21" s="679" t="s">
        <v>13</v>
      </c>
      <c r="C21" s="599" t="s">
        <v>2196</v>
      </c>
    </row>
    <row r="22" spans="1:3">
      <c r="A22" s="678" t="s">
        <v>139</v>
      </c>
      <c r="B22" s="679" t="s">
        <v>14</v>
      </c>
      <c r="C22" s="564" t="s">
        <v>2197</v>
      </c>
    </row>
    <row r="23" spans="1:3">
      <c r="A23" s="678" t="s">
        <v>140</v>
      </c>
      <c r="B23" s="679" t="s">
        <v>15</v>
      </c>
      <c r="C23" s="564" t="s">
        <v>1620</v>
      </c>
    </row>
    <row r="24" spans="1:3" ht="25.5">
      <c r="A24" s="678" t="s">
        <v>141</v>
      </c>
      <c r="B24" s="682" t="s">
        <v>91</v>
      </c>
      <c r="C24" s="564" t="s">
        <v>342</v>
      </c>
    </row>
    <row r="25" spans="1:3">
      <c r="A25" s="678" t="s">
        <v>142</v>
      </c>
      <c r="B25" s="679" t="s">
        <v>16</v>
      </c>
      <c r="C25" s="564">
        <v>0</v>
      </c>
    </row>
    <row r="26" spans="1:3" ht="26.25" thickBot="1">
      <c r="A26" s="683" t="s">
        <v>194</v>
      </c>
      <c r="B26" s="693" t="s">
        <v>59</v>
      </c>
      <c r="C26" s="576">
        <v>0</v>
      </c>
    </row>
    <row r="27" spans="1:3" ht="13.5" thickBot="1">
      <c r="A27" s="25" t="s">
        <v>17</v>
      </c>
      <c r="B27" s="26" t="s">
        <v>18</v>
      </c>
      <c r="C27" s="47"/>
    </row>
    <row r="28" spans="1:3">
      <c r="A28" s="678" t="s">
        <v>143</v>
      </c>
      <c r="B28" s="677" t="s">
        <v>19</v>
      </c>
      <c r="C28" s="577" t="s">
        <v>2198</v>
      </c>
    </row>
    <row r="29" spans="1:3" ht="38.25">
      <c r="A29" s="678" t="s">
        <v>144</v>
      </c>
      <c r="B29" s="682" t="s">
        <v>20</v>
      </c>
      <c r="C29" s="564">
        <v>0</v>
      </c>
    </row>
    <row r="30" spans="1:3" ht="51">
      <c r="A30" s="678" t="s">
        <v>145</v>
      </c>
      <c r="B30" s="682" t="s">
        <v>21</v>
      </c>
      <c r="C30" s="564">
        <v>0</v>
      </c>
    </row>
    <row r="31" spans="1:3" ht="39" thickBot="1">
      <c r="A31" s="683" t="s">
        <v>146</v>
      </c>
      <c r="B31" s="693" t="s">
        <v>22</v>
      </c>
      <c r="C31" s="576">
        <v>0</v>
      </c>
    </row>
    <row r="32" spans="1:3" ht="13.5" thickBot="1">
      <c r="A32" s="30" t="s">
        <v>23</v>
      </c>
      <c r="B32" s="41" t="s">
        <v>24</v>
      </c>
      <c r="C32" s="46"/>
    </row>
    <row r="33" spans="1:3">
      <c r="A33" s="14"/>
      <c r="B33" s="686" t="s">
        <v>25</v>
      </c>
      <c r="C33" s="742" t="s">
        <v>2199</v>
      </c>
    </row>
    <row r="34" spans="1:3">
      <c r="A34" s="12"/>
      <c r="B34" s="687" t="s">
        <v>26</v>
      </c>
      <c r="C34" s="736" t="s">
        <v>2199</v>
      </c>
    </row>
    <row r="35" spans="1:3">
      <c r="A35" s="688" t="s">
        <v>147</v>
      </c>
      <c r="B35" s="687" t="s">
        <v>27</v>
      </c>
      <c r="C35" s="736" t="s">
        <v>2200</v>
      </c>
    </row>
    <row r="36" spans="1:3">
      <c r="A36" s="688" t="s">
        <v>148</v>
      </c>
      <c r="B36" s="687" t="s">
        <v>28</v>
      </c>
      <c r="C36" s="736" t="s">
        <v>2200</v>
      </c>
    </row>
    <row r="37" spans="1:3">
      <c r="A37" s="688" t="s">
        <v>149</v>
      </c>
      <c r="B37" s="687" t="s">
        <v>29</v>
      </c>
      <c r="C37" s="736" t="s">
        <v>2200</v>
      </c>
    </row>
    <row r="38" spans="1:3">
      <c r="A38" s="688"/>
      <c r="B38" s="687" t="s">
        <v>80</v>
      </c>
      <c r="C38" s="736"/>
    </row>
    <row r="39" spans="1:3">
      <c r="A39" s="688" t="s">
        <v>150</v>
      </c>
      <c r="B39" s="687" t="s">
        <v>126</v>
      </c>
      <c r="C39" s="582">
        <v>1</v>
      </c>
    </row>
    <row r="40" spans="1:3">
      <c r="A40" s="688" t="s">
        <v>151</v>
      </c>
      <c r="B40" s="687" t="s">
        <v>127</v>
      </c>
      <c r="C40" s="582">
        <v>1</v>
      </c>
    </row>
    <row r="41" spans="1:3">
      <c r="A41" s="688" t="s">
        <v>152</v>
      </c>
      <c r="B41" s="687" t="s">
        <v>81</v>
      </c>
      <c r="C41" s="736" t="s">
        <v>353</v>
      </c>
    </row>
    <row r="42" spans="1:3">
      <c r="A42" s="688" t="s">
        <v>153</v>
      </c>
      <c r="B42" s="687" t="s">
        <v>82</v>
      </c>
      <c r="C42" s="736" t="s">
        <v>2201</v>
      </c>
    </row>
    <row r="43" spans="1:3">
      <c r="A43" s="688" t="s">
        <v>154</v>
      </c>
      <c r="B43" s="687" t="s">
        <v>30</v>
      </c>
      <c r="C43" s="582">
        <v>23.7</v>
      </c>
    </row>
    <row r="44" spans="1:3">
      <c r="A44" s="688" t="s">
        <v>155</v>
      </c>
      <c r="B44" s="687" t="s">
        <v>79</v>
      </c>
      <c r="C44" s="582">
        <v>7.2</v>
      </c>
    </row>
    <row r="45" spans="1:3">
      <c r="A45" s="688" t="s">
        <v>156</v>
      </c>
      <c r="B45" s="687" t="s">
        <v>61</v>
      </c>
      <c r="C45" s="582">
        <v>9.14</v>
      </c>
    </row>
    <row r="46" spans="1:3">
      <c r="A46" s="688" t="s">
        <v>157</v>
      </c>
      <c r="B46" s="687" t="s">
        <v>92</v>
      </c>
      <c r="C46" s="736" t="s">
        <v>2202</v>
      </c>
    </row>
    <row r="47" spans="1:3">
      <c r="A47" s="688" t="s">
        <v>158</v>
      </c>
      <c r="B47" s="687" t="s">
        <v>93</v>
      </c>
      <c r="C47" s="582">
        <v>3</v>
      </c>
    </row>
    <row r="48" spans="1:3">
      <c r="A48" s="688" t="s">
        <v>159</v>
      </c>
      <c r="B48" s="687" t="s">
        <v>99</v>
      </c>
      <c r="C48" s="736" t="s">
        <v>2203</v>
      </c>
    </row>
    <row r="49" spans="1:3">
      <c r="A49" s="688" t="s">
        <v>160</v>
      </c>
      <c r="B49" s="687" t="s">
        <v>100</v>
      </c>
      <c r="C49" s="736" t="s">
        <v>2204</v>
      </c>
    </row>
    <row r="50" spans="1:3">
      <c r="A50" s="688" t="s">
        <v>161</v>
      </c>
      <c r="B50" s="687" t="s">
        <v>101</v>
      </c>
      <c r="C50" s="582">
        <v>4</v>
      </c>
    </row>
    <row r="51" spans="1:3">
      <c r="A51" s="688" t="s">
        <v>162</v>
      </c>
      <c r="B51" s="687" t="s">
        <v>102</v>
      </c>
      <c r="C51" s="582">
        <v>80</v>
      </c>
    </row>
    <row r="52" spans="1:3">
      <c r="A52" s="688" t="s">
        <v>163</v>
      </c>
      <c r="B52" s="687" t="s">
        <v>103</v>
      </c>
      <c r="C52" s="736" t="s">
        <v>242</v>
      </c>
    </row>
    <row r="53" spans="1:3">
      <c r="A53" s="688"/>
      <c r="B53" s="687" t="s">
        <v>83</v>
      </c>
      <c r="C53" s="736"/>
    </row>
    <row r="54" spans="1:3">
      <c r="A54" s="688" t="s">
        <v>164</v>
      </c>
      <c r="B54" s="687" t="s">
        <v>60</v>
      </c>
      <c r="C54" s="736" t="s">
        <v>2200</v>
      </c>
    </row>
    <row r="55" spans="1:3">
      <c r="A55" s="688" t="s">
        <v>165</v>
      </c>
      <c r="B55" s="687" t="s">
        <v>36</v>
      </c>
      <c r="C55" s="736" t="s">
        <v>2200</v>
      </c>
    </row>
    <row r="56" spans="1:3">
      <c r="A56" s="688" t="s">
        <v>166</v>
      </c>
      <c r="B56" s="687" t="s">
        <v>37</v>
      </c>
      <c r="C56" s="736" t="s">
        <v>2200</v>
      </c>
    </row>
    <row r="57" spans="1:3">
      <c r="A57" s="688" t="s">
        <v>167</v>
      </c>
      <c r="B57" s="687" t="s">
        <v>87</v>
      </c>
      <c r="C57" s="736" t="s">
        <v>2200</v>
      </c>
    </row>
    <row r="58" spans="1:3">
      <c r="A58" s="688" t="s">
        <v>168</v>
      </c>
      <c r="B58" s="687" t="s">
        <v>88</v>
      </c>
      <c r="C58" s="736" t="s">
        <v>2200</v>
      </c>
    </row>
    <row r="59" spans="1:3">
      <c r="A59" s="688" t="s">
        <v>169</v>
      </c>
      <c r="B59" s="687" t="s">
        <v>89</v>
      </c>
      <c r="C59" s="736" t="s">
        <v>2200</v>
      </c>
    </row>
    <row r="60" spans="1:3">
      <c r="A60" s="688"/>
      <c r="B60" s="687" t="s">
        <v>84</v>
      </c>
      <c r="C60" s="736"/>
    </row>
    <row r="61" spans="1:3">
      <c r="A61" s="688" t="s">
        <v>170</v>
      </c>
      <c r="B61" s="687" t="s">
        <v>32</v>
      </c>
      <c r="C61" s="736" t="s">
        <v>2205</v>
      </c>
    </row>
    <row r="62" spans="1:3">
      <c r="A62" s="688" t="s">
        <v>171</v>
      </c>
      <c r="B62" s="687" t="s">
        <v>90</v>
      </c>
      <c r="C62" s="736" t="s">
        <v>2205</v>
      </c>
    </row>
    <row r="63" spans="1:3">
      <c r="A63" s="688"/>
      <c r="B63" s="687" t="s">
        <v>85</v>
      </c>
      <c r="C63" s="736"/>
    </row>
    <row r="64" spans="1:3">
      <c r="A64" s="688" t="s">
        <v>172</v>
      </c>
      <c r="B64" s="687" t="s">
        <v>33</v>
      </c>
      <c r="C64" s="736" t="s">
        <v>2205</v>
      </c>
    </row>
    <row r="65" spans="1:3">
      <c r="A65" s="688" t="s">
        <v>173</v>
      </c>
      <c r="B65" s="687" t="s">
        <v>31</v>
      </c>
      <c r="C65" s="736" t="s">
        <v>2205</v>
      </c>
    </row>
    <row r="66" spans="1:3">
      <c r="A66" s="688"/>
      <c r="B66" s="687" t="s">
        <v>104</v>
      </c>
      <c r="C66" s="736"/>
    </row>
    <row r="67" spans="1:3">
      <c r="A67" s="688" t="s">
        <v>174</v>
      </c>
      <c r="B67" s="687" t="s">
        <v>105</v>
      </c>
      <c r="C67" s="736" t="s">
        <v>2205</v>
      </c>
    </row>
    <row r="68" spans="1:3">
      <c r="A68" s="688" t="s">
        <v>175</v>
      </c>
      <c r="B68" s="687" t="s">
        <v>106</v>
      </c>
      <c r="C68" s="736" t="s">
        <v>2205</v>
      </c>
    </row>
    <row r="69" spans="1:3">
      <c r="A69" s="688" t="s">
        <v>176</v>
      </c>
      <c r="B69" s="687" t="s">
        <v>107</v>
      </c>
      <c r="C69" s="736" t="s">
        <v>2205</v>
      </c>
    </row>
    <row r="70" spans="1:3">
      <c r="A70" s="688" t="s">
        <v>177</v>
      </c>
      <c r="B70" s="687" t="s">
        <v>108</v>
      </c>
      <c r="C70" s="736" t="s">
        <v>2205</v>
      </c>
    </row>
    <row r="71" spans="1:3">
      <c r="A71" s="688" t="s">
        <v>178</v>
      </c>
      <c r="B71" s="687" t="s">
        <v>109</v>
      </c>
      <c r="C71" s="736" t="s">
        <v>2205</v>
      </c>
    </row>
    <row r="72" spans="1:3" ht="25.5">
      <c r="A72" s="688" t="s">
        <v>179</v>
      </c>
      <c r="B72" s="689" t="s">
        <v>209</v>
      </c>
      <c r="C72" s="582">
        <v>0</v>
      </c>
    </row>
    <row r="73" spans="1:3">
      <c r="A73" s="688" t="s">
        <v>180</v>
      </c>
      <c r="B73" s="687" t="s">
        <v>110</v>
      </c>
      <c r="C73" s="736" t="s">
        <v>322</v>
      </c>
    </row>
    <row r="74" spans="1:3">
      <c r="A74" s="688" t="s">
        <v>181</v>
      </c>
      <c r="B74" s="687" t="s">
        <v>111</v>
      </c>
      <c r="C74" s="736" t="s">
        <v>2205</v>
      </c>
    </row>
    <row r="75" spans="1:3" ht="25.5">
      <c r="A75" s="688" t="s">
        <v>182</v>
      </c>
      <c r="B75" s="689" t="s">
        <v>112</v>
      </c>
      <c r="C75" s="736" t="s">
        <v>2205</v>
      </c>
    </row>
    <row r="76" spans="1:3">
      <c r="A76" s="688" t="s">
        <v>183</v>
      </c>
      <c r="B76" s="689" t="s">
        <v>202</v>
      </c>
      <c r="C76" s="736" t="s">
        <v>2205</v>
      </c>
    </row>
    <row r="77" spans="1:3">
      <c r="A77" s="688" t="s">
        <v>197</v>
      </c>
      <c r="B77" s="689" t="s">
        <v>203</v>
      </c>
      <c r="C77" s="736" t="s">
        <v>2205</v>
      </c>
    </row>
    <row r="78" spans="1:3">
      <c r="A78" s="688" t="s">
        <v>198</v>
      </c>
      <c r="B78" s="689" t="s">
        <v>204</v>
      </c>
      <c r="C78" s="736" t="s">
        <v>2205</v>
      </c>
    </row>
    <row r="79" spans="1:3">
      <c r="A79" s="688" t="s">
        <v>199</v>
      </c>
      <c r="B79" s="689" t="s">
        <v>205</v>
      </c>
      <c r="C79" s="582">
        <v>2</v>
      </c>
    </row>
    <row r="80" spans="1:3">
      <c r="A80" s="688"/>
      <c r="B80" s="687" t="s">
        <v>113</v>
      </c>
      <c r="C80" s="736"/>
    </row>
    <row r="81" spans="1:3">
      <c r="A81" s="688" t="s">
        <v>200</v>
      </c>
      <c r="B81" s="687" t="s">
        <v>114</v>
      </c>
      <c r="C81" s="736" t="s">
        <v>2206</v>
      </c>
    </row>
    <row r="82" spans="1:3">
      <c r="A82" s="688" t="s">
        <v>201</v>
      </c>
      <c r="B82" s="687" t="s">
        <v>115</v>
      </c>
      <c r="C82" s="582">
        <v>75</v>
      </c>
    </row>
    <row r="83" spans="1:3">
      <c r="A83" s="688"/>
      <c r="B83" s="690" t="s">
        <v>208</v>
      </c>
      <c r="C83" s="739"/>
    </row>
    <row r="84" spans="1:3" ht="26.25" thickBot="1">
      <c r="A84" s="691" t="s">
        <v>207</v>
      </c>
      <c r="B84" s="692" t="s">
        <v>206</v>
      </c>
      <c r="C84" s="872" t="s">
        <v>2207</v>
      </c>
    </row>
    <row r="85" spans="1:3" ht="13.5" thickBot="1">
      <c r="A85" s="12"/>
      <c r="B85" s="8"/>
      <c r="C85" s="741"/>
    </row>
    <row r="86" spans="1:3" ht="13.5" thickBot="1">
      <c r="A86" s="25" t="s">
        <v>39</v>
      </c>
      <c r="B86" s="29" t="s">
        <v>38</v>
      </c>
      <c r="C86" s="726"/>
    </row>
    <row r="87" spans="1:3">
      <c r="A87" s="14" t="s">
        <v>40</v>
      </c>
      <c r="B87" s="17" t="s">
        <v>62</v>
      </c>
      <c r="C87" s="742"/>
    </row>
    <row r="88" spans="1:3">
      <c r="A88" s="12" t="s">
        <v>41</v>
      </c>
      <c r="B88" s="18" t="s">
        <v>63</v>
      </c>
      <c r="C88" s="736" t="s">
        <v>2208</v>
      </c>
    </row>
    <row r="89" spans="1:3">
      <c r="A89" s="12" t="s">
        <v>42</v>
      </c>
      <c r="B89" s="18" t="s">
        <v>64</v>
      </c>
      <c r="C89" s="736" t="s">
        <v>2208</v>
      </c>
    </row>
    <row r="90" spans="1:3">
      <c r="A90" s="12" t="s">
        <v>43</v>
      </c>
      <c r="B90" s="18" t="s">
        <v>65</v>
      </c>
      <c r="C90" s="582">
        <v>196639</v>
      </c>
    </row>
    <row r="91" spans="1:3">
      <c r="A91" s="12" t="s">
        <v>44</v>
      </c>
      <c r="B91" s="18" t="s">
        <v>66</v>
      </c>
      <c r="C91" s="582">
        <v>196192</v>
      </c>
    </row>
    <row r="92" spans="1:3">
      <c r="A92" s="12" t="s">
        <v>45</v>
      </c>
      <c r="B92" s="18" t="s">
        <v>120</v>
      </c>
      <c r="C92" s="736" t="s">
        <v>242</v>
      </c>
    </row>
    <row r="93" spans="1:3">
      <c r="A93" s="12" t="s">
        <v>46</v>
      </c>
      <c r="B93" s="18" t="s">
        <v>121</v>
      </c>
      <c r="C93" s="736" t="s">
        <v>242</v>
      </c>
    </row>
    <row r="94" spans="1:3" ht="25.5">
      <c r="A94" s="12" t="s">
        <v>47</v>
      </c>
      <c r="B94" s="22" t="s">
        <v>67</v>
      </c>
      <c r="C94" s="736" t="s">
        <v>242</v>
      </c>
    </row>
    <row r="95" spans="1:3" ht="25.5">
      <c r="A95" s="12" t="s">
        <v>48</v>
      </c>
      <c r="B95" s="22" t="s">
        <v>68</v>
      </c>
      <c r="C95" s="736" t="s">
        <v>2205</v>
      </c>
    </row>
    <row r="96" spans="1:3">
      <c r="A96" s="12" t="s">
        <v>49</v>
      </c>
      <c r="B96" s="18" t="s">
        <v>69</v>
      </c>
      <c r="C96" s="736" t="s">
        <v>2205</v>
      </c>
    </row>
    <row r="97" spans="1:3">
      <c r="A97" s="12" t="s">
        <v>50</v>
      </c>
      <c r="B97" s="18" t="s">
        <v>70</v>
      </c>
      <c r="C97" s="736" t="s">
        <v>2205</v>
      </c>
    </row>
    <row r="98" spans="1:3">
      <c r="A98" s="12" t="s">
        <v>122</v>
      </c>
      <c r="B98" s="1" t="s">
        <v>116</v>
      </c>
      <c r="C98" s="736" t="s">
        <v>2205</v>
      </c>
    </row>
    <row r="99" spans="1:3">
      <c r="A99" s="12" t="s">
        <v>123</v>
      </c>
      <c r="B99" s="1" t="s">
        <v>117</v>
      </c>
      <c r="C99" s="736" t="s">
        <v>2205</v>
      </c>
    </row>
    <row r="100" spans="1:3">
      <c r="A100" s="12" t="s">
        <v>124</v>
      </c>
      <c r="B100" s="1" t="s">
        <v>118</v>
      </c>
      <c r="C100" s="736" t="s">
        <v>2208</v>
      </c>
    </row>
    <row r="101" spans="1:3" ht="13.5" thickBot="1">
      <c r="A101" s="15" t="s">
        <v>125</v>
      </c>
      <c r="B101" s="3" t="s">
        <v>119</v>
      </c>
      <c r="C101" s="872" t="s">
        <v>2208</v>
      </c>
    </row>
    <row r="102" spans="1:3" ht="13.5" thickBot="1">
      <c r="A102" s="12"/>
      <c r="B102" s="8"/>
      <c r="C102" s="741"/>
    </row>
    <row r="103" spans="1:3" ht="13.5" thickBot="1">
      <c r="A103" s="25" t="s">
        <v>51</v>
      </c>
      <c r="B103" s="29" t="s">
        <v>191</v>
      </c>
      <c r="C103" s="726"/>
    </row>
    <row r="104" spans="1:3" ht="13.5" thickBot="1">
      <c r="A104" s="16" t="s">
        <v>52</v>
      </c>
      <c r="B104" s="20" t="s">
        <v>128</v>
      </c>
      <c r="C104" s="863">
        <v>70</v>
      </c>
    </row>
    <row r="105" spans="1:3" ht="13.5" thickBot="1">
      <c r="A105" s="12"/>
      <c r="B105" s="8"/>
      <c r="C105" s="741"/>
    </row>
    <row r="106" spans="1:3" ht="13.5" thickBot="1">
      <c r="A106" s="30" t="s">
        <v>53</v>
      </c>
      <c r="B106" s="31" t="s">
        <v>71</v>
      </c>
      <c r="C106" s="725"/>
    </row>
    <row r="107" spans="1:3">
      <c r="A107" s="14" t="s">
        <v>54</v>
      </c>
      <c r="B107" s="17" t="s">
        <v>72</v>
      </c>
      <c r="C107" s="742" t="s">
        <v>2208</v>
      </c>
    </row>
    <row r="108" spans="1:3" ht="13.5" thickBot="1">
      <c r="A108" s="15" t="s">
        <v>55</v>
      </c>
      <c r="B108" s="19" t="s">
        <v>73</v>
      </c>
      <c r="C108" s="872" t="s">
        <v>2208</v>
      </c>
    </row>
    <row r="109" spans="1:3" ht="13.5" thickBot="1">
      <c r="A109" s="12"/>
      <c r="B109" s="8"/>
      <c r="C109" s="741"/>
    </row>
    <row r="110" spans="1:3" ht="13.5" thickBot="1">
      <c r="A110" s="30" t="s">
        <v>56</v>
      </c>
      <c r="B110" s="31" t="s">
        <v>74</v>
      </c>
      <c r="C110" s="725"/>
    </row>
    <row r="111" spans="1:3" ht="25.5">
      <c r="A111" s="14" t="s">
        <v>57</v>
      </c>
      <c r="B111" s="23" t="s">
        <v>75</v>
      </c>
      <c r="C111" s="963" t="s">
        <v>2209</v>
      </c>
    </row>
    <row r="112" spans="1:3" ht="26.25" thickBot="1">
      <c r="A112" s="15" t="s">
        <v>58</v>
      </c>
      <c r="B112" s="24" t="s">
        <v>76</v>
      </c>
      <c r="C112" s="868" t="s">
        <v>2208</v>
      </c>
    </row>
    <row r="113" spans="1:3" ht="13.5" thickBot="1">
      <c r="A113" s="4"/>
      <c r="B113" s="4"/>
      <c r="C113" s="746"/>
    </row>
    <row r="114" spans="1:3" ht="13.5" thickBot="1">
      <c r="A114" s="25" t="s">
        <v>94</v>
      </c>
      <c r="B114" s="26" t="s">
        <v>184</v>
      </c>
      <c r="C114" s="726"/>
    </row>
    <row r="115" spans="1:3">
      <c r="A115" s="676" t="s">
        <v>95</v>
      </c>
      <c r="B115" s="36" t="s">
        <v>187</v>
      </c>
      <c r="C115" s="963" t="s">
        <v>2210</v>
      </c>
    </row>
    <row r="116" spans="1:3" ht="25.5">
      <c r="A116" s="678" t="s">
        <v>96</v>
      </c>
      <c r="B116" s="37" t="s">
        <v>188</v>
      </c>
      <c r="C116" s="728" t="s">
        <v>2208</v>
      </c>
    </row>
    <row r="117" spans="1:3" ht="25.5">
      <c r="A117" s="678" t="s">
        <v>97</v>
      </c>
      <c r="B117" s="37" t="s">
        <v>189</v>
      </c>
      <c r="C117" s="728" t="s">
        <v>2208</v>
      </c>
    </row>
    <row r="118" spans="1:3">
      <c r="A118" s="678" t="s">
        <v>98</v>
      </c>
      <c r="B118" s="37" t="s">
        <v>190</v>
      </c>
      <c r="C118" s="728" t="s">
        <v>2208</v>
      </c>
    </row>
    <row r="119" spans="1:3" ht="13.5" thickBot="1">
      <c r="A119" s="683" t="s">
        <v>185</v>
      </c>
      <c r="B119" s="38" t="s">
        <v>186</v>
      </c>
      <c r="C119" s="728" t="s">
        <v>2208</v>
      </c>
    </row>
    <row r="120" spans="1:3">
      <c r="C120" s="964"/>
    </row>
    <row r="121" spans="1:3">
      <c r="C121" s="964"/>
    </row>
    <row r="122" spans="1:3">
      <c r="C122" s="964"/>
    </row>
    <row r="123" spans="1:3">
      <c r="C123" s="964"/>
    </row>
    <row r="124" spans="1:3">
      <c r="C124" s="964"/>
    </row>
    <row r="125" spans="1:3">
      <c r="C125" s="964"/>
    </row>
    <row r="126" spans="1:3">
      <c r="C126" s="964"/>
    </row>
    <row r="127" spans="1:3">
      <c r="C127" s="964"/>
    </row>
    <row r="128" spans="1:3">
      <c r="C128" s="964"/>
    </row>
    <row r="129" spans="3:3">
      <c r="C129" s="964"/>
    </row>
    <row r="130" spans="3:3">
      <c r="C130" s="964"/>
    </row>
    <row r="131" spans="3:3">
      <c r="C131" s="964"/>
    </row>
    <row r="132" spans="3:3">
      <c r="C132" s="964"/>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worksheet>
</file>

<file path=xl/worksheets/sheet47.xml><?xml version="1.0" encoding="utf-8"?>
<worksheet xmlns="http://schemas.openxmlformats.org/spreadsheetml/2006/main" xmlns:r="http://schemas.openxmlformats.org/officeDocument/2006/relationships">
  <sheetPr codeName="Hoja47"/>
  <dimension ref="A1:C120"/>
  <sheetViews>
    <sheetView workbookViewId="0">
      <selection activeCell="E55" sqref="E55"/>
    </sheetView>
  </sheetViews>
  <sheetFormatPr baseColWidth="10" defaultRowHeight="12.75"/>
  <cols>
    <col min="1" max="1" width="17.42578125" customWidth="1"/>
    <col min="2" max="2" width="32.28515625" customWidth="1"/>
    <col min="3" max="3" width="71.7109375" customWidth="1"/>
  </cols>
  <sheetData>
    <row r="1" spans="1:3" ht="16.5">
      <c r="A1" s="1050" t="s">
        <v>0</v>
      </c>
      <c r="B1" s="1051"/>
      <c r="C1" s="763" t="s">
        <v>2256</v>
      </c>
    </row>
    <row r="2" spans="1:3" ht="17.25" thickBot="1">
      <c r="A2" s="1052" t="s">
        <v>77</v>
      </c>
      <c r="B2" s="1053"/>
      <c r="C2" s="764" t="s">
        <v>2257</v>
      </c>
    </row>
    <row r="3" spans="1:3" ht="16.5">
      <c r="A3" s="1052" t="s">
        <v>1</v>
      </c>
      <c r="B3" s="1054"/>
      <c r="C3" s="763" t="s">
        <v>2256</v>
      </c>
    </row>
    <row r="4" spans="1:3" ht="17.25" thickBot="1">
      <c r="A4" s="4"/>
      <c r="B4" s="4"/>
      <c r="C4" s="765"/>
    </row>
    <row r="5" spans="1:3" ht="13.5" thickBot="1">
      <c r="A5" s="1306" t="s">
        <v>78</v>
      </c>
      <c r="B5" s="1046"/>
      <c r="C5" s="1047"/>
    </row>
    <row r="6" spans="1:3" ht="17.25" thickBot="1">
      <c r="A6" s="4"/>
      <c r="B6" s="4"/>
      <c r="C6" s="765"/>
    </row>
    <row r="7" spans="1:3" ht="17.25" thickBot="1">
      <c r="A7" s="1048" t="s">
        <v>3</v>
      </c>
      <c r="B7" s="1049"/>
      <c r="C7" s="766" t="s">
        <v>4</v>
      </c>
    </row>
    <row r="8" spans="1:3" ht="17.25" thickBot="1">
      <c r="A8" s="28"/>
      <c r="B8" s="32"/>
      <c r="C8" s="766"/>
    </row>
    <row r="9" spans="1:3" ht="17.25" thickBot="1">
      <c r="A9" s="25" t="s">
        <v>5</v>
      </c>
      <c r="B9" s="26" t="s">
        <v>7</v>
      </c>
      <c r="C9" s="767"/>
    </row>
    <row r="10" spans="1:3" ht="17.25" thickBot="1">
      <c r="A10" s="25" t="s">
        <v>6</v>
      </c>
      <c r="B10" s="26" t="s">
        <v>8</v>
      </c>
      <c r="C10" s="767"/>
    </row>
    <row r="11" spans="1:3" ht="16.5">
      <c r="A11" s="676" t="s">
        <v>129</v>
      </c>
      <c r="B11" s="677" t="s">
        <v>10</v>
      </c>
      <c r="C11" s="768" t="s">
        <v>2256</v>
      </c>
    </row>
    <row r="12" spans="1:3" ht="16.5">
      <c r="A12" s="678" t="s">
        <v>130</v>
      </c>
      <c r="B12" s="679" t="s">
        <v>9</v>
      </c>
      <c r="C12" s="769" t="s">
        <v>2024</v>
      </c>
    </row>
    <row r="13" spans="1:3" ht="16.5">
      <c r="A13" s="678" t="s">
        <v>131</v>
      </c>
      <c r="B13" s="679" t="s">
        <v>11</v>
      </c>
      <c r="C13" s="769" t="s">
        <v>2064</v>
      </c>
    </row>
    <row r="14" spans="1:3" ht="16.5">
      <c r="A14" s="678" t="s">
        <v>132</v>
      </c>
      <c r="B14" s="679" t="s">
        <v>12</v>
      </c>
      <c r="C14" s="769" t="s">
        <v>2065</v>
      </c>
    </row>
    <row r="15" spans="1:3" ht="16.5">
      <c r="A15" s="678" t="s">
        <v>133</v>
      </c>
      <c r="B15" s="679" t="s">
        <v>34</v>
      </c>
      <c r="C15" s="769" t="s">
        <v>2256</v>
      </c>
    </row>
    <row r="16" spans="1:3" ht="52.5">
      <c r="A16" s="678"/>
      <c r="B16" s="680" t="s">
        <v>192</v>
      </c>
      <c r="C16" s="769"/>
    </row>
    <row r="17" spans="1:3" ht="16.5">
      <c r="A17" s="678" t="s">
        <v>134</v>
      </c>
      <c r="B17" s="679" t="s">
        <v>193</v>
      </c>
      <c r="C17" s="769" t="s">
        <v>2258</v>
      </c>
    </row>
    <row r="18" spans="1:3" ht="16.5">
      <c r="A18" s="678" t="s">
        <v>135</v>
      </c>
      <c r="B18" s="679" t="s">
        <v>196</v>
      </c>
      <c r="C18" s="769" t="s">
        <v>2259</v>
      </c>
    </row>
    <row r="19" spans="1:3" ht="16.5">
      <c r="A19" s="678" t="s">
        <v>136</v>
      </c>
      <c r="B19" s="679" t="s">
        <v>195</v>
      </c>
      <c r="C19" s="769" t="s">
        <v>2256</v>
      </c>
    </row>
    <row r="20" spans="1:3" ht="16.5">
      <c r="A20" s="678" t="s">
        <v>137</v>
      </c>
      <c r="B20" s="679" t="s">
        <v>86</v>
      </c>
      <c r="C20" s="769">
        <v>1996</v>
      </c>
    </row>
    <row r="21" spans="1:3" ht="16.5">
      <c r="A21" s="678" t="s">
        <v>138</v>
      </c>
      <c r="B21" s="679" t="s">
        <v>13</v>
      </c>
      <c r="C21" s="769" t="s">
        <v>2260</v>
      </c>
    </row>
    <row r="22" spans="1:3" ht="49.5">
      <c r="A22" s="678" t="s">
        <v>140</v>
      </c>
      <c r="B22" s="679" t="s">
        <v>15</v>
      </c>
      <c r="C22" s="770" t="s">
        <v>2261</v>
      </c>
    </row>
    <row r="23" spans="1:3" ht="25.5">
      <c r="A23" s="678" t="s">
        <v>141</v>
      </c>
      <c r="B23" s="682" t="s">
        <v>91</v>
      </c>
      <c r="C23" s="769" t="s">
        <v>1882</v>
      </c>
    </row>
    <row r="24" spans="1:3" ht="49.5">
      <c r="A24" s="678" t="s">
        <v>142</v>
      </c>
      <c r="B24" s="679" t="s">
        <v>16</v>
      </c>
      <c r="C24" s="770" t="s">
        <v>2262</v>
      </c>
    </row>
    <row r="25" spans="1:3" ht="26.25" thickBot="1">
      <c r="A25" s="683" t="s">
        <v>194</v>
      </c>
      <c r="B25" s="693" t="s">
        <v>59</v>
      </c>
      <c r="C25" s="771" t="s">
        <v>2263</v>
      </c>
    </row>
    <row r="26" spans="1:3" ht="17.25" thickBot="1">
      <c r="A26" s="25" t="s">
        <v>17</v>
      </c>
      <c r="B26" s="26" t="s">
        <v>18</v>
      </c>
      <c r="C26" s="767"/>
    </row>
    <row r="27" spans="1:3" ht="16.5">
      <c r="A27" s="678" t="s">
        <v>143</v>
      </c>
      <c r="B27" s="677" t="s">
        <v>19</v>
      </c>
      <c r="C27" s="768">
        <v>3</v>
      </c>
    </row>
    <row r="28" spans="1:3" ht="38.25">
      <c r="A28" s="678" t="s">
        <v>144</v>
      </c>
      <c r="B28" s="682" t="s">
        <v>20</v>
      </c>
      <c r="C28" s="769" t="s">
        <v>2263</v>
      </c>
    </row>
    <row r="29" spans="1:3" ht="51">
      <c r="A29" s="678" t="s">
        <v>145</v>
      </c>
      <c r="B29" s="682" t="s">
        <v>21</v>
      </c>
      <c r="C29" s="769" t="s">
        <v>2263</v>
      </c>
    </row>
    <row r="30" spans="1:3" ht="39" thickBot="1">
      <c r="A30" s="683" t="s">
        <v>146</v>
      </c>
      <c r="B30" s="693" t="s">
        <v>22</v>
      </c>
      <c r="C30" s="771">
        <v>7</v>
      </c>
    </row>
    <row r="31" spans="1:3" ht="17.25" thickBot="1">
      <c r="A31" s="30" t="s">
        <v>23</v>
      </c>
      <c r="B31" s="41" t="s">
        <v>24</v>
      </c>
      <c r="C31" s="766"/>
    </row>
    <row r="32" spans="1:3" ht="33">
      <c r="A32" s="14"/>
      <c r="B32" s="686" t="s">
        <v>25</v>
      </c>
      <c r="C32" s="772" t="s">
        <v>2264</v>
      </c>
    </row>
    <row r="33" spans="1:3" ht="16.5">
      <c r="A33" s="12"/>
      <c r="B33" s="687" t="s">
        <v>26</v>
      </c>
      <c r="C33" s="764" t="s">
        <v>2263</v>
      </c>
    </row>
    <row r="34" spans="1:3" ht="16.5">
      <c r="A34" s="688" t="s">
        <v>147</v>
      </c>
      <c r="B34" s="687" t="s">
        <v>27</v>
      </c>
      <c r="C34" s="764" t="s">
        <v>2263</v>
      </c>
    </row>
    <row r="35" spans="1:3" ht="16.5">
      <c r="A35" s="688" t="s">
        <v>148</v>
      </c>
      <c r="B35" s="687" t="s">
        <v>28</v>
      </c>
      <c r="C35" s="764" t="s">
        <v>2263</v>
      </c>
    </row>
    <row r="36" spans="1:3" ht="16.5">
      <c r="A36" s="688" t="s">
        <v>149</v>
      </c>
      <c r="B36" s="687" t="s">
        <v>29</v>
      </c>
      <c r="C36" s="764" t="s">
        <v>2263</v>
      </c>
    </row>
    <row r="37" spans="1:3" ht="16.5">
      <c r="A37" s="688"/>
      <c r="B37" s="687" t="s">
        <v>80</v>
      </c>
      <c r="C37" s="764"/>
    </row>
    <row r="38" spans="1:3" ht="16.5">
      <c r="A38" s="688" t="s">
        <v>150</v>
      </c>
      <c r="B38" s="687" t="s">
        <v>126</v>
      </c>
      <c r="C38" s="764">
        <v>1</v>
      </c>
    </row>
    <row r="39" spans="1:3" ht="16.5">
      <c r="A39" s="688" t="s">
        <v>151</v>
      </c>
      <c r="B39" s="687" t="s">
        <v>127</v>
      </c>
      <c r="C39" s="764">
        <v>1</v>
      </c>
    </row>
    <row r="40" spans="1:3" ht="16.5">
      <c r="A40" s="688" t="s">
        <v>152</v>
      </c>
      <c r="B40" s="687" t="s">
        <v>81</v>
      </c>
      <c r="C40" s="764" t="s">
        <v>353</v>
      </c>
    </row>
    <row r="41" spans="1:3" ht="16.5">
      <c r="A41" s="688" t="s">
        <v>153</v>
      </c>
      <c r="B41" s="687" t="s">
        <v>82</v>
      </c>
      <c r="C41" s="764" t="s">
        <v>2071</v>
      </c>
    </row>
    <row r="42" spans="1:3" ht="16.5">
      <c r="A42" s="688" t="s">
        <v>154</v>
      </c>
      <c r="B42" s="687" t="s">
        <v>30</v>
      </c>
      <c r="C42" s="764">
        <v>69</v>
      </c>
    </row>
    <row r="43" spans="1:3" ht="16.5">
      <c r="A43" s="688" t="s">
        <v>155</v>
      </c>
      <c r="B43" s="687" t="s">
        <v>79</v>
      </c>
      <c r="C43" s="773" t="s">
        <v>2265</v>
      </c>
    </row>
    <row r="44" spans="1:3" ht="16.5">
      <c r="A44" s="688" t="s">
        <v>156</v>
      </c>
      <c r="B44" s="687" t="s">
        <v>61</v>
      </c>
      <c r="C44" s="773">
        <v>8</v>
      </c>
    </row>
    <row r="45" spans="1:3" ht="33">
      <c r="A45" s="688" t="s">
        <v>157</v>
      </c>
      <c r="B45" s="687" t="s">
        <v>92</v>
      </c>
      <c r="C45" s="774" t="s">
        <v>2266</v>
      </c>
    </row>
    <row r="46" spans="1:3" ht="16.5">
      <c r="A46" s="688" t="s">
        <v>158</v>
      </c>
      <c r="B46" s="687" t="s">
        <v>93</v>
      </c>
      <c r="C46" s="764">
        <v>4</v>
      </c>
    </row>
    <row r="47" spans="1:3" ht="16.5">
      <c r="A47" s="688" t="s">
        <v>159</v>
      </c>
      <c r="B47" s="687" t="s">
        <v>99</v>
      </c>
      <c r="C47" s="764" t="s">
        <v>2263</v>
      </c>
    </row>
    <row r="48" spans="1:3" ht="16.5">
      <c r="A48" s="688" t="s">
        <v>160</v>
      </c>
      <c r="B48" s="687" t="s">
        <v>100</v>
      </c>
      <c r="C48" s="764" t="s">
        <v>2267</v>
      </c>
    </row>
    <row r="49" spans="1:3" ht="16.5">
      <c r="A49" s="688" t="s">
        <v>161</v>
      </c>
      <c r="B49" s="687" t="s">
        <v>101</v>
      </c>
      <c r="C49" s="764">
        <v>2</v>
      </c>
    </row>
    <row r="50" spans="1:3" ht="16.5">
      <c r="A50" s="688" t="s">
        <v>162</v>
      </c>
      <c r="B50" s="687" t="s">
        <v>102</v>
      </c>
      <c r="C50" s="764" t="s">
        <v>2263</v>
      </c>
    </row>
    <row r="51" spans="1:3" ht="16.5">
      <c r="A51" s="688" t="s">
        <v>163</v>
      </c>
      <c r="B51" s="687" t="s">
        <v>103</v>
      </c>
      <c r="C51" s="764" t="s">
        <v>2263</v>
      </c>
    </row>
    <row r="52" spans="1:3" ht="16.5">
      <c r="A52" s="688"/>
      <c r="B52" s="687" t="s">
        <v>83</v>
      </c>
      <c r="C52" s="764"/>
    </row>
    <row r="53" spans="1:3" ht="16.5">
      <c r="A53" s="688" t="s">
        <v>164</v>
      </c>
      <c r="B53" s="687" t="s">
        <v>60</v>
      </c>
      <c r="C53" s="764" t="s">
        <v>2263</v>
      </c>
    </row>
    <row r="54" spans="1:3" ht="16.5">
      <c r="A54" s="688" t="s">
        <v>165</v>
      </c>
      <c r="B54" s="687" t="s">
        <v>36</v>
      </c>
      <c r="C54" s="764" t="s">
        <v>2263</v>
      </c>
    </row>
    <row r="55" spans="1:3" ht="16.5">
      <c r="A55" s="688" t="s">
        <v>166</v>
      </c>
      <c r="B55" s="687" t="s">
        <v>37</v>
      </c>
      <c r="C55" s="764" t="s">
        <v>2263</v>
      </c>
    </row>
    <row r="56" spans="1:3" ht="16.5">
      <c r="A56" s="688" t="s">
        <v>167</v>
      </c>
      <c r="B56" s="687" t="s">
        <v>87</v>
      </c>
      <c r="C56" s="764" t="s">
        <v>2263</v>
      </c>
    </row>
    <row r="57" spans="1:3" ht="16.5">
      <c r="A57" s="688" t="s">
        <v>168</v>
      </c>
      <c r="B57" s="687" t="s">
        <v>88</v>
      </c>
      <c r="C57" s="764" t="s">
        <v>2263</v>
      </c>
    </row>
    <row r="58" spans="1:3" ht="16.5">
      <c r="A58" s="688" t="s">
        <v>169</v>
      </c>
      <c r="B58" s="687" t="s">
        <v>89</v>
      </c>
      <c r="C58" s="764" t="s">
        <v>2263</v>
      </c>
    </row>
    <row r="59" spans="1:3" ht="16.5">
      <c r="A59" s="688"/>
      <c r="B59" s="687" t="s">
        <v>84</v>
      </c>
      <c r="C59" s="764"/>
    </row>
    <row r="60" spans="1:3" ht="16.5">
      <c r="A60" s="688" t="s">
        <v>170</v>
      </c>
      <c r="B60" s="687" t="s">
        <v>32</v>
      </c>
      <c r="C60" s="764" t="s">
        <v>2263</v>
      </c>
    </row>
    <row r="61" spans="1:3" ht="16.5">
      <c r="A61" s="688" t="s">
        <v>171</v>
      </c>
      <c r="B61" s="687" t="s">
        <v>90</v>
      </c>
      <c r="C61" s="764" t="s">
        <v>1516</v>
      </c>
    </row>
    <row r="62" spans="1:3" ht="16.5">
      <c r="A62" s="688"/>
      <c r="B62" s="687" t="s">
        <v>85</v>
      </c>
      <c r="C62" s="764"/>
    </row>
    <row r="63" spans="1:3" ht="16.5">
      <c r="A63" s="688" t="s">
        <v>172</v>
      </c>
      <c r="B63" s="687" t="s">
        <v>33</v>
      </c>
      <c r="C63" s="764" t="s">
        <v>2263</v>
      </c>
    </row>
    <row r="64" spans="1:3" ht="16.5">
      <c r="A64" s="688" t="s">
        <v>173</v>
      </c>
      <c r="B64" s="687" t="s">
        <v>31</v>
      </c>
      <c r="C64" s="764" t="s">
        <v>2268</v>
      </c>
    </row>
    <row r="65" spans="1:3" ht="16.5">
      <c r="A65" s="688"/>
      <c r="B65" s="687" t="s">
        <v>104</v>
      </c>
      <c r="C65" s="764"/>
    </row>
    <row r="66" spans="1:3" ht="16.5">
      <c r="A66" s="688" t="s">
        <v>174</v>
      </c>
      <c r="B66" s="687" t="s">
        <v>105</v>
      </c>
      <c r="C66" s="764" t="s">
        <v>2263</v>
      </c>
    </row>
    <row r="67" spans="1:3" ht="16.5">
      <c r="A67" s="688" t="s">
        <v>175</v>
      </c>
      <c r="B67" s="687" t="s">
        <v>106</v>
      </c>
      <c r="C67" s="764" t="s">
        <v>2263</v>
      </c>
    </row>
    <row r="68" spans="1:3" ht="16.5">
      <c r="A68" s="688" t="s">
        <v>176</v>
      </c>
      <c r="B68" s="687" t="s">
        <v>107</v>
      </c>
      <c r="C68" s="764" t="s">
        <v>2263</v>
      </c>
    </row>
    <row r="69" spans="1:3" ht="16.5">
      <c r="A69" s="688" t="s">
        <v>177</v>
      </c>
      <c r="B69" s="687" t="s">
        <v>108</v>
      </c>
      <c r="C69" s="764" t="s">
        <v>2263</v>
      </c>
    </row>
    <row r="70" spans="1:3" ht="16.5">
      <c r="A70" s="688" t="s">
        <v>178</v>
      </c>
      <c r="B70" s="687" t="s">
        <v>109</v>
      </c>
      <c r="C70" s="764" t="s">
        <v>2263</v>
      </c>
    </row>
    <row r="71" spans="1:3" ht="27">
      <c r="A71" s="688" t="s">
        <v>179</v>
      </c>
      <c r="B71" s="689" t="s">
        <v>209</v>
      </c>
      <c r="C71" s="764" t="s">
        <v>2263</v>
      </c>
    </row>
    <row r="72" spans="1:3" ht="16.5">
      <c r="A72" s="688" t="s">
        <v>180</v>
      </c>
      <c r="B72" s="687" t="s">
        <v>110</v>
      </c>
      <c r="C72" s="764" t="s">
        <v>2269</v>
      </c>
    </row>
    <row r="73" spans="1:3" ht="16.5">
      <c r="A73" s="688" t="s">
        <v>181</v>
      </c>
      <c r="B73" s="687" t="s">
        <v>111</v>
      </c>
      <c r="C73" s="764" t="s">
        <v>2270</v>
      </c>
    </row>
    <row r="74" spans="1:3" ht="27">
      <c r="A74" s="688" t="s">
        <v>182</v>
      </c>
      <c r="B74" s="689" t="s">
        <v>112</v>
      </c>
      <c r="C74" s="764" t="s">
        <v>2271</v>
      </c>
    </row>
    <row r="75" spans="1:3" ht="16.5">
      <c r="A75" s="688" t="s">
        <v>183</v>
      </c>
      <c r="B75" s="689" t="s">
        <v>202</v>
      </c>
      <c r="C75" s="764" t="s">
        <v>2263</v>
      </c>
    </row>
    <row r="76" spans="1:3" ht="16.5">
      <c r="A76" s="688" t="s">
        <v>197</v>
      </c>
      <c r="B76" s="689" t="s">
        <v>203</v>
      </c>
      <c r="C76" s="764" t="s">
        <v>2263</v>
      </c>
    </row>
    <row r="77" spans="1:3" ht="16.5">
      <c r="A77" s="688" t="s">
        <v>198</v>
      </c>
      <c r="B77" s="689" t="s">
        <v>204</v>
      </c>
      <c r="C77" s="764" t="s">
        <v>2263</v>
      </c>
    </row>
    <row r="78" spans="1:3" ht="16.5">
      <c r="A78" s="688" t="s">
        <v>199</v>
      </c>
      <c r="B78" s="689" t="s">
        <v>205</v>
      </c>
      <c r="C78" s="764" t="s">
        <v>2263</v>
      </c>
    </row>
    <row r="79" spans="1:3" ht="16.5">
      <c r="A79" s="688"/>
      <c r="B79" s="687" t="s">
        <v>113</v>
      </c>
      <c r="C79" s="764"/>
    </row>
    <row r="80" spans="1:3" ht="16.5">
      <c r="A80" s="688" t="s">
        <v>200</v>
      </c>
      <c r="B80" s="687" t="s">
        <v>114</v>
      </c>
      <c r="C80" s="764" t="s">
        <v>2263</v>
      </c>
    </row>
    <row r="81" spans="1:3" ht="16.5">
      <c r="A81" s="688" t="s">
        <v>201</v>
      </c>
      <c r="B81" s="687" t="s">
        <v>115</v>
      </c>
      <c r="C81" s="764" t="s">
        <v>2263</v>
      </c>
    </row>
    <row r="82" spans="1:3" ht="16.5">
      <c r="A82" s="688"/>
      <c r="B82" s="690" t="s">
        <v>208</v>
      </c>
      <c r="C82" s="775"/>
    </row>
    <row r="83" spans="1:3" ht="27.75" thickBot="1">
      <c r="A83" s="691" t="s">
        <v>207</v>
      </c>
      <c r="B83" s="692" t="s">
        <v>206</v>
      </c>
      <c r="C83" s="776" t="s">
        <v>228</v>
      </c>
    </row>
    <row r="84" spans="1:3" ht="17.25" thickBot="1">
      <c r="A84" s="12"/>
      <c r="B84" s="8"/>
      <c r="C84" s="777"/>
    </row>
    <row r="85" spans="1:3" ht="17.25" thickBot="1">
      <c r="A85" s="25" t="s">
        <v>39</v>
      </c>
      <c r="B85" s="29" t="s">
        <v>38</v>
      </c>
      <c r="C85" s="767"/>
    </row>
    <row r="86" spans="1:3" ht="16.5">
      <c r="A86" s="14" t="s">
        <v>40</v>
      </c>
      <c r="B86" s="17" t="s">
        <v>62</v>
      </c>
      <c r="C86" s="778"/>
    </row>
    <row r="87" spans="1:3" ht="16.5">
      <c r="A87" s="12" t="s">
        <v>41</v>
      </c>
      <c r="B87" s="18" t="s">
        <v>63</v>
      </c>
      <c r="C87" s="764" t="s">
        <v>2205</v>
      </c>
    </row>
    <row r="88" spans="1:3" ht="16.5">
      <c r="A88" s="12" t="s">
        <v>42</v>
      </c>
      <c r="B88" s="18" t="s">
        <v>64</v>
      </c>
      <c r="C88" s="764" t="s">
        <v>2205</v>
      </c>
    </row>
    <row r="89" spans="1:3" ht="16.5">
      <c r="A89" s="12" t="s">
        <v>43</v>
      </c>
      <c r="B89" s="18" t="s">
        <v>65</v>
      </c>
      <c r="C89" s="779">
        <v>26257</v>
      </c>
    </row>
    <row r="90" spans="1:3" ht="16.5">
      <c r="A90" s="12" t="s">
        <v>44</v>
      </c>
      <c r="B90" s="18" t="s">
        <v>66</v>
      </c>
      <c r="C90" s="780">
        <v>112216</v>
      </c>
    </row>
    <row r="91" spans="1:3" ht="16.5">
      <c r="A91" s="12" t="s">
        <v>45</v>
      </c>
      <c r="B91" s="18" t="s">
        <v>120</v>
      </c>
      <c r="C91" s="764" t="s">
        <v>2205</v>
      </c>
    </row>
    <row r="92" spans="1:3" ht="16.5">
      <c r="A92" s="12" t="s">
        <v>46</v>
      </c>
      <c r="B92" s="18" t="s">
        <v>121</v>
      </c>
      <c r="C92" s="764" t="s">
        <v>2205</v>
      </c>
    </row>
    <row r="93" spans="1:3" ht="27">
      <c r="A93" s="12" t="s">
        <v>47</v>
      </c>
      <c r="B93" s="22" t="s">
        <v>67</v>
      </c>
      <c r="C93" s="764" t="s">
        <v>2205</v>
      </c>
    </row>
    <row r="94" spans="1:3" ht="27">
      <c r="A94" s="12" t="s">
        <v>48</v>
      </c>
      <c r="B94" s="22" t="s">
        <v>68</v>
      </c>
      <c r="C94" s="764" t="s">
        <v>2205</v>
      </c>
    </row>
    <row r="95" spans="1:3" ht="16.5">
      <c r="A95" s="12" t="s">
        <v>49</v>
      </c>
      <c r="B95" s="18" t="s">
        <v>69</v>
      </c>
      <c r="C95" s="764" t="s">
        <v>2205</v>
      </c>
    </row>
    <row r="96" spans="1:3" ht="16.5">
      <c r="A96" s="12" t="s">
        <v>50</v>
      </c>
      <c r="B96" s="18" t="s">
        <v>70</v>
      </c>
      <c r="C96" s="764" t="s">
        <v>2205</v>
      </c>
    </row>
    <row r="97" spans="1:3" ht="16.5">
      <c r="A97" s="12" t="s">
        <v>122</v>
      </c>
      <c r="B97" s="1" t="s">
        <v>116</v>
      </c>
      <c r="C97" s="779">
        <v>108967</v>
      </c>
    </row>
    <row r="98" spans="1:3" ht="16.5">
      <c r="A98" s="12" t="s">
        <v>123</v>
      </c>
      <c r="B98" s="1" t="s">
        <v>117</v>
      </c>
      <c r="C98" s="779">
        <v>26257</v>
      </c>
    </row>
    <row r="99" spans="1:3" ht="16.5">
      <c r="A99" s="12" t="s">
        <v>124</v>
      </c>
      <c r="B99" s="1" t="s">
        <v>118</v>
      </c>
      <c r="C99" s="779">
        <v>3249</v>
      </c>
    </row>
    <row r="100" spans="1:3" ht="17.25" thickBot="1">
      <c r="A100" s="15" t="s">
        <v>125</v>
      </c>
      <c r="B100" s="3" t="s">
        <v>119</v>
      </c>
      <c r="C100" s="776" t="s">
        <v>2205</v>
      </c>
    </row>
    <row r="101" spans="1:3" ht="17.25" thickBot="1">
      <c r="A101" s="12"/>
      <c r="B101" s="8"/>
      <c r="C101" s="777"/>
    </row>
    <row r="102" spans="1:3" ht="17.25" thickBot="1">
      <c r="A102" s="25" t="s">
        <v>51</v>
      </c>
      <c r="B102" s="29" t="s">
        <v>191</v>
      </c>
      <c r="C102" s="767"/>
    </row>
    <row r="103" spans="1:3" ht="17.25" thickBot="1">
      <c r="A103" s="16" t="s">
        <v>52</v>
      </c>
      <c r="B103" s="20" t="s">
        <v>128</v>
      </c>
      <c r="C103" s="781">
        <v>69</v>
      </c>
    </row>
    <row r="104" spans="1:3" ht="17.25" thickBot="1">
      <c r="A104" s="12"/>
      <c r="B104" s="8"/>
      <c r="C104" s="777"/>
    </row>
    <row r="105" spans="1:3" ht="17.25" thickBot="1">
      <c r="A105" s="30" t="s">
        <v>53</v>
      </c>
      <c r="B105" s="31" t="s">
        <v>71</v>
      </c>
      <c r="C105" s="766"/>
    </row>
    <row r="106" spans="1:3" ht="16.5">
      <c r="A106" s="14" t="s">
        <v>54</v>
      </c>
      <c r="B106" s="17" t="s">
        <v>72</v>
      </c>
      <c r="C106" s="778" t="s">
        <v>2205</v>
      </c>
    </row>
    <row r="107" spans="1:3" ht="17.25" thickBot="1">
      <c r="A107" s="15" t="s">
        <v>55</v>
      </c>
      <c r="B107" s="19" t="s">
        <v>73</v>
      </c>
      <c r="C107" s="776" t="s">
        <v>2205</v>
      </c>
    </row>
    <row r="108" spans="1:3" ht="17.25" thickBot="1">
      <c r="A108" s="12"/>
      <c r="B108" s="8"/>
      <c r="C108" s="777"/>
    </row>
    <row r="109" spans="1:3" ht="17.25" thickBot="1">
      <c r="A109" s="30" t="s">
        <v>56</v>
      </c>
      <c r="B109" s="31" t="s">
        <v>74</v>
      </c>
      <c r="C109" s="766"/>
    </row>
    <row r="110" spans="1:3" ht="27">
      <c r="A110" s="14" t="s">
        <v>57</v>
      </c>
      <c r="B110" s="23" t="s">
        <v>75</v>
      </c>
      <c r="C110" s="782" t="s">
        <v>2272</v>
      </c>
    </row>
    <row r="111" spans="1:3" ht="27.75" thickBot="1">
      <c r="A111" s="15" t="s">
        <v>58</v>
      </c>
      <c r="B111" s="24" t="s">
        <v>76</v>
      </c>
      <c r="C111" s="776" t="s">
        <v>2205</v>
      </c>
    </row>
    <row r="112" spans="1:3" ht="17.25" thickBot="1">
      <c r="A112" s="4"/>
      <c r="B112" s="4"/>
      <c r="C112" s="765"/>
    </row>
    <row r="113" spans="1:3" ht="17.25" thickBot="1">
      <c r="A113" s="25" t="s">
        <v>94</v>
      </c>
      <c r="B113" s="26" t="s">
        <v>184</v>
      </c>
      <c r="C113" s="767"/>
    </row>
    <row r="114" spans="1:3" ht="17.25" thickBot="1">
      <c r="A114" s="676" t="s">
        <v>95</v>
      </c>
      <c r="B114" s="36" t="s">
        <v>187</v>
      </c>
      <c r="C114" s="782" t="s">
        <v>2273</v>
      </c>
    </row>
    <row r="115" spans="1:3" ht="27.75" thickBot="1">
      <c r="A115" s="678" t="s">
        <v>96</v>
      </c>
      <c r="B115" s="37" t="s">
        <v>188</v>
      </c>
      <c r="C115" s="782" t="s">
        <v>2273</v>
      </c>
    </row>
    <row r="116" spans="1:3" ht="50.25" thickBot="1">
      <c r="A116" s="678" t="s">
        <v>97</v>
      </c>
      <c r="B116" s="37" t="s">
        <v>189</v>
      </c>
      <c r="C116" s="783" t="s">
        <v>2274</v>
      </c>
    </row>
    <row r="117" spans="1:3" ht="16.5">
      <c r="A117" s="678" t="s">
        <v>98</v>
      </c>
      <c r="B117" s="37" t="s">
        <v>190</v>
      </c>
      <c r="C117" s="783" t="s">
        <v>2205</v>
      </c>
    </row>
    <row r="118" spans="1:3" ht="17.25" thickBot="1">
      <c r="A118" s="683" t="s">
        <v>185</v>
      </c>
      <c r="B118" s="38" t="s">
        <v>186</v>
      </c>
      <c r="C118" s="771" t="s">
        <v>2205</v>
      </c>
    </row>
    <row r="119" spans="1:3" ht="16.5">
      <c r="A119" s="4"/>
      <c r="B119" s="4"/>
      <c r="C119" s="765"/>
    </row>
    <row r="120" spans="1:3">
      <c r="A120" s="4"/>
      <c r="B120" s="1318" t="s">
        <v>2275</v>
      </c>
      <c r="C120" s="1319"/>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6">
    <mergeCell ref="A7:B7"/>
    <mergeCell ref="B120:C120"/>
    <mergeCell ref="A1:B1"/>
    <mergeCell ref="A2:B2"/>
    <mergeCell ref="A3:B3"/>
    <mergeCell ref="A5:C5"/>
  </mergeCells>
  <pageMargins left="0.7" right="0.7" top="0.75" bottom="0.75" header="0.3" footer="0.3"/>
  <legacyDrawing r:id="rId1"/>
</worksheet>
</file>

<file path=xl/worksheets/sheet48.xml><?xml version="1.0" encoding="utf-8"?>
<worksheet xmlns="http://schemas.openxmlformats.org/spreadsheetml/2006/main" xmlns:r="http://schemas.openxmlformats.org/officeDocument/2006/relationships">
  <sheetPr codeName="Hoja48"/>
  <dimension ref="A1:C135"/>
  <sheetViews>
    <sheetView workbookViewId="0">
      <selection activeCell="E7" sqref="E7"/>
    </sheetView>
  </sheetViews>
  <sheetFormatPr baseColWidth="10" defaultRowHeight="12.75"/>
  <cols>
    <col min="1" max="1" width="21.85546875" customWidth="1"/>
    <col min="2" max="2" width="28.28515625" customWidth="1"/>
    <col min="3" max="3" width="53.28515625" customWidth="1"/>
  </cols>
  <sheetData>
    <row r="1" spans="1:3">
      <c r="A1" s="1050" t="s">
        <v>0</v>
      </c>
      <c r="B1" s="1051"/>
      <c r="C1" s="920" t="s">
        <v>2213</v>
      </c>
    </row>
    <row r="2" spans="1:3" ht="13.5" thickBot="1">
      <c r="A2" s="1052" t="s">
        <v>77</v>
      </c>
      <c r="B2" s="1053"/>
      <c r="C2" s="582" t="s">
        <v>255</v>
      </c>
    </row>
    <row r="3" spans="1:3">
      <c r="A3" s="1052" t="s">
        <v>1</v>
      </c>
      <c r="B3" s="1054"/>
      <c r="C3" s="789" t="s">
        <v>2214</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577" t="s">
        <v>2213</v>
      </c>
    </row>
    <row r="12" spans="1:3">
      <c r="A12" s="678" t="s">
        <v>130</v>
      </c>
      <c r="B12" s="679" t="s">
        <v>9</v>
      </c>
      <c r="C12" s="564" t="s">
        <v>263</v>
      </c>
    </row>
    <row r="13" spans="1:3">
      <c r="A13" s="678" t="s">
        <v>131</v>
      </c>
      <c r="B13" s="679" t="s">
        <v>11</v>
      </c>
      <c r="C13" s="564" t="s">
        <v>2215</v>
      </c>
    </row>
    <row r="14" spans="1:3">
      <c r="A14" s="678" t="s">
        <v>132</v>
      </c>
      <c r="B14" s="679" t="s">
        <v>12</v>
      </c>
      <c r="C14" s="564" t="s">
        <v>2065</v>
      </c>
    </row>
    <row r="15" spans="1:3">
      <c r="A15" s="678" t="s">
        <v>133</v>
      </c>
      <c r="B15" s="679" t="s">
        <v>34</v>
      </c>
      <c r="C15" s="564" t="s">
        <v>2213</v>
      </c>
    </row>
    <row r="16" spans="1:3" ht="51">
      <c r="A16" s="678"/>
      <c r="B16" s="680" t="s">
        <v>192</v>
      </c>
      <c r="C16" s="599" t="s">
        <v>2216</v>
      </c>
    </row>
    <row r="17" spans="1:3">
      <c r="A17" s="678" t="s">
        <v>134</v>
      </c>
      <c r="B17" s="679" t="s">
        <v>193</v>
      </c>
      <c r="C17" s="564" t="s">
        <v>2217</v>
      </c>
    </row>
    <row r="18" spans="1:3">
      <c r="A18" s="678" t="s">
        <v>135</v>
      </c>
      <c r="B18" s="679" t="s">
        <v>196</v>
      </c>
      <c r="C18" s="564" t="s">
        <v>2218</v>
      </c>
    </row>
    <row r="19" spans="1:3">
      <c r="A19" s="678" t="s">
        <v>136</v>
      </c>
      <c r="B19" s="679" t="s">
        <v>195</v>
      </c>
      <c r="C19" s="564" t="s">
        <v>2219</v>
      </c>
    </row>
    <row r="20" spans="1:3">
      <c r="A20" s="678" t="s">
        <v>137</v>
      </c>
      <c r="B20" s="679" t="s">
        <v>86</v>
      </c>
      <c r="C20" s="564">
        <v>-14</v>
      </c>
    </row>
    <row r="21" spans="1:3">
      <c r="A21" s="678" t="s">
        <v>138</v>
      </c>
      <c r="B21" s="679" t="s">
        <v>13</v>
      </c>
      <c r="C21" s="908" t="s">
        <v>2220</v>
      </c>
    </row>
    <row r="22" spans="1:3">
      <c r="A22" s="678" t="s">
        <v>140</v>
      </c>
      <c r="B22" s="679" t="s">
        <v>15</v>
      </c>
      <c r="C22" s="564" t="s">
        <v>2221</v>
      </c>
    </row>
    <row r="23" spans="1:3" ht="25.5">
      <c r="A23" s="678" t="s">
        <v>141</v>
      </c>
      <c r="B23" s="682" t="s">
        <v>91</v>
      </c>
      <c r="C23" s="564" t="s">
        <v>1476</v>
      </c>
    </row>
    <row r="24" spans="1:3">
      <c r="A24" s="678" t="s">
        <v>142</v>
      </c>
      <c r="B24" s="679" t="s">
        <v>16</v>
      </c>
      <c r="C24" s="564" t="s">
        <v>227</v>
      </c>
    </row>
    <row r="25" spans="1:3" ht="26.25" thickBot="1">
      <c r="A25" s="683" t="s">
        <v>194</v>
      </c>
      <c r="B25" s="693" t="s">
        <v>59</v>
      </c>
      <c r="C25" s="576">
        <v>0</v>
      </c>
    </row>
    <row r="26" spans="1:3" ht="13.5" thickBot="1">
      <c r="A26" s="25" t="s">
        <v>17</v>
      </c>
      <c r="B26" s="26" t="s">
        <v>18</v>
      </c>
      <c r="C26" s="47"/>
    </row>
    <row r="27" spans="1:3">
      <c r="A27" s="678" t="s">
        <v>143</v>
      </c>
      <c r="B27" s="677" t="s">
        <v>19</v>
      </c>
      <c r="C27" s="577">
        <v>4</v>
      </c>
    </row>
    <row r="28" spans="1:3" ht="38.25">
      <c r="A28" s="678" t="s">
        <v>144</v>
      </c>
      <c r="B28" s="682" t="s">
        <v>20</v>
      </c>
      <c r="C28" s="564">
        <v>4</v>
      </c>
    </row>
    <row r="29" spans="1:3" ht="63.75">
      <c r="A29" s="678" t="s">
        <v>145</v>
      </c>
      <c r="B29" s="759" t="s">
        <v>21</v>
      </c>
      <c r="C29" s="998">
        <v>0</v>
      </c>
    </row>
    <row r="30" spans="1:3" ht="39" thickBot="1">
      <c r="A30" s="683" t="s">
        <v>146</v>
      </c>
      <c r="B30" s="693" t="s">
        <v>22</v>
      </c>
      <c r="C30" s="576">
        <v>1</v>
      </c>
    </row>
    <row r="31" spans="1:3" ht="13.5" thickBot="1">
      <c r="A31" s="30" t="s">
        <v>23</v>
      </c>
      <c r="B31" s="41" t="s">
        <v>24</v>
      </c>
      <c r="C31" s="46"/>
    </row>
    <row r="32" spans="1:3">
      <c r="A32" s="14"/>
      <c r="B32" s="686" t="s">
        <v>25</v>
      </c>
      <c r="C32" s="880" t="s">
        <v>2222</v>
      </c>
    </row>
    <row r="33" spans="1:3">
      <c r="A33" s="12"/>
      <c r="B33" s="687" t="s">
        <v>26</v>
      </c>
      <c r="C33" s="582">
        <v>0</v>
      </c>
    </row>
    <row r="34" spans="1:3" ht="25.5">
      <c r="A34" s="688" t="s">
        <v>147</v>
      </c>
      <c r="B34" s="687" t="s">
        <v>27</v>
      </c>
      <c r="C34" s="970" t="s">
        <v>2223</v>
      </c>
    </row>
    <row r="35" spans="1:3">
      <c r="A35" s="688" t="s">
        <v>148</v>
      </c>
      <c r="B35" s="687" t="s">
        <v>28</v>
      </c>
      <c r="C35" s="582">
        <v>0</v>
      </c>
    </row>
    <row r="36" spans="1:3">
      <c r="A36" s="688" t="s">
        <v>149</v>
      </c>
      <c r="B36" s="687" t="s">
        <v>29</v>
      </c>
      <c r="C36" s="582">
        <v>0</v>
      </c>
    </row>
    <row r="37" spans="1:3">
      <c r="A37" s="688"/>
      <c r="B37" s="687" t="s">
        <v>80</v>
      </c>
      <c r="C37" s="582"/>
    </row>
    <row r="38" spans="1:3">
      <c r="A38" s="688" t="s">
        <v>150</v>
      </c>
      <c r="B38" s="687" t="s">
        <v>126</v>
      </c>
      <c r="C38" s="582">
        <v>1</v>
      </c>
    </row>
    <row r="39" spans="1:3">
      <c r="A39" s="688" t="s">
        <v>151</v>
      </c>
      <c r="B39" s="687" t="s">
        <v>127</v>
      </c>
      <c r="C39" s="582">
        <v>1</v>
      </c>
    </row>
    <row r="40" spans="1:3">
      <c r="A40" s="688" t="s">
        <v>152</v>
      </c>
      <c r="B40" s="687" t="s">
        <v>81</v>
      </c>
      <c r="C40" s="582" t="s">
        <v>274</v>
      </c>
    </row>
    <row r="41" spans="1:3">
      <c r="A41" s="688" t="s">
        <v>153</v>
      </c>
      <c r="B41" s="687" t="s">
        <v>82</v>
      </c>
      <c r="C41" s="738" t="s">
        <v>2224</v>
      </c>
    </row>
    <row r="42" spans="1:3">
      <c r="A42" s="688" t="s">
        <v>154</v>
      </c>
      <c r="B42" s="687" t="s">
        <v>30</v>
      </c>
      <c r="C42" s="582">
        <v>440</v>
      </c>
    </row>
    <row r="43" spans="1:3">
      <c r="A43" s="688" t="s">
        <v>155</v>
      </c>
      <c r="B43" s="687" t="s">
        <v>79</v>
      </c>
      <c r="C43" s="738" t="s">
        <v>2225</v>
      </c>
    </row>
    <row r="44" spans="1:3">
      <c r="A44" s="688" t="s">
        <v>156</v>
      </c>
      <c r="B44" s="687" t="s">
        <v>61</v>
      </c>
      <c r="C44" s="738" t="s">
        <v>2226</v>
      </c>
    </row>
    <row r="45" spans="1:3" ht="38.25">
      <c r="A45" s="688" t="s">
        <v>157</v>
      </c>
      <c r="B45" s="687" t="s">
        <v>92</v>
      </c>
      <c r="C45" s="970" t="s">
        <v>2227</v>
      </c>
    </row>
    <row r="46" spans="1:3">
      <c r="A46" s="688" t="s">
        <v>158</v>
      </c>
      <c r="B46" s="687" t="s">
        <v>93</v>
      </c>
      <c r="C46" s="738" t="s">
        <v>2228</v>
      </c>
    </row>
    <row r="47" spans="1:3">
      <c r="A47" s="688" t="s">
        <v>159</v>
      </c>
      <c r="B47" s="687" t="s">
        <v>99</v>
      </c>
      <c r="C47" s="738" t="s">
        <v>2229</v>
      </c>
    </row>
    <row r="48" spans="1:3">
      <c r="A48" s="688" t="s">
        <v>160</v>
      </c>
      <c r="B48" s="687" t="s">
        <v>100</v>
      </c>
      <c r="C48" s="738" t="s">
        <v>2230</v>
      </c>
    </row>
    <row r="49" spans="1:3">
      <c r="A49" s="688" t="s">
        <v>161</v>
      </c>
      <c r="B49" s="687" t="s">
        <v>101</v>
      </c>
      <c r="C49" s="738" t="s">
        <v>2231</v>
      </c>
    </row>
    <row r="50" spans="1:3" ht="38.25">
      <c r="A50" s="688" t="s">
        <v>162</v>
      </c>
      <c r="B50" s="687" t="s">
        <v>102</v>
      </c>
      <c r="C50" s="970" t="s">
        <v>2232</v>
      </c>
    </row>
    <row r="51" spans="1:3">
      <c r="A51" s="688" t="s">
        <v>163</v>
      </c>
      <c r="B51" s="687" t="s">
        <v>103</v>
      </c>
      <c r="C51" s="738" t="s">
        <v>2205</v>
      </c>
    </row>
    <row r="52" spans="1:3">
      <c r="A52" s="688"/>
      <c r="B52" s="687" t="s">
        <v>83</v>
      </c>
      <c r="C52" s="582"/>
    </row>
    <row r="53" spans="1:3">
      <c r="A53" s="688" t="s">
        <v>164</v>
      </c>
      <c r="B53" s="687" t="s">
        <v>60</v>
      </c>
      <c r="C53" s="582">
        <v>0</v>
      </c>
    </row>
    <row r="54" spans="1:3">
      <c r="A54" s="688" t="s">
        <v>165</v>
      </c>
      <c r="B54" s="687" t="s">
        <v>36</v>
      </c>
      <c r="C54" s="582">
        <v>0</v>
      </c>
    </row>
    <row r="55" spans="1:3" ht="25.5">
      <c r="A55" s="688" t="s">
        <v>166</v>
      </c>
      <c r="B55" s="687" t="s">
        <v>37</v>
      </c>
      <c r="C55" s="970" t="s">
        <v>2223</v>
      </c>
    </row>
    <row r="56" spans="1:3">
      <c r="A56" s="688" t="s">
        <v>167</v>
      </c>
      <c r="B56" s="687" t="s">
        <v>87</v>
      </c>
      <c r="C56" s="582">
        <v>0</v>
      </c>
    </row>
    <row r="57" spans="1:3">
      <c r="A57" s="688" t="s">
        <v>168</v>
      </c>
      <c r="B57" s="687" t="s">
        <v>88</v>
      </c>
      <c r="C57" s="582">
        <v>0</v>
      </c>
    </row>
    <row r="58" spans="1:3">
      <c r="A58" s="688" t="s">
        <v>169</v>
      </c>
      <c r="B58" s="687" t="s">
        <v>89</v>
      </c>
      <c r="C58" s="582">
        <v>0</v>
      </c>
    </row>
    <row r="59" spans="1:3">
      <c r="A59" s="688"/>
      <c r="B59" s="687" t="s">
        <v>84</v>
      </c>
      <c r="C59" s="582"/>
    </row>
    <row r="60" spans="1:3">
      <c r="A60" s="688" t="s">
        <v>170</v>
      </c>
      <c r="B60" s="687" t="s">
        <v>32</v>
      </c>
      <c r="C60" s="738" t="s">
        <v>2233</v>
      </c>
    </row>
    <row r="61" spans="1:3" ht="25.5">
      <c r="A61" s="688" t="s">
        <v>171</v>
      </c>
      <c r="B61" s="687" t="s">
        <v>90</v>
      </c>
      <c r="C61" s="970" t="s">
        <v>2637</v>
      </c>
    </row>
    <row r="62" spans="1:3">
      <c r="A62" s="688"/>
      <c r="B62" s="687" t="s">
        <v>85</v>
      </c>
      <c r="C62" s="582"/>
    </row>
    <row r="63" spans="1:3">
      <c r="A63" s="688" t="s">
        <v>172</v>
      </c>
      <c r="B63" s="687" t="s">
        <v>33</v>
      </c>
      <c r="C63" s="582">
        <v>0</v>
      </c>
    </row>
    <row r="64" spans="1:3">
      <c r="A64" s="688" t="s">
        <v>173</v>
      </c>
      <c r="B64" s="760" t="s">
        <v>31</v>
      </c>
      <c r="C64" s="999" t="s">
        <v>2234</v>
      </c>
    </row>
    <row r="65" spans="1:3">
      <c r="A65" s="688"/>
      <c r="B65" s="687" t="s">
        <v>104</v>
      </c>
      <c r="C65" s="582"/>
    </row>
    <row r="66" spans="1:3">
      <c r="A66" s="688" t="s">
        <v>174</v>
      </c>
      <c r="B66" s="687" t="s">
        <v>105</v>
      </c>
      <c r="C66" s="738" t="s">
        <v>2235</v>
      </c>
    </row>
    <row r="67" spans="1:3">
      <c r="A67" s="688" t="s">
        <v>175</v>
      </c>
      <c r="B67" s="687" t="s">
        <v>106</v>
      </c>
      <c r="C67" s="738" t="s">
        <v>2235</v>
      </c>
    </row>
    <row r="68" spans="1:3" ht="25.5">
      <c r="A68" s="688" t="s">
        <v>176</v>
      </c>
      <c r="B68" s="687" t="s">
        <v>107</v>
      </c>
      <c r="C68" s="970" t="s">
        <v>2236</v>
      </c>
    </row>
    <row r="69" spans="1:3">
      <c r="A69" s="688" t="s">
        <v>177</v>
      </c>
      <c r="B69" s="687" t="s">
        <v>108</v>
      </c>
      <c r="C69" s="738" t="s">
        <v>2235</v>
      </c>
    </row>
    <row r="70" spans="1:3">
      <c r="A70" s="688" t="s">
        <v>178</v>
      </c>
      <c r="B70" s="687" t="s">
        <v>109</v>
      </c>
      <c r="C70" s="738" t="s">
        <v>2235</v>
      </c>
    </row>
    <row r="71" spans="1:3" ht="38.25">
      <c r="A71" s="688" t="s">
        <v>179</v>
      </c>
      <c r="B71" s="689" t="s">
        <v>209</v>
      </c>
      <c r="C71" s="738" t="s">
        <v>2235</v>
      </c>
    </row>
    <row r="72" spans="1:3">
      <c r="A72" s="688" t="s">
        <v>180</v>
      </c>
      <c r="B72" s="687" t="s">
        <v>110</v>
      </c>
      <c r="C72" s="738" t="s">
        <v>257</v>
      </c>
    </row>
    <row r="73" spans="1:3">
      <c r="A73" s="688" t="s">
        <v>181</v>
      </c>
      <c r="B73" s="687" t="s">
        <v>111</v>
      </c>
      <c r="C73" s="738" t="s">
        <v>257</v>
      </c>
    </row>
    <row r="74" spans="1:3" ht="25.5">
      <c r="A74" s="688" t="s">
        <v>182</v>
      </c>
      <c r="B74" s="689" t="s">
        <v>112</v>
      </c>
      <c r="C74" s="738" t="s">
        <v>257</v>
      </c>
    </row>
    <row r="75" spans="1:3">
      <c r="A75" s="688" t="s">
        <v>183</v>
      </c>
      <c r="B75" s="689" t="s">
        <v>202</v>
      </c>
      <c r="C75" s="582">
        <v>1</v>
      </c>
    </row>
    <row r="76" spans="1:3">
      <c r="A76" s="688" t="s">
        <v>197</v>
      </c>
      <c r="B76" s="689" t="s">
        <v>203</v>
      </c>
      <c r="C76" s="582">
        <v>1</v>
      </c>
    </row>
    <row r="77" spans="1:3">
      <c r="A77" s="688" t="s">
        <v>198</v>
      </c>
      <c r="B77" s="689" t="s">
        <v>204</v>
      </c>
      <c r="C77" s="582">
        <v>1</v>
      </c>
    </row>
    <row r="78" spans="1:3">
      <c r="A78" s="688" t="s">
        <v>199</v>
      </c>
      <c r="B78" s="689" t="s">
        <v>205</v>
      </c>
      <c r="C78" s="582">
        <v>1</v>
      </c>
    </row>
    <row r="79" spans="1:3">
      <c r="A79" s="688"/>
      <c r="B79" s="687" t="s">
        <v>113</v>
      </c>
      <c r="C79" s="582"/>
    </row>
    <row r="80" spans="1:3" ht="25.5">
      <c r="A80" s="688" t="s">
        <v>200</v>
      </c>
      <c r="B80" s="687" t="s">
        <v>114</v>
      </c>
      <c r="C80" s="970" t="s">
        <v>2237</v>
      </c>
    </row>
    <row r="81" spans="1:3">
      <c r="A81" s="688" t="s">
        <v>201</v>
      </c>
      <c r="B81" s="687" t="s">
        <v>115</v>
      </c>
      <c r="C81" s="738" t="s">
        <v>2238</v>
      </c>
    </row>
    <row r="82" spans="1:3">
      <c r="A82" s="688"/>
      <c r="B82" s="690" t="s">
        <v>208</v>
      </c>
      <c r="C82" s="862"/>
    </row>
    <row r="83" spans="1:3" ht="26.25" thickBot="1">
      <c r="A83" s="691" t="s">
        <v>207</v>
      </c>
      <c r="B83" s="692" t="s">
        <v>206</v>
      </c>
      <c r="C83" s="916" t="s">
        <v>228</v>
      </c>
    </row>
    <row r="84" spans="1:3" ht="13.5" thickBot="1">
      <c r="A84" s="12"/>
      <c r="B84" s="8"/>
      <c r="C84" s="595"/>
    </row>
    <row r="85" spans="1:3" ht="13.5" thickBot="1">
      <c r="A85" s="25" t="s">
        <v>39</v>
      </c>
      <c r="B85" s="29" t="s">
        <v>38</v>
      </c>
      <c r="C85" s="856"/>
    </row>
    <row r="86" spans="1:3">
      <c r="A86" s="14" t="s">
        <v>40</v>
      </c>
      <c r="B86" s="17" t="s">
        <v>62</v>
      </c>
      <c r="C86" s="596"/>
    </row>
    <row r="87" spans="1:3">
      <c r="A87" s="12" t="s">
        <v>41</v>
      </c>
      <c r="B87" s="18" t="s">
        <v>63</v>
      </c>
      <c r="C87" s="582">
        <v>0</v>
      </c>
    </row>
    <row r="88" spans="1:3">
      <c r="A88" s="12" t="s">
        <v>42</v>
      </c>
      <c r="B88" s="18" t="s">
        <v>64</v>
      </c>
      <c r="C88" s="582">
        <v>0</v>
      </c>
    </row>
    <row r="89" spans="1:3">
      <c r="A89" s="12" t="s">
        <v>43</v>
      </c>
      <c r="B89" s="18" t="s">
        <v>65</v>
      </c>
      <c r="C89" s="582">
        <v>0</v>
      </c>
    </row>
    <row r="90" spans="1:3">
      <c r="A90" s="12" t="s">
        <v>44</v>
      </c>
      <c r="B90" s="761" t="s">
        <v>66</v>
      </c>
      <c r="C90" s="999" t="s">
        <v>2239</v>
      </c>
    </row>
    <row r="91" spans="1:3">
      <c r="A91" s="12" t="s">
        <v>45</v>
      </c>
      <c r="B91" s="18" t="s">
        <v>120</v>
      </c>
      <c r="C91" s="582">
        <v>0</v>
      </c>
    </row>
    <row r="92" spans="1:3">
      <c r="A92" s="12" t="s">
        <v>46</v>
      </c>
      <c r="B92" s="18" t="s">
        <v>121</v>
      </c>
      <c r="C92" s="582">
        <v>0</v>
      </c>
    </row>
    <row r="93" spans="1:3" ht="25.5">
      <c r="A93" s="12" t="s">
        <v>47</v>
      </c>
      <c r="B93" s="22" t="s">
        <v>67</v>
      </c>
      <c r="C93" s="582">
        <v>0</v>
      </c>
    </row>
    <row r="94" spans="1:3" ht="38.25">
      <c r="A94" s="12" t="s">
        <v>48</v>
      </c>
      <c r="B94" s="22" t="s">
        <v>68</v>
      </c>
      <c r="C94" s="582">
        <v>0</v>
      </c>
    </row>
    <row r="95" spans="1:3">
      <c r="A95" s="12" t="s">
        <v>49</v>
      </c>
      <c r="B95" s="18" t="s">
        <v>69</v>
      </c>
      <c r="C95" s="582">
        <v>0</v>
      </c>
    </row>
    <row r="96" spans="1:3">
      <c r="A96" s="12" t="s">
        <v>50</v>
      </c>
      <c r="B96" s="18" t="s">
        <v>70</v>
      </c>
      <c r="C96" s="582">
        <v>0</v>
      </c>
    </row>
    <row r="97" spans="1:3">
      <c r="A97" s="12" t="s">
        <v>122</v>
      </c>
      <c r="B97" s="761" t="s">
        <v>116</v>
      </c>
      <c r="C97" s="999" t="s">
        <v>2239</v>
      </c>
    </row>
    <row r="98" spans="1:3">
      <c r="A98" s="12" t="s">
        <v>123</v>
      </c>
      <c r="B98" s="1" t="s">
        <v>117</v>
      </c>
      <c r="C98" s="582">
        <v>0</v>
      </c>
    </row>
    <row r="99" spans="1:3">
      <c r="A99" s="12" t="s">
        <v>124</v>
      </c>
      <c r="B99" s="1" t="s">
        <v>118</v>
      </c>
      <c r="C99" s="582">
        <v>0</v>
      </c>
    </row>
    <row r="100" spans="1:3" ht="13.5" thickBot="1">
      <c r="A100" s="15" t="s">
        <v>125</v>
      </c>
      <c r="B100" s="3" t="s">
        <v>119</v>
      </c>
      <c r="C100" s="854">
        <v>0</v>
      </c>
    </row>
    <row r="101" spans="1:3" ht="13.5" thickBot="1">
      <c r="A101" s="12"/>
      <c r="B101" s="8"/>
      <c r="C101" s="595"/>
    </row>
    <row r="102" spans="1:3" ht="13.5" thickBot="1">
      <c r="A102" s="25" t="s">
        <v>51</v>
      </c>
      <c r="B102" s="29" t="s">
        <v>191</v>
      </c>
      <c r="C102" s="856"/>
    </row>
    <row r="103" spans="1:3" ht="13.5" thickBot="1">
      <c r="A103" s="16" t="s">
        <v>52</v>
      </c>
      <c r="B103" s="20" t="s">
        <v>128</v>
      </c>
      <c r="C103" s="863" t="s">
        <v>2240</v>
      </c>
    </row>
    <row r="104" spans="1:3" ht="13.5" thickBot="1">
      <c r="A104" s="12"/>
      <c r="B104" s="8"/>
      <c r="C104" s="595"/>
    </row>
    <row r="105" spans="1:3" ht="13.5" thickBot="1">
      <c r="A105" s="30" t="s">
        <v>53</v>
      </c>
      <c r="B105" s="31" t="s">
        <v>71</v>
      </c>
      <c r="C105" s="861"/>
    </row>
    <row r="106" spans="1:3">
      <c r="A106" s="14" t="s">
        <v>54</v>
      </c>
      <c r="B106" s="17" t="s">
        <v>72</v>
      </c>
      <c r="C106" s="596">
        <v>0</v>
      </c>
    </row>
    <row r="107" spans="1:3" ht="13.5" thickBot="1">
      <c r="A107" s="15" t="s">
        <v>55</v>
      </c>
      <c r="B107" s="19" t="s">
        <v>73</v>
      </c>
      <c r="C107" s="854">
        <v>0</v>
      </c>
    </row>
    <row r="108" spans="1:3" ht="13.5" thickBot="1">
      <c r="A108" s="12"/>
      <c r="B108" s="8"/>
      <c r="C108" s="595"/>
    </row>
    <row r="109" spans="1:3" ht="13.5" thickBot="1">
      <c r="A109" s="30" t="s">
        <v>56</v>
      </c>
      <c r="B109" s="31" t="s">
        <v>74</v>
      </c>
      <c r="C109" s="861"/>
    </row>
    <row r="110" spans="1:3" ht="25.5">
      <c r="A110" s="14" t="s">
        <v>57</v>
      </c>
      <c r="B110" s="23" t="s">
        <v>75</v>
      </c>
      <c r="C110" s="598">
        <v>12</v>
      </c>
    </row>
    <row r="111" spans="1:3" ht="26.25" thickBot="1">
      <c r="A111" s="15" t="s">
        <v>58</v>
      </c>
      <c r="B111" s="24" t="s">
        <v>76</v>
      </c>
      <c r="C111" s="576">
        <v>0</v>
      </c>
    </row>
    <row r="112" spans="1:3" ht="13.5" thickBot="1">
      <c r="A112" s="4"/>
      <c r="B112" s="4"/>
      <c r="C112" s="562"/>
    </row>
    <row r="113" spans="1:3" ht="13.5" thickBot="1">
      <c r="A113" s="25" t="s">
        <v>94</v>
      </c>
      <c r="B113" s="26" t="s">
        <v>184</v>
      </c>
      <c r="C113" s="856"/>
    </row>
    <row r="114" spans="1:3">
      <c r="A114" s="676" t="s">
        <v>95</v>
      </c>
      <c r="B114" s="36" t="s">
        <v>187</v>
      </c>
      <c r="C114" s="598">
        <v>0</v>
      </c>
    </row>
    <row r="115" spans="1:3" ht="25.5">
      <c r="A115" s="678" t="s">
        <v>96</v>
      </c>
      <c r="B115" s="37" t="s">
        <v>188</v>
      </c>
      <c r="C115" s="564">
        <v>0</v>
      </c>
    </row>
    <row r="116" spans="1:3" ht="38.25">
      <c r="A116" s="678" t="s">
        <v>97</v>
      </c>
      <c r="B116" s="762" t="s">
        <v>189</v>
      </c>
      <c r="C116" s="1000" t="s">
        <v>2241</v>
      </c>
    </row>
    <row r="117" spans="1:3">
      <c r="A117" s="678" t="s">
        <v>98</v>
      </c>
      <c r="B117" s="37" t="s">
        <v>190</v>
      </c>
      <c r="C117" s="564">
        <v>0</v>
      </c>
    </row>
    <row r="118" spans="1:3" ht="26.25" thickBot="1">
      <c r="A118" s="683" t="s">
        <v>185</v>
      </c>
      <c r="B118" s="38" t="s">
        <v>186</v>
      </c>
      <c r="C118" s="600" t="s">
        <v>2242</v>
      </c>
    </row>
    <row r="119" spans="1:3">
      <c r="C119" s="951"/>
    </row>
    <row r="120" spans="1:3">
      <c r="C120" s="951"/>
    </row>
    <row r="121" spans="1:3">
      <c r="C121" s="951"/>
    </row>
    <row r="122" spans="1:3">
      <c r="C122" s="951"/>
    </row>
    <row r="123" spans="1:3">
      <c r="C123" s="951"/>
    </row>
    <row r="124" spans="1:3">
      <c r="C124" s="951"/>
    </row>
    <row r="125" spans="1:3">
      <c r="C125" s="951"/>
    </row>
    <row r="126" spans="1:3">
      <c r="C126" s="951"/>
    </row>
    <row r="127" spans="1:3">
      <c r="C127" s="951"/>
    </row>
    <row r="128" spans="1:3">
      <c r="C128" s="951"/>
    </row>
    <row r="129" spans="3:3">
      <c r="C129" s="951"/>
    </row>
    <row r="130" spans="3:3">
      <c r="C130" s="951"/>
    </row>
    <row r="131" spans="3:3">
      <c r="C131" s="951"/>
    </row>
    <row r="132" spans="3:3">
      <c r="C132" s="951"/>
    </row>
    <row r="133" spans="3:3">
      <c r="C133" s="951"/>
    </row>
    <row r="134" spans="3:3">
      <c r="C134" s="951"/>
    </row>
    <row r="135" spans="3:3">
      <c r="C135" s="951"/>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worksheet>
</file>

<file path=xl/worksheets/sheet49.xml><?xml version="1.0" encoding="utf-8"?>
<worksheet xmlns="http://schemas.openxmlformats.org/spreadsheetml/2006/main" xmlns:r="http://schemas.openxmlformats.org/officeDocument/2006/relationships">
  <sheetPr codeName="Hoja49"/>
  <dimension ref="A1:C133"/>
  <sheetViews>
    <sheetView workbookViewId="0">
      <selection activeCell="E55" sqref="E55"/>
    </sheetView>
  </sheetViews>
  <sheetFormatPr baseColWidth="10" defaultRowHeight="12.75"/>
  <cols>
    <col min="1" max="1" width="16.85546875" customWidth="1"/>
    <col min="2" max="2" width="26.140625" customWidth="1"/>
    <col min="3" max="3" width="62.5703125" bestFit="1" customWidth="1"/>
  </cols>
  <sheetData>
    <row r="1" spans="1:3">
      <c r="A1" s="1050" t="s">
        <v>0</v>
      </c>
      <c r="B1" s="1051"/>
      <c r="C1" s="789" t="s">
        <v>2311</v>
      </c>
    </row>
    <row r="2" spans="1:3" ht="13.5" thickBot="1">
      <c r="A2" s="1052" t="s">
        <v>77</v>
      </c>
      <c r="B2" s="1053"/>
      <c r="C2" s="582" t="s">
        <v>2278</v>
      </c>
    </row>
    <row r="3" spans="1:3">
      <c r="A3" s="1052" t="s">
        <v>1</v>
      </c>
      <c r="B3" s="1054"/>
      <c r="C3" s="789" t="s">
        <v>2311</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873" t="s">
        <v>2312</v>
      </c>
    </row>
    <row r="12" spans="1:3">
      <c r="A12" s="678" t="s">
        <v>130</v>
      </c>
      <c r="B12" s="679" t="s">
        <v>9</v>
      </c>
      <c r="C12" s="908" t="s">
        <v>216</v>
      </c>
    </row>
    <row r="13" spans="1:3">
      <c r="A13" s="678" t="s">
        <v>131</v>
      </c>
      <c r="B13" s="679" t="s">
        <v>11</v>
      </c>
      <c r="C13" s="908" t="s">
        <v>2313</v>
      </c>
    </row>
    <row r="14" spans="1:3">
      <c r="A14" s="678" t="s">
        <v>132</v>
      </c>
      <c r="B14" s="679" t="s">
        <v>12</v>
      </c>
      <c r="C14" s="908" t="s">
        <v>2280</v>
      </c>
    </row>
    <row r="15" spans="1:3">
      <c r="A15" s="678" t="s">
        <v>133</v>
      </c>
      <c r="B15" s="679" t="s">
        <v>34</v>
      </c>
      <c r="C15" s="908" t="s">
        <v>2312</v>
      </c>
    </row>
    <row r="16" spans="1:3" ht="63.75">
      <c r="A16" s="678"/>
      <c r="B16" s="680" t="s">
        <v>192</v>
      </c>
      <c r="C16" s="908"/>
    </row>
    <row r="17" spans="1:3">
      <c r="A17" s="678" t="s">
        <v>134</v>
      </c>
      <c r="B17" s="679" t="s">
        <v>193</v>
      </c>
      <c r="C17" s="908" t="s">
        <v>1428</v>
      </c>
    </row>
    <row r="18" spans="1:3">
      <c r="A18" s="678" t="s">
        <v>135</v>
      </c>
      <c r="B18" s="679" t="s">
        <v>196</v>
      </c>
      <c r="C18" s="908" t="s">
        <v>2314</v>
      </c>
    </row>
    <row r="19" spans="1:3">
      <c r="A19" s="678" t="s">
        <v>136</v>
      </c>
      <c r="B19" s="679" t="s">
        <v>195</v>
      </c>
      <c r="C19" s="908" t="s">
        <v>2312</v>
      </c>
    </row>
    <row r="20" spans="1:3">
      <c r="A20" s="678" t="s">
        <v>137</v>
      </c>
      <c r="B20" s="679" t="s">
        <v>86</v>
      </c>
      <c r="C20" s="1001">
        <v>39814</v>
      </c>
    </row>
    <row r="21" spans="1:3">
      <c r="A21" s="678" t="s">
        <v>138</v>
      </c>
      <c r="B21" s="679" t="s">
        <v>13</v>
      </c>
      <c r="C21" s="908" t="s">
        <v>2315</v>
      </c>
    </row>
    <row r="22" spans="1:3" ht="25.5">
      <c r="A22" s="678" t="s">
        <v>140</v>
      </c>
      <c r="B22" s="681" t="s">
        <v>15</v>
      </c>
      <c r="C22" s="968" t="s">
        <v>2316</v>
      </c>
    </row>
    <row r="23" spans="1:3" ht="25.5">
      <c r="A23" s="678" t="s">
        <v>141</v>
      </c>
      <c r="B23" s="682" t="s">
        <v>91</v>
      </c>
      <c r="C23" s="908" t="s">
        <v>1882</v>
      </c>
    </row>
    <row r="24" spans="1:3">
      <c r="A24" s="678" t="s">
        <v>142</v>
      </c>
      <c r="B24" s="679" t="s">
        <v>16</v>
      </c>
      <c r="C24" s="908" t="s">
        <v>2317</v>
      </c>
    </row>
    <row r="25" spans="1:3" ht="26.25" thickBot="1">
      <c r="A25" s="683" t="s">
        <v>194</v>
      </c>
      <c r="B25" s="693" t="s">
        <v>59</v>
      </c>
      <c r="C25" s="915">
        <v>1</v>
      </c>
    </row>
    <row r="26" spans="1:3" ht="13.5" thickBot="1">
      <c r="A26" s="25" t="s">
        <v>17</v>
      </c>
      <c r="B26" s="26" t="s">
        <v>18</v>
      </c>
      <c r="C26" s="1002"/>
    </row>
    <row r="27" spans="1:3">
      <c r="A27" s="678" t="s">
        <v>143</v>
      </c>
      <c r="B27" s="677" t="s">
        <v>19</v>
      </c>
      <c r="C27" s="873">
        <v>15</v>
      </c>
    </row>
    <row r="28" spans="1:3" ht="38.25">
      <c r="A28" s="678" t="s">
        <v>144</v>
      </c>
      <c r="B28" s="682" t="s">
        <v>20</v>
      </c>
      <c r="C28" s="966">
        <v>89</v>
      </c>
    </row>
    <row r="29" spans="1:3" ht="63.75">
      <c r="A29" s="678" t="s">
        <v>145</v>
      </c>
      <c r="B29" s="682" t="s">
        <v>21</v>
      </c>
      <c r="C29" s="966">
        <v>7</v>
      </c>
    </row>
    <row r="30" spans="1:3" ht="39" thickBot="1">
      <c r="A30" s="683" t="s">
        <v>146</v>
      </c>
      <c r="B30" s="693" t="s">
        <v>22</v>
      </c>
      <c r="C30" s="1003">
        <v>1</v>
      </c>
    </row>
    <row r="31" spans="1:3" ht="13.5" thickBot="1">
      <c r="A31" s="30" t="s">
        <v>23</v>
      </c>
      <c r="B31" s="41" t="s">
        <v>24</v>
      </c>
      <c r="C31" s="1004"/>
    </row>
    <row r="32" spans="1:3">
      <c r="A32" s="14"/>
      <c r="B32" s="686" t="s">
        <v>25</v>
      </c>
      <c r="C32" s="1005" t="s">
        <v>2318</v>
      </c>
    </row>
    <row r="33" spans="1:3">
      <c r="A33" s="12"/>
      <c r="B33" s="687" t="s">
        <v>26</v>
      </c>
      <c r="C33" s="1006"/>
    </row>
    <row r="34" spans="1:3">
      <c r="A34" s="688" t="s">
        <v>147</v>
      </c>
      <c r="B34" s="687" t="s">
        <v>27</v>
      </c>
      <c r="C34" s="1006" t="s">
        <v>2319</v>
      </c>
    </row>
    <row r="35" spans="1:3">
      <c r="A35" s="688" t="s">
        <v>148</v>
      </c>
      <c r="B35" s="687" t="s">
        <v>28</v>
      </c>
      <c r="C35" s="738" t="s">
        <v>2205</v>
      </c>
    </row>
    <row r="36" spans="1:3">
      <c r="A36" s="688" t="s">
        <v>149</v>
      </c>
      <c r="B36" s="687" t="s">
        <v>29</v>
      </c>
      <c r="C36" s="738" t="s">
        <v>2205</v>
      </c>
    </row>
    <row r="37" spans="1:3">
      <c r="A37" s="688"/>
      <c r="B37" s="687" t="s">
        <v>80</v>
      </c>
      <c r="C37" s="738"/>
    </row>
    <row r="38" spans="1:3">
      <c r="A38" s="688" t="s">
        <v>150</v>
      </c>
      <c r="B38" s="687" t="s">
        <v>126</v>
      </c>
      <c r="C38" s="738">
        <v>1</v>
      </c>
    </row>
    <row r="39" spans="1:3">
      <c r="A39" s="688" t="s">
        <v>151</v>
      </c>
      <c r="B39" s="687" t="s">
        <v>127</v>
      </c>
      <c r="C39" s="738">
        <v>4</v>
      </c>
    </row>
    <row r="40" spans="1:3">
      <c r="A40" s="688" t="s">
        <v>152</v>
      </c>
      <c r="B40" s="687" t="s">
        <v>81</v>
      </c>
      <c r="C40" s="738" t="s">
        <v>2638</v>
      </c>
    </row>
    <row r="41" spans="1:3">
      <c r="A41" s="688" t="s">
        <v>153</v>
      </c>
      <c r="B41" s="687" t="s">
        <v>82</v>
      </c>
      <c r="C41" s="738" t="s">
        <v>2639</v>
      </c>
    </row>
    <row r="42" spans="1:3">
      <c r="A42" s="688" t="s">
        <v>154</v>
      </c>
      <c r="B42" s="687" t="s">
        <v>30</v>
      </c>
      <c r="C42" s="738" t="s">
        <v>2640</v>
      </c>
    </row>
    <row r="43" spans="1:3">
      <c r="A43" s="688" t="s">
        <v>155</v>
      </c>
      <c r="B43" s="687" t="s">
        <v>79</v>
      </c>
      <c r="C43" s="738" t="s">
        <v>2641</v>
      </c>
    </row>
    <row r="44" spans="1:3">
      <c r="A44" s="688" t="s">
        <v>156</v>
      </c>
      <c r="B44" s="687" t="s">
        <v>61</v>
      </c>
      <c r="C44" s="738" t="s">
        <v>2320</v>
      </c>
    </row>
    <row r="45" spans="1:3">
      <c r="A45" s="688" t="s">
        <v>157</v>
      </c>
      <c r="B45" s="687" t="s">
        <v>92</v>
      </c>
      <c r="C45" s="738" t="s">
        <v>2321</v>
      </c>
    </row>
    <row r="46" spans="1:3">
      <c r="A46" s="688" t="s">
        <v>158</v>
      </c>
      <c r="B46" s="687" t="s">
        <v>93</v>
      </c>
      <c r="C46" s="738">
        <v>41</v>
      </c>
    </row>
    <row r="47" spans="1:3">
      <c r="A47" s="688" t="s">
        <v>159</v>
      </c>
      <c r="B47" s="687" t="s">
        <v>99</v>
      </c>
      <c r="C47" s="738" t="s">
        <v>2322</v>
      </c>
    </row>
    <row r="48" spans="1:3">
      <c r="A48" s="688" t="s">
        <v>160</v>
      </c>
      <c r="B48" s="687" t="s">
        <v>100</v>
      </c>
      <c r="C48" s="738" t="s">
        <v>2323</v>
      </c>
    </row>
    <row r="49" spans="1:3">
      <c r="A49" s="688" t="s">
        <v>161</v>
      </c>
      <c r="B49" s="687" t="s">
        <v>101</v>
      </c>
      <c r="C49" s="738">
        <v>1</v>
      </c>
    </row>
    <row r="50" spans="1:3">
      <c r="A50" s="688" t="s">
        <v>162</v>
      </c>
      <c r="B50" s="687" t="s">
        <v>102</v>
      </c>
      <c r="C50" s="738" t="s">
        <v>2324</v>
      </c>
    </row>
    <row r="51" spans="1:3">
      <c r="A51" s="688" t="s">
        <v>163</v>
      </c>
      <c r="B51" s="687" t="s">
        <v>103</v>
      </c>
      <c r="C51" s="738" t="s">
        <v>2048</v>
      </c>
    </row>
    <row r="52" spans="1:3">
      <c r="A52" s="688"/>
      <c r="B52" s="687" t="s">
        <v>83</v>
      </c>
      <c r="C52" s="738"/>
    </row>
    <row r="53" spans="1:3">
      <c r="A53" s="688" t="s">
        <v>164</v>
      </c>
      <c r="B53" s="687" t="s">
        <v>60</v>
      </c>
      <c r="C53" s="1007" t="s">
        <v>2325</v>
      </c>
    </row>
    <row r="54" spans="1:3">
      <c r="A54" s="688" t="s">
        <v>165</v>
      </c>
      <c r="B54" s="687" t="s">
        <v>36</v>
      </c>
      <c r="C54" s="738" t="s">
        <v>2326</v>
      </c>
    </row>
    <row r="55" spans="1:3">
      <c r="A55" s="688" t="s">
        <v>166</v>
      </c>
      <c r="B55" s="687" t="s">
        <v>37</v>
      </c>
      <c r="C55" s="738" t="s">
        <v>2327</v>
      </c>
    </row>
    <row r="56" spans="1:3">
      <c r="A56" s="688" t="s">
        <v>167</v>
      </c>
      <c r="B56" s="687" t="s">
        <v>87</v>
      </c>
      <c r="C56" s="738">
        <v>2</v>
      </c>
    </row>
    <row r="57" spans="1:3">
      <c r="A57" s="688" t="s">
        <v>168</v>
      </c>
      <c r="B57" s="687" t="s">
        <v>88</v>
      </c>
      <c r="C57" s="738">
        <v>0</v>
      </c>
    </row>
    <row r="58" spans="1:3">
      <c r="A58" s="688" t="s">
        <v>169</v>
      </c>
      <c r="B58" s="687" t="s">
        <v>89</v>
      </c>
      <c r="C58" s="738">
        <v>3</v>
      </c>
    </row>
    <row r="59" spans="1:3">
      <c r="A59" s="688"/>
      <c r="B59" s="687" t="s">
        <v>84</v>
      </c>
      <c r="C59" s="738"/>
    </row>
    <row r="60" spans="1:3">
      <c r="A60" s="688" t="s">
        <v>170</v>
      </c>
      <c r="B60" s="687" t="s">
        <v>32</v>
      </c>
      <c r="C60" s="1008">
        <f>(150+300+350+300+300+400*6+300+150+300)/1000</f>
        <v>4.55</v>
      </c>
    </row>
    <row r="61" spans="1:3">
      <c r="A61" s="688" t="s">
        <v>171</v>
      </c>
      <c r="B61" s="687" t="s">
        <v>90</v>
      </c>
      <c r="C61" s="738">
        <f>350+150</f>
        <v>500</v>
      </c>
    </row>
    <row r="62" spans="1:3">
      <c r="A62" s="688"/>
      <c r="B62" s="687" t="s">
        <v>85</v>
      </c>
      <c r="C62" s="738"/>
    </row>
    <row r="63" spans="1:3">
      <c r="A63" s="688" t="s">
        <v>172</v>
      </c>
      <c r="B63" s="687" t="s">
        <v>33</v>
      </c>
      <c r="C63" s="1009">
        <v>450000</v>
      </c>
    </row>
    <row r="64" spans="1:3">
      <c r="A64" s="688" t="s">
        <v>173</v>
      </c>
      <c r="B64" s="687" t="s">
        <v>31</v>
      </c>
      <c r="C64" s="1009">
        <f>+C63*12</f>
        <v>5400000</v>
      </c>
    </row>
    <row r="65" spans="1:3">
      <c r="A65" s="688"/>
      <c r="B65" s="687" t="s">
        <v>104</v>
      </c>
      <c r="C65" s="738"/>
    </row>
    <row r="66" spans="1:3">
      <c r="A66" s="688" t="s">
        <v>174</v>
      </c>
      <c r="B66" s="687" t="s">
        <v>105</v>
      </c>
      <c r="C66" s="738">
        <v>0</v>
      </c>
    </row>
    <row r="67" spans="1:3">
      <c r="A67" s="688" t="s">
        <v>175</v>
      </c>
      <c r="B67" s="687" t="s">
        <v>106</v>
      </c>
      <c r="C67" s="738">
        <v>5</v>
      </c>
    </row>
    <row r="68" spans="1:3">
      <c r="A68" s="688" t="s">
        <v>176</v>
      </c>
      <c r="B68" s="687" t="s">
        <v>107</v>
      </c>
      <c r="C68" s="738">
        <v>0</v>
      </c>
    </row>
    <row r="69" spans="1:3">
      <c r="A69" s="688" t="s">
        <v>177</v>
      </c>
      <c r="B69" s="687" t="s">
        <v>108</v>
      </c>
      <c r="C69" s="738">
        <v>0</v>
      </c>
    </row>
    <row r="70" spans="1:3">
      <c r="A70" s="688" t="s">
        <v>178</v>
      </c>
      <c r="B70" s="687" t="s">
        <v>109</v>
      </c>
      <c r="C70" s="738">
        <v>0</v>
      </c>
    </row>
    <row r="71" spans="1:3" ht="38.25">
      <c r="A71" s="688" t="s">
        <v>179</v>
      </c>
      <c r="B71" s="689" t="s">
        <v>209</v>
      </c>
      <c r="C71" s="738">
        <v>10</v>
      </c>
    </row>
    <row r="72" spans="1:3">
      <c r="A72" s="688" t="s">
        <v>180</v>
      </c>
      <c r="B72" s="687" t="s">
        <v>110</v>
      </c>
      <c r="C72" s="738">
        <v>4</v>
      </c>
    </row>
    <row r="73" spans="1:3">
      <c r="A73" s="688" t="s">
        <v>181</v>
      </c>
      <c r="B73" s="687" t="s">
        <v>111</v>
      </c>
      <c r="C73" s="1009">
        <f>500*3+500+1500+150+250+3200</f>
        <v>7100</v>
      </c>
    </row>
    <row r="74" spans="1:3" ht="25.5">
      <c r="A74" s="688" t="s">
        <v>182</v>
      </c>
      <c r="B74" s="689" t="s">
        <v>112</v>
      </c>
      <c r="C74" s="738">
        <v>0</v>
      </c>
    </row>
    <row r="75" spans="1:3">
      <c r="A75" s="688" t="s">
        <v>183</v>
      </c>
      <c r="B75" s="689" t="s">
        <v>202</v>
      </c>
      <c r="C75" s="738">
        <v>33</v>
      </c>
    </row>
    <row r="76" spans="1:3">
      <c r="A76" s="688" t="s">
        <v>197</v>
      </c>
      <c r="B76" s="689" t="s">
        <v>203</v>
      </c>
      <c r="C76" s="738">
        <v>24</v>
      </c>
    </row>
    <row r="77" spans="1:3">
      <c r="A77" s="688" t="s">
        <v>198</v>
      </c>
      <c r="B77" s="689" t="s">
        <v>204</v>
      </c>
      <c r="C77" s="738">
        <v>21</v>
      </c>
    </row>
    <row r="78" spans="1:3">
      <c r="A78" s="688" t="s">
        <v>199</v>
      </c>
      <c r="B78" s="689" t="s">
        <v>205</v>
      </c>
      <c r="C78" s="738">
        <v>2</v>
      </c>
    </row>
    <row r="79" spans="1:3">
      <c r="A79" s="688"/>
      <c r="B79" s="687" t="s">
        <v>113</v>
      </c>
      <c r="C79" s="738"/>
    </row>
    <row r="80" spans="1:3" ht="25.5">
      <c r="A80" s="688" t="s">
        <v>200</v>
      </c>
      <c r="B80" s="687" t="s">
        <v>114</v>
      </c>
      <c r="C80" s="970" t="s">
        <v>2328</v>
      </c>
    </row>
    <row r="81" spans="1:3">
      <c r="A81" s="688" t="s">
        <v>201</v>
      </c>
      <c r="B81" s="687" t="s">
        <v>115</v>
      </c>
      <c r="C81" s="1009">
        <f>450+350+320+300+400+550+100+60+60+60+100+250+160+350+400</f>
        <v>3910</v>
      </c>
    </row>
    <row r="82" spans="1:3">
      <c r="A82" s="688"/>
      <c r="B82" s="690" t="s">
        <v>208</v>
      </c>
      <c r="C82" s="1010"/>
    </row>
    <row r="83" spans="1:3" ht="26.25" thickBot="1">
      <c r="A83" s="691" t="s">
        <v>207</v>
      </c>
      <c r="B83" s="692" t="s">
        <v>206</v>
      </c>
      <c r="C83" s="916" t="s">
        <v>228</v>
      </c>
    </row>
    <row r="84" spans="1:3" ht="13.5" thickBot="1">
      <c r="A84" s="12"/>
      <c r="B84" s="8"/>
      <c r="C84" s="923"/>
    </row>
    <row r="85" spans="1:3" ht="13.5" thickBot="1">
      <c r="A85" s="25" t="s">
        <v>39</v>
      </c>
      <c r="B85" s="29" t="s">
        <v>38</v>
      </c>
      <c r="C85" s="1002"/>
    </row>
    <row r="86" spans="1:3">
      <c r="A86" s="14" t="s">
        <v>40</v>
      </c>
      <c r="B86" s="17" t="s">
        <v>62</v>
      </c>
      <c r="C86" s="880"/>
    </row>
    <row r="87" spans="1:3">
      <c r="A87" s="12" t="s">
        <v>41</v>
      </c>
      <c r="B87" s="18" t="s">
        <v>63</v>
      </c>
      <c r="C87" s="1009">
        <v>3901.77</v>
      </c>
    </row>
    <row r="88" spans="1:3">
      <c r="A88" s="12" t="s">
        <v>42</v>
      </c>
      <c r="B88" s="18" t="s">
        <v>64</v>
      </c>
      <c r="C88" s="1009">
        <v>73191.41</v>
      </c>
    </row>
    <row r="89" spans="1:3">
      <c r="A89" s="12" t="s">
        <v>43</v>
      </c>
      <c r="B89" s="18" t="s">
        <v>65</v>
      </c>
      <c r="C89" s="1009">
        <v>0</v>
      </c>
    </row>
    <row r="90" spans="1:3">
      <c r="A90" s="12" t="s">
        <v>44</v>
      </c>
      <c r="B90" s="18" t="s">
        <v>66</v>
      </c>
      <c r="C90" s="1009">
        <v>746.98</v>
      </c>
    </row>
    <row r="91" spans="1:3">
      <c r="A91" s="12" t="s">
        <v>45</v>
      </c>
      <c r="B91" s="18" t="s">
        <v>120</v>
      </c>
      <c r="C91" s="1009">
        <v>84060</v>
      </c>
    </row>
    <row r="92" spans="1:3">
      <c r="A92" s="12" t="s">
        <v>46</v>
      </c>
      <c r="B92" s="18" t="s">
        <v>121</v>
      </c>
      <c r="C92" s="1009">
        <v>86594</v>
      </c>
    </row>
    <row r="93" spans="1:3" ht="25.5">
      <c r="A93" s="12" t="s">
        <v>47</v>
      </c>
      <c r="B93" s="22" t="s">
        <v>67</v>
      </c>
      <c r="C93" s="1009">
        <v>1113082.06</v>
      </c>
    </row>
    <row r="94" spans="1:3" ht="38.25">
      <c r="A94" s="12" t="s">
        <v>48</v>
      </c>
      <c r="B94" s="22" t="s">
        <v>68</v>
      </c>
      <c r="C94" s="1009">
        <v>1263023.23</v>
      </c>
    </row>
    <row r="95" spans="1:3">
      <c r="A95" s="12" t="s">
        <v>49</v>
      </c>
      <c r="B95" s="18" t="s">
        <v>69</v>
      </c>
      <c r="C95" s="1009">
        <v>1126.5</v>
      </c>
    </row>
    <row r="96" spans="1:3">
      <c r="A96" s="12" t="s">
        <v>50</v>
      </c>
      <c r="B96" s="18" t="s">
        <v>70</v>
      </c>
      <c r="C96" s="1009">
        <v>17971.82</v>
      </c>
    </row>
    <row r="97" spans="1:3">
      <c r="A97" s="12" t="s">
        <v>122</v>
      </c>
      <c r="B97" s="1" t="s">
        <v>116</v>
      </c>
      <c r="C97" s="1009">
        <v>434792.01</v>
      </c>
    </row>
    <row r="98" spans="1:3">
      <c r="A98" s="12" t="s">
        <v>123</v>
      </c>
      <c r="B98" s="1" t="s">
        <v>117</v>
      </c>
      <c r="C98" s="1009">
        <v>233776.37</v>
      </c>
    </row>
    <row r="99" spans="1:3">
      <c r="A99" s="12" t="s">
        <v>124</v>
      </c>
      <c r="B99" s="1" t="s">
        <v>118</v>
      </c>
      <c r="C99" s="1009">
        <v>1804475.39</v>
      </c>
    </row>
    <row r="100" spans="1:3" ht="13.5" thickBot="1">
      <c r="A100" s="15" t="s">
        <v>125</v>
      </c>
      <c r="B100" s="3" t="s">
        <v>119</v>
      </c>
      <c r="C100" s="1011">
        <v>7215</v>
      </c>
    </row>
    <row r="101" spans="1:3" ht="13.5" thickBot="1">
      <c r="A101" s="12"/>
      <c r="B101" s="8"/>
      <c r="C101" s="923"/>
    </row>
    <row r="102" spans="1:3" ht="13.5" thickBot="1">
      <c r="A102" s="25" t="s">
        <v>51</v>
      </c>
      <c r="B102" s="29" t="s">
        <v>191</v>
      </c>
      <c r="C102" s="1002"/>
    </row>
    <row r="103" spans="1:3" ht="13.5" thickBot="1">
      <c r="A103" s="16" t="s">
        <v>52</v>
      </c>
      <c r="B103" s="20" t="s">
        <v>128</v>
      </c>
      <c r="C103" s="917">
        <v>634</v>
      </c>
    </row>
    <row r="104" spans="1:3" ht="13.5" thickBot="1">
      <c r="A104" s="12"/>
      <c r="B104" s="8"/>
      <c r="C104" s="923"/>
    </row>
    <row r="105" spans="1:3" ht="13.5" thickBot="1">
      <c r="A105" s="30" t="s">
        <v>53</v>
      </c>
      <c r="B105" s="31" t="s">
        <v>71</v>
      </c>
      <c r="C105" s="1004"/>
    </row>
    <row r="106" spans="1:3">
      <c r="A106" s="14" t="s">
        <v>54</v>
      </c>
      <c r="B106" s="17" t="s">
        <v>72</v>
      </c>
      <c r="C106" s="1012">
        <v>59300</v>
      </c>
    </row>
    <row r="107" spans="1:3" ht="13.5" thickBot="1">
      <c r="A107" s="15" t="s">
        <v>55</v>
      </c>
      <c r="B107" s="19" t="s">
        <v>73</v>
      </c>
      <c r="C107" s="1011">
        <v>62559</v>
      </c>
    </row>
    <row r="108" spans="1:3" ht="13.5" thickBot="1">
      <c r="A108" s="12"/>
      <c r="B108" s="8"/>
      <c r="C108" s="923"/>
    </row>
    <row r="109" spans="1:3" ht="13.5" thickBot="1">
      <c r="A109" s="30" t="s">
        <v>56</v>
      </c>
      <c r="B109" s="31" t="s">
        <v>74</v>
      </c>
      <c r="C109" s="1004"/>
    </row>
    <row r="110" spans="1:3" ht="25.5">
      <c r="A110" s="14" t="s">
        <v>57</v>
      </c>
      <c r="B110" s="23" t="s">
        <v>75</v>
      </c>
      <c r="C110" s="882">
        <v>24</v>
      </c>
    </row>
    <row r="111" spans="1:3" ht="39" thickBot="1">
      <c r="A111" s="15" t="s">
        <v>58</v>
      </c>
      <c r="B111" s="24" t="s">
        <v>76</v>
      </c>
      <c r="C111" s="915">
        <f>5.85*24</f>
        <v>140.39999999999998</v>
      </c>
    </row>
    <row r="112" spans="1:3" ht="13.5" thickBot="1">
      <c r="A112" s="4"/>
      <c r="B112" s="4"/>
      <c r="C112" s="924"/>
    </row>
    <row r="113" spans="1:3" ht="13.5" thickBot="1">
      <c r="A113" s="25" t="s">
        <v>94</v>
      </c>
      <c r="B113" s="26" t="s">
        <v>184</v>
      </c>
      <c r="C113" s="1002"/>
    </row>
    <row r="114" spans="1:3" ht="25.5">
      <c r="A114" s="676" t="s">
        <v>95</v>
      </c>
      <c r="B114" s="36" t="s">
        <v>187</v>
      </c>
      <c r="C114" s="1013" t="s">
        <v>2329</v>
      </c>
    </row>
    <row r="115" spans="1:3" ht="25.5">
      <c r="A115" s="678" t="s">
        <v>96</v>
      </c>
      <c r="B115" s="37" t="s">
        <v>188</v>
      </c>
      <c r="C115" s="968" t="s">
        <v>2330</v>
      </c>
    </row>
    <row r="116" spans="1:3" ht="38.25">
      <c r="A116" s="678" t="s">
        <v>97</v>
      </c>
      <c r="B116" s="37" t="s">
        <v>189</v>
      </c>
      <c r="C116" s="968" t="s">
        <v>2331</v>
      </c>
    </row>
    <row r="117" spans="1:3">
      <c r="A117" s="678" t="s">
        <v>98</v>
      </c>
      <c r="B117" s="37" t="s">
        <v>190</v>
      </c>
      <c r="C117" s="908" t="s">
        <v>2332</v>
      </c>
    </row>
    <row r="118" spans="1:3" ht="13.5" thickBot="1">
      <c r="A118" s="683" t="s">
        <v>185</v>
      </c>
      <c r="B118" s="38" t="s">
        <v>186</v>
      </c>
      <c r="C118" s="915" t="s">
        <v>2333</v>
      </c>
    </row>
    <row r="119" spans="1:3">
      <c r="C119" s="1014"/>
    </row>
    <row r="120" spans="1:3">
      <c r="C120" s="1014"/>
    </row>
    <row r="121" spans="1:3">
      <c r="C121" s="1014"/>
    </row>
    <row r="122" spans="1:3">
      <c r="C122" s="1014"/>
    </row>
    <row r="123" spans="1:3">
      <c r="C123" s="1014"/>
    </row>
    <row r="124" spans="1:3">
      <c r="C124" s="1014"/>
    </row>
    <row r="125" spans="1:3">
      <c r="C125" s="1014"/>
    </row>
    <row r="126" spans="1:3">
      <c r="C126" s="1014"/>
    </row>
    <row r="127" spans="1:3">
      <c r="C127" s="1014"/>
    </row>
    <row r="128" spans="1:3">
      <c r="C128" s="1014"/>
    </row>
    <row r="129" spans="3:3">
      <c r="C129" s="1014"/>
    </row>
    <row r="130" spans="3:3">
      <c r="C130" s="1014"/>
    </row>
    <row r="131" spans="3:3">
      <c r="C131" s="1014"/>
    </row>
    <row r="132" spans="3:3">
      <c r="C132" s="1014"/>
    </row>
    <row r="133" spans="3:3">
      <c r="C133" s="1014"/>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legacyDrawing r:id="rId1"/>
</worksheet>
</file>

<file path=xl/worksheets/sheet50.xml><?xml version="1.0" encoding="utf-8"?>
<worksheet xmlns="http://schemas.openxmlformats.org/spreadsheetml/2006/main" xmlns:r="http://schemas.openxmlformats.org/officeDocument/2006/relationships">
  <sheetPr codeName="Hoja50"/>
  <dimension ref="A1:C139"/>
  <sheetViews>
    <sheetView topLeftCell="A76" workbookViewId="0">
      <selection activeCell="E55" sqref="E55"/>
    </sheetView>
  </sheetViews>
  <sheetFormatPr baseColWidth="10" defaultRowHeight="12.75"/>
  <cols>
    <col min="2" max="2" width="28.7109375" customWidth="1"/>
    <col min="3" max="3" width="58.7109375" customWidth="1"/>
  </cols>
  <sheetData>
    <row r="1" spans="1:3">
      <c r="A1" s="1050" t="s">
        <v>0</v>
      </c>
      <c r="B1" s="1051"/>
      <c r="C1" s="789" t="s">
        <v>2334</v>
      </c>
    </row>
    <row r="2" spans="1:3" ht="13.5" thickBot="1">
      <c r="A2" s="1052" t="s">
        <v>77</v>
      </c>
      <c r="B2" s="1053"/>
      <c r="C2" s="582" t="s">
        <v>262</v>
      </c>
    </row>
    <row r="3" spans="1:3">
      <c r="A3" s="1052" t="s">
        <v>1</v>
      </c>
      <c r="B3" s="1054"/>
      <c r="C3" s="789" t="s">
        <v>2335</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577" t="s">
        <v>2336</v>
      </c>
    </row>
    <row r="12" spans="1:3">
      <c r="A12" s="678" t="s">
        <v>130</v>
      </c>
      <c r="B12" s="679" t="s">
        <v>9</v>
      </c>
      <c r="C12" s="564" t="s">
        <v>263</v>
      </c>
    </row>
    <row r="13" spans="1:3">
      <c r="A13" s="678" t="s">
        <v>131</v>
      </c>
      <c r="B13" s="679" t="s">
        <v>11</v>
      </c>
      <c r="C13" s="564" t="s">
        <v>2064</v>
      </c>
    </row>
    <row r="14" spans="1:3">
      <c r="A14" s="678" t="s">
        <v>132</v>
      </c>
      <c r="B14" s="679" t="s">
        <v>12</v>
      </c>
      <c r="C14" s="564" t="s">
        <v>2337</v>
      </c>
    </row>
    <row r="15" spans="1:3">
      <c r="A15" s="678" t="s">
        <v>133</v>
      </c>
      <c r="B15" s="679" t="s">
        <v>34</v>
      </c>
      <c r="C15" s="564" t="s">
        <v>2338</v>
      </c>
    </row>
    <row r="16" spans="1:3" ht="51">
      <c r="A16" s="678"/>
      <c r="B16" s="680" t="s">
        <v>192</v>
      </c>
      <c r="C16" s="564" t="s">
        <v>1594</v>
      </c>
    </row>
    <row r="17" spans="1:3">
      <c r="A17" s="678" t="s">
        <v>134</v>
      </c>
      <c r="B17" s="679" t="s">
        <v>193</v>
      </c>
      <c r="C17" s="564"/>
    </row>
    <row r="18" spans="1:3">
      <c r="A18" s="678" t="s">
        <v>135</v>
      </c>
      <c r="B18" s="679" t="s">
        <v>196</v>
      </c>
      <c r="C18" s="564" t="s">
        <v>2339</v>
      </c>
    </row>
    <row r="19" spans="1:3">
      <c r="A19" s="678" t="s">
        <v>136</v>
      </c>
      <c r="B19" s="679" t="s">
        <v>195</v>
      </c>
      <c r="C19" s="564" t="s">
        <v>2340</v>
      </c>
    </row>
    <row r="20" spans="1:3">
      <c r="A20" s="678" t="s">
        <v>137</v>
      </c>
      <c r="B20" s="679" t="s">
        <v>86</v>
      </c>
      <c r="C20" s="564"/>
    </row>
    <row r="21" spans="1:3">
      <c r="A21" s="678" t="s">
        <v>138</v>
      </c>
      <c r="B21" s="679" t="s">
        <v>13</v>
      </c>
      <c r="C21" s="564" t="s">
        <v>2341</v>
      </c>
    </row>
    <row r="22" spans="1:3">
      <c r="A22" s="678" t="s">
        <v>140</v>
      </c>
      <c r="B22" s="679" t="s">
        <v>15</v>
      </c>
      <c r="C22" s="908" t="s">
        <v>2342</v>
      </c>
    </row>
    <row r="23" spans="1:3" ht="25.5">
      <c r="A23" s="678" t="s">
        <v>141</v>
      </c>
      <c r="B23" s="682" t="s">
        <v>91</v>
      </c>
      <c r="C23" s="908" t="s">
        <v>272</v>
      </c>
    </row>
    <row r="24" spans="1:3">
      <c r="A24" s="678" t="s">
        <v>142</v>
      </c>
      <c r="B24" s="679" t="s">
        <v>16</v>
      </c>
      <c r="C24" s="564"/>
    </row>
    <row r="25" spans="1:3" ht="26.25" thickBot="1">
      <c r="A25" s="683" t="s">
        <v>194</v>
      </c>
      <c r="B25" s="693" t="s">
        <v>59</v>
      </c>
      <c r="C25" s="915" t="s">
        <v>2343</v>
      </c>
    </row>
    <row r="26" spans="1:3" ht="13.5" thickBot="1">
      <c r="A26" s="25" t="s">
        <v>17</v>
      </c>
      <c r="B26" s="26" t="s">
        <v>18</v>
      </c>
      <c r="C26" s="856"/>
    </row>
    <row r="27" spans="1:3">
      <c r="A27" s="678" t="s">
        <v>143</v>
      </c>
      <c r="B27" s="677" t="s">
        <v>19</v>
      </c>
      <c r="C27" s="873">
        <f>725+186+18+3+9+1</f>
        <v>942</v>
      </c>
    </row>
    <row r="28" spans="1:3" ht="38.25">
      <c r="A28" s="678" t="s">
        <v>144</v>
      </c>
      <c r="B28" s="682" t="s">
        <v>20</v>
      </c>
      <c r="C28" s="908">
        <f>186+18+3+9+1</f>
        <v>217</v>
      </c>
    </row>
    <row r="29" spans="1:3" ht="63.75">
      <c r="A29" s="678" t="s">
        <v>145</v>
      </c>
      <c r="B29" s="682" t="s">
        <v>21</v>
      </c>
      <c r="C29" s="908" t="s">
        <v>227</v>
      </c>
    </row>
    <row r="30" spans="1:3" ht="39" thickBot="1">
      <c r="A30" s="683" t="s">
        <v>146</v>
      </c>
      <c r="B30" s="693" t="s">
        <v>22</v>
      </c>
      <c r="C30" s="915">
        <f>725</f>
        <v>725</v>
      </c>
    </row>
    <row r="31" spans="1:3" ht="13.5" thickBot="1">
      <c r="A31" s="30" t="s">
        <v>23</v>
      </c>
      <c r="B31" s="41" t="s">
        <v>24</v>
      </c>
      <c r="C31" s="861"/>
    </row>
    <row r="32" spans="1:3">
      <c r="A32" s="14"/>
      <c r="B32" s="686" t="s">
        <v>25</v>
      </c>
      <c r="C32" s="596" t="s">
        <v>2344</v>
      </c>
    </row>
    <row r="33" spans="1:3">
      <c r="A33" s="12"/>
      <c r="B33" s="687" t="s">
        <v>26</v>
      </c>
      <c r="C33" s="582">
        <v>3929</v>
      </c>
    </row>
    <row r="34" spans="1:3">
      <c r="A34" s="688" t="s">
        <v>147</v>
      </c>
      <c r="B34" s="687" t="s">
        <v>27</v>
      </c>
      <c r="C34" s="582">
        <f>+C53+C54+C55</f>
        <v>149440</v>
      </c>
    </row>
    <row r="35" spans="1:3">
      <c r="A35" s="688" t="s">
        <v>148</v>
      </c>
      <c r="B35" s="687" t="s">
        <v>28</v>
      </c>
      <c r="C35" s="738" t="s">
        <v>227</v>
      </c>
    </row>
    <row r="36" spans="1:3">
      <c r="A36" s="688" t="s">
        <v>149</v>
      </c>
      <c r="B36" s="687" t="s">
        <v>29</v>
      </c>
      <c r="C36" s="738" t="s">
        <v>227</v>
      </c>
    </row>
    <row r="37" spans="1:3">
      <c r="A37" s="688"/>
      <c r="B37" s="687" t="s">
        <v>80</v>
      </c>
      <c r="C37" s="582"/>
    </row>
    <row r="38" spans="1:3">
      <c r="A38" s="688" t="s">
        <v>150</v>
      </c>
      <c r="B38" s="687" t="s">
        <v>126</v>
      </c>
      <c r="C38" s="582">
        <v>1</v>
      </c>
    </row>
    <row r="39" spans="1:3">
      <c r="A39" s="688" t="s">
        <v>151</v>
      </c>
      <c r="B39" s="687" t="s">
        <v>127</v>
      </c>
      <c r="C39" s="582">
        <v>5</v>
      </c>
    </row>
    <row r="40" spans="1:3">
      <c r="A40" s="688" t="s">
        <v>152</v>
      </c>
      <c r="B40" s="687" t="s">
        <v>81</v>
      </c>
      <c r="C40" s="582" t="s">
        <v>274</v>
      </c>
    </row>
    <row r="41" spans="1:3">
      <c r="A41" s="688" t="s">
        <v>153</v>
      </c>
      <c r="B41" s="687" t="s">
        <v>82</v>
      </c>
      <c r="C41" s="582" t="s">
        <v>275</v>
      </c>
    </row>
    <row r="42" spans="1:3">
      <c r="A42" s="688" t="s">
        <v>154</v>
      </c>
      <c r="B42" s="687" t="s">
        <v>30</v>
      </c>
      <c r="C42" s="582" t="s">
        <v>2345</v>
      </c>
    </row>
    <row r="43" spans="1:3">
      <c r="A43" s="688" t="s">
        <v>155</v>
      </c>
      <c r="B43" s="687" t="s">
        <v>79</v>
      </c>
      <c r="C43" s="582" t="s">
        <v>2346</v>
      </c>
    </row>
    <row r="44" spans="1:3">
      <c r="A44" s="688" t="s">
        <v>156</v>
      </c>
      <c r="B44" s="687" t="s">
        <v>61</v>
      </c>
      <c r="C44" s="582" t="s">
        <v>2347</v>
      </c>
    </row>
    <row r="45" spans="1:3" ht="25.5">
      <c r="A45" s="688" t="s">
        <v>157</v>
      </c>
      <c r="B45" s="687" t="s">
        <v>92</v>
      </c>
      <c r="C45" s="589" t="s">
        <v>2348</v>
      </c>
    </row>
    <row r="46" spans="1:3">
      <c r="A46" s="688" t="s">
        <v>158</v>
      </c>
      <c r="B46" s="687" t="s">
        <v>93</v>
      </c>
      <c r="C46" s="582" t="s">
        <v>2349</v>
      </c>
    </row>
    <row r="47" spans="1:3">
      <c r="A47" s="688" t="s">
        <v>159</v>
      </c>
      <c r="B47" s="687" t="s">
        <v>99</v>
      </c>
      <c r="C47" s="582" t="s">
        <v>2350</v>
      </c>
    </row>
    <row r="48" spans="1:3">
      <c r="A48" s="688" t="s">
        <v>160</v>
      </c>
      <c r="B48" s="687" t="s">
        <v>100</v>
      </c>
      <c r="C48" s="582" t="s">
        <v>2351</v>
      </c>
    </row>
    <row r="49" spans="1:3">
      <c r="A49" s="688" t="s">
        <v>161</v>
      </c>
      <c r="B49" s="687" t="s">
        <v>101</v>
      </c>
      <c r="C49" s="582">
        <v>0</v>
      </c>
    </row>
    <row r="50" spans="1:3">
      <c r="A50" s="688" t="s">
        <v>162</v>
      </c>
      <c r="B50" s="687" t="s">
        <v>102</v>
      </c>
      <c r="C50" s="582" t="s">
        <v>2352</v>
      </c>
    </row>
    <row r="51" spans="1:3">
      <c r="A51" s="688" t="s">
        <v>163</v>
      </c>
      <c r="B51" s="687" t="s">
        <v>103</v>
      </c>
      <c r="C51" s="1015" t="s">
        <v>2353</v>
      </c>
    </row>
    <row r="52" spans="1:3">
      <c r="A52" s="688"/>
      <c r="B52" s="687" t="s">
        <v>83</v>
      </c>
      <c r="C52" s="582"/>
    </row>
    <row r="53" spans="1:3">
      <c r="A53" s="688" t="s">
        <v>164</v>
      </c>
      <c r="B53" s="687" t="s">
        <v>60</v>
      </c>
      <c r="C53" s="582">
        <f>32000+10559+13989</f>
        <v>56548</v>
      </c>
    </row>
    <row r="54" spans="1:3">
      <c r="A54" s="688" t="s">
        <v>165</v>
      </c>
      <c r="B54" s="687" t="s">
        <v>36</v>
      </c>
      <c r="C54" s="582">
        <v>19487</v>
      </c>
    </row>
    <row r="55" spans="1:3">
      <c r="A55" s="688" t="s">
        <v>166</v>
      </c>
      <c r="B55" s="687" t="s">
        <v>37</v>
      </c>
      <c r="C55" s="582">
        <f>9714+4032+38499+8880+12280</f>
        <v>73405</v>
      </c>
    </row>
    <row r="56" spans="1:3">
      <c r="A56" s="688" t="s">
        <v>167</v>
      </c>
      <c r="B56" s="687" t="s">
        <v>87</v>
      </c>
      <c r="C56" s="582">
        <v>8</v>
      </c>
    </row>
    <row r="57" spans="1:3">
      <c r="A57" s="688" t="s">
        <v>168</v>
      </c>
      <c r="B57" s="687" t="s">
        <v>88</v>
      </c>
      <c r="C57" s="582">
        <v>7</v>
      </c>
    </row>
    <row r="58" spans="1:3">
      <c r="A58" s="688" t="s">
        <v>169</v>
      </c>
      <c r="B58" s="687" t="s">
        <v>89</v>
      </c>
      <c r="C58" s="582">
        <v>1</v>
      </c>
    </row>
    <row r="59" spans="1:3">
      <c r="A59" s="688"/>
      <c r="B59" s="687" t="s">
        <v>84</v>
      </c>
      <c r="C59" s="582"/>
    </row>
    <row r="60" spans="1:3">
      <c r="A60" s="688" t="s">
        <v>170</v>
      </c>
      <c r="B60" s="687" t="s">
        <v>32</v>
      </c>
      <c r="C60" s="582" t="s">
        <v>2354</v>
      </c>
    </row>
    <row r="61" spans="1:3">
      <c r="A61" s="688" t="s">
        <v>171</v>
      </c>
      <c r="B61" s="687" t="s">
        <v>90</v>
      </c>
      <c r="C61" s="582" t="s">
        <v>2355</v>
      </c>
    </row>
    <row r="62" spans="1:3">
      <c r="A62" s="688"/>
      <c r="B62" s="687" t="s">
        <v>85</v>
      </c>
      <c r="C62" s="582"/>
    </row>
    <row r="63" spans="1:3">
      <c r="A63" s="688" t="s">
        <v>172</v>
      </c>
      <c r="B63" s="687" t="s">
        <v>33</v>
      </c>
      <c r="C63" s="1016" t="s">
        <v>2356</v>
      </c>
    </row>
    <row r="64" spans="1:3">
      <c r="A64" s="688" t="s">
        <v>173</v>
      </c>
      <c r="B64" s="687" t="s">
        <v>31</v>
      </c>
      <c r="C64" s="582"/>
    </row>
    <row r="65" spans="1:3">
      <c r="A65" s="688"/>
      <c r="B65" s="687" t="s">
        <v>104</v>
      </c>
      <c r="C65" s="582"/>
    </row>
    <row r="66" spans="1:3">
      <c r="A66" s="688" t="s">
        <v>174</v>
      </c>
      <c r="B66" s="687" t="s">
        <v>105</v>
      </c>
      <c r="C66" s="582" t="s">
        <v>2357</v>
      </c>
    </row>
    <row r="67" spans="1:3">
      <c r="A67" s="688" t="s">
        <v>175</v>
      </c>
      <c r="B67" s="687" t="s">
        <v>106</v>
      </c>
      <c r="C67" s="582">
        <v>3</v>
      </c>
    </row>
    <row r="68" spans="1:3">
      <c r="A68" s="688" t="s">
        <v>176</v>
      </c>
      <c r="B68" s="687" t="s">
        <v>107</v>
      </c>
      <c r="C68" s="582" t="s">
        <v>2358</v>
      </c>
    </row>
    <row r="69" spans="1:3">
      <c r="A69" s="688" t="s">
        <v>177</v>
      </c>
      <c r="B69" s="687" t="s">
        <v>108</v>
      </c>
      <c r="C69" s="582" t="s">
        <v>2359</v>
      </c>
    </row>
    <row r="70" spans="1:3">
      <c r="A70" s="688" t="s">
        <v>178</v>
      </c>
      <c r="B70" s="687" t="s">
        <v>109</v>
      </c>
      <c r="C70" s="582" t="s">
        <v>2358</v>
      </c>
    </row>
    <row r="71" spans="1:3" ht="38.25">
      <c r="A71" s="688" t="s">
        <v>179</v>
      </c>
      <c r="B71" s="689" t="s">
        <v>209</v>
      </c>
      <c r="C71" s="582" t="s">
        <v>2360</v>
      </c>
    </row>
    <row r="72" spans="1:3">
      <c r="A72" s="688" t="s">
        <v>180</v>
      </c>
      <c r="B72" s="687" t="s">
        <v>110</v>
      </c>
      <c r="C72" s="582" t="s">
        <v>255</v>
      </c>
    </row>
    <row r="73" spans="1:3">
      <c r="A73" s="688" t="s">
        <v>181</v>
      </c>
      <c r="B73" s="687" t="s">
        <v>111</v>
      </c>
      <c r="C73" s="582" t="s">
        <v>2361</v>
      </c>
    </row>
    <row r="74" spans="1:3" ht="25.5">
      <c r="A74" s="688" t="s">
        <v>182</v>
      </c>
      <c r="B74" s="689" t="s">
        <v>112</v>
      </c>
      <c r="C74" s="582" t="s">
        <v>257</v>
      </c>
    </row>
    <row r="75" spans="1:3">
      <c r="A75" s="688" t="s">
        <v>183</v>
      </c>
      <c r="B75" s="689" t="s">
        <v>202</v>
      </c>
      <c r="C75" s="582">
        <v>29</v>
      </c>
    </row>
    <row r="76" spans="1:3">
      <c r="A76" s="688" t="s">
        <v>197</v>
      </c>
      <c r="B76" s="689" t="s">
        <v>203</v>
      </c>
      <c r="C76" s="582">
        <v>19</v>
      </c>
    </row>
    <row r="77" spans="1:3">
      <c r="A77" s="688" t="s">
        <v>198</v>
      </c>
      <c r="B77" s="689" t="s">
        <v>204</v>
      </c>
      <c r="C77" s="582">
        <v>10</v>
      </c>
    </row>
    <row r="78" spans="1:3">
      <c r="A78" s="688" t="s">
        <v>199</v>
      </c>
      <c r="B78" s="689" t="s">
        <v>205</v>
      </c>
      <c r="C78" s="582">
        <v>5</v>
      </c>
    </row>
    <row r="79" spans="1:3">
      <c r="A79" s="688"/>
      <c r="B79" s="687" t="s">
        <v>113</v>
      </c>
      <c r="C79" s="582"/>
    </row>
    <row r="80" spans="1:3">
      <c r="A80" s="688" t="s">
        <v>200</v>
      </c>
      <c r="B80" s="687" t="s">
        <v>114</v>
      </c>
      <c r="C80" s="582" t="s">
        <v>2362</v>
      </c>
    </row>
    <row r="81" spans="1:3">
      <c r="A81" s="688" t="s">
        <v>201</v>
      </c>
      <c r="B81" s="687" t="s">
        <v>115</v>
      </c>
      <c r="C81" s="582" t="s">
        <v>2363</v>
      </c>
    </row>
    <row r="82" spans="1:3">
      <c r="A82" s="688"/>
      <c r="B82" s="690" t="s">
        <v>208</v>
      </c>
      <c r="C82" s="1010" t="s">
        <v>289</v>
      </c>
    </row>
    <row r="83" spans="1:3" ht="26.25" thickBot="1">
      <c r="A83" s="691" t="s">
        <v>207</v>
      </c>
      <c r="B83" s="692" t="s">
        <v>206</v>
      </c>
      <c r="C83" s="854" t="s">
        <v>289</v>
      </c>
    </row>
    <row r="84" spans="1:3" ht="13.5" thickBot="1">
      <c r="A84" s="12"/>
      <c r="B84" s="8"/>
      <c r="C84" s="595"/>
    </row>
    <row r="85" spans="1:3" ht="13.5" thickBot="1">
      <c r="A85" s="25" t="s">
        <v>39</v>
      </c>
      <c r="B85" s="29" t="s">
        <v>38</v>
      </c>
      <c r="C85" s="856"/>
    </row>
    <row r="86" spans="1:3">
      <c r="A86" s="14" t="s">
        <v>40</v>
      </c>
      <c r="B86" s="17" t="s">
        <v>62</v>
      </c>
      <c r="C86" s="596"/>
    </row>
    <row r="87" spans="1:3">
      <c r="A87" s="12" t="s">
        <v>41</v>
      </c>
      <c r="B87" s="18" t="s">
        <v>63</v>
      </c>
      <c r="C87" s="588" t="s">
        <v>2364</v>
      </c>
    </row>
    <row r="88" spans="1:3">
      <c r="A88" s="12" t="s">
        <v>42</v>
      </c>
      <c r="B88" s="18" t="s">
        <v>64</v>
      </c>
      <c r="C88" s="588" t="s">
        <v>2365</v>
      </c>
    </row>
    <row r="89" spans="1:3">
      <c r="A89" s="12" t="s">
        <v>43</v>
      </c>
      <c r="B89" s="18" t="s">
        <v>65</v>
      </c>
      <c r="C89" s="588" t="s">
        <v>2366</v>
      </c>
    </row>
    <row r="90" spans="1:3">
      <c r="A90" s="12" t="s">
        <v>44</v>
      </c>
      <c r="B90" s="18" t="s">
        <v>66</v>
      </c>
      <c r="C90" s="588" t="s">
        <v>2367</v>
      </c>
    </row>
    <row r="91" spans="1:3">
      <c r="A91" s="12" t="s">
        <v>45</v>
      </c>
      <c r="B91" s="18" t="s">
        <v>120</v>
      </c>
      <c r="C91" s="588" t="s">
        <v>2368</v>
      </c>
    </row>
    <row r="92" spans="1:3">
      <c r="A92" s="12" t="s">
        <v>46</v>
      </c>
      <c r="B92" s="18" t="s">
        <v>121</v>
      </c>
      <c r="C92" s="588" t="s">
        <v>2369</v>
      </c>
    </row>
    <row r="93" spans="1:3" ht="25.5">
      <c r="A93" s="12" t="s">
        <v>47</v>
      </c>
      <c r="B93" s="22" t="s">
        <v>67</v>
      </c>
      <c r="C93" s="588" t="s">
        <v>2370</v>
      </c>
    </row>
    <row r="94" spans="1:3" ht="38.25">
      <c r="A94" s="12" t="s">
        <v>48</v>
      </c>
      <c r="B94" s="22" t="s">
        <v>68</v>
      </c>
      <c r="C94" s="588" t="s">
        <v>2371</v>
      </c>
    </row>
    <row r="95" spans="1:3">
      <c r="A95" s="12" t="s">
        <v>49</v>
      </c>
      <c r="B95" s="18" t="s">
        <v>69</v>
      </c>
      <c r="C95" s="588" t="s">
        <v>2372</v>
      </c>
    </row>
    <row r="96" spans="1:3">
      <c r="A96" s="12" t="s">
        <v>50</v>
      </c>
      <c r="B96" s="18" t="s">
        <v>70</v>
      </c>
      <c r="C96" s="588" t="s">
        <v>2373</v>
      </c>
    </row>
    <row r="97" spans="1:3">
      <c r="A97" s="12" t="s">
        <v>122</v>
      </c>
      <c r="B97" s="1" t="s">
        <v>116</v>
      </c>
      <c r="C97" s="588" t="s">
        <v>2374</v>
      </c>
    </row>
    <row r="98" spans="1:3">
      <c r="A98" s="12" t="s">
        <v>123</v>
      </c>
      <c r="B98" s="1" t="s">
        <v>117</v>
      </c>
      <c r="C98" s="588" t="s">
        <v>2375</v>
      </c>
    </row>
    <row r="99" spans="1:3">
      <c r="A99" s="12" t="s">
        <v>124</v>
      </c>
      <c r="B99" s="1" t="s">
        <v>118</v>
      </c>
      <c r="C99" s="588" t="s">
        <v>2376</v>
      </c>
    </row>
    <row r="100" spans="1:3" ht="13.5" thickBot="1">
      <c r="A100" s="15" t="s">
        <v>125</v>
      </c>
      <c r="B100" s="3" t="s">
        <v>119</v>
      </c>
      <c r="C100" s="1017" t="s">
        <v>2377</v>
      </c>
    </row>
    <row r="101" spans="1:3" ht="13.5" thickBot="1">
      <c r="A101" s="12"/>
      <c r="B101" s="8"/>
      <c r="C101" s="595"/>
    </row>
    <row r="102" spans="1:3" ht="13.5" thickBot="1">
      <c r="A102" s="25" t="s">
        <v>51</v>
      </c>
      <c r="B102" s="29" t="s">
        <v>191</v>
      </c>
      <c r="C102" s="856"/>
    </row>
    <row r="103" spans="1:3" ht="13.5" thickBot="1">
      <c r="A103" s="16" t="s">
        <v>52</v>
      </c>
      <c r="B103" s="20" t="s">
        <v>128</v>
      </c>
      <c r="C103" s="913">
        <v>515</v>
      </c>
    </row>
    <row r="104" spans="1:3" ht="13.5" thickBot="1">
      <c r="A104" s="12"/>
      <c r="B104" s="8"/>
      <c r="C104" s="595"/>
    </row>
    <row r="105" spans="1:3" ht="13.5" thickBot="1">
      <c r="A105" s="30" t="s">
        <v>53</v>
      </c>
      <c r="B105" s="31" t="s">
        <v>71</v>
      </c>
      <c r="C105" s="861"/>
    </row>
    <row r="106" spans="1:3">
      <c r="A106" s="14" t="s">
        <v>54</v>
      </c>
      <c r="B106" s="17" t="s">
        <v>72</v>
      </c>
      <c r="C106" s="581" t="s">
        <v>2378</v>
      </c>
    </row>
    <row r="107" spans="1:3" ht="13.5" thickBot="1">
      <c r="A107" s="15" t="s">
        <v>55</v>
      </c>
      <c r="B107" s="19" t="s">
        <v>73</v>
      </c>
      <c r="C107" s="1017" t="s">
        <v>2379</v>
      </c>
    </row>
    <row r="108" spans="1:3" ht="13.5" thickBot="1">
      <c r="A108" s="12"/>
      <c r="B108" s="8"/>
      <c r="C108" s="595"/>
    </row>
    <row r="109" spans="1:3" ht="13.5" thickBot="1">
      <c r="A109" s="30" t="s">
        <v>56</v>
      </c>
      <c r="B109" s="31" t="s">
        <v>74</v>
      </c>
      <c r="C109" s="861"/>
    </row>
    <row r="110" spans="1:3" ht="25.5">
      <c r="A110" s="14" t="s">
        <v>57</v>
      </c>
      <c r="B110" s="23" t="s">
        <v>75</v>
      </c>
      <c r="C110" s="1018" t="s">
        <v>2380</v>
      </c>
    </row>
    <row r="111" spans="1:3" ht="26.25" thickBot="1">
      <c r="A111" s="15" t="s">
        <v>58</v>
      </c>
      <c r="B111" s="24" t="s">
        <v>76</v>
      </c>
      <c r="C111" s="1019" t="s">
        <v>2381</v>
      </c>
    </row>
    <row r="112" spans="1:3" ht="13.5" thickBot="1">
      <c r="A112" s="4"/>
      <c r="B112" s="4"/>
      <c r="C112" s="562"/>
    </row>
    <row r="113" spans="1:3" ht="13.5" thickBot="1">
      <c r="A113" s="25" t="s">
        <v>94</v>
      </c>
      <c r="B113" s="26" t="s">
        <v>184</v>
      </c>
      <c r="C113" s="856"/>
    </row>
    <row r="114" spans="1:3" ht="102.75" thickBot="1">
      <c r="A114" s="676" t="s">
        <v>95</v>
      </c>
      <c r="B114" s="36" t="s">
        <v>187</v>
      </c>
      <c r="C114" s="808" t="s">
        <v>2382</v>
      </c>
    </row>
    <row r="115" spans="1:3" ht="25.5">
      <c r="A115" s="678" t="s">
        <v>96</v>
      </c>
      <c r="B115" s="37" t="s">
        <v>188</v>
      </c>
      <c r="C115" s="808" t="s">
        <v>2383</v>
      </c>
    </row>
    <row r="116" spans="1:3" ht="39" thickBot="1">
      <c r="A116" s="678" t="s">
        <v>97</v>
      </c>
      <c r="B116" s="37" t="s">
        <v>189</v>
      </c>
      <c r="C116" s="564" t="s">
        <v>257</v>
      </c>
    </row>
    <row r="117" spans="1:3" ht="25.5">
      <c r="A117" s="678" t="s">
        <v>98</v>
      </c>
      <c r="B117" s="37" t="s">
        <v>190</v>
      </c>
      <c r="C117" s="808" t="s">
        <v>2384</v>
      </c>
    </row>
    <row r="118" spans="1:3" ht="13.5" thickBot="1">
      <c r="A118" s="683" t="s">
        <v>185</v>
      </c>
      <c r="B118" s="38" t="s">
        <v>186</v>
      </c>
      <c r="C118" s="576" t="s">
        <v>2385</v>
      </c>
    </row>
    <row r="119" spans="1:3">
      <c r="C119" s="951"/>
    </row>
    <row r="120" spans="1:3">
      <c r="C120" s="951"/>
    </row>
    <row r="121" spans="1:3">
      <c r="C121" s="951"/>
    </row>
    <row r="122" spans="1:3">
      <c r="C122" s="951"/>
    </row>
    <row r="123" spans="1:3">
      <c r="C123" s="951"/>
    </row>
    <row r="124" spans="1:3">
      <c r="C124" s="951"/>
    </row>
    <row r="125" spans="1:3">
      <c r="C125" s="951"/>
    </row>
    <row r="126" spans="1:3">
      <c r="C126" s="951"/>
    </row>
    <row r="127" spans="1:3">
      <c r="C127" s="951"/>
    </row>
    <row r="128" spans="1:3">
      <c r="C128" s="951"/>
    </row>
    <row r="129" spans="3:3">
      <c r="C129" s="951"/>
    </row>
    <row r="130" spans="3:3">
      <c r="C130" s="951"/>
    </row>
    <row r="131" spans="3:3">
      <c r="C131" s="951"/>
    </row>
    <row r="132" spans="3:3">
      <c r="C132" s="951"/>
    </row>
    <row r="133" spans="3:3">
      <c r="C133" s="951"/>
    </row>
    <row r="134" spans="3:3">
      <c r="C134" s="951"/>
    </row>
    <row r="135" spans="3:3">
      <c r="C135" s="951"/>
    </row>
    <row r="136" spans="3:3">
      <c r="C136" s="951"/>
    </row>
    <row r="137" spans="3:3">
      <c r="C137" s="951"/>
    </row>
    <row r="138" spans="3:3">
      <c r="C138" s="951"/>
    </row>
    <row r="139" spans="3:3">
      <c r="C139" s="951"/>
    </row>
  </sheetData>
  <sheetProtection password="E2A1" sheet="1" objects="1" scenarios="1"/>
  <customSheetViews>
    <customSheetView guid="{3E90B2E1-F1F4-4974-B519-9169F75ECD48}" topLeftCell="A76">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legacyDrawing r:id="rId1"/>
</worksheet>
</file>

<file path=xl/worksheets/sheet51.xml><?xml version="1.0" encoding="utf-8"?>
<worksheet xmlns="http://schemas.openxmlformats.org/spreadsheetml/2006/main" xmlns:r="http://schemas.openxmlformats.org/officeDocument/2006/relationships">
  <sheetPr codeName="Hoja51"/>
  <dimension ref="A1:C113"/>
  <sheetViews>
    <sheetView workbookViewId="0">
      <selection activeCell="E55" sqref="E55"/>
    </sheetView>
  </sheetViews>
  <sheetFormatPr baseColWidth="10" defaultRowHeight="12.75"/>
  <cols>
    <col min="1" max="1" width="14.7109375" customWidth="1"/>
    <col min="2" max="2" width="38.5703125" customWidth="1"/>
    <col min="3" max="3" width="33.85546875" customWidth="1"/>
  </cols>
  <sheetData>
    <row r="1" spans="1:3">
      <c r="A1" s="1050" t="s">
        <v>0</v>
      </c>
      <c r="B1" s="1295"/>
      <c r="C1" s="1020" t="s">
        <v>2388</v>
      </c>
    </row>
    <row r="2" spans="1:3">
      <c r="A2" s="1052" t="s">
        <v>77</v>
      </c>
      <c r="B2" s="1293"/>
      <c r="C2" s="1020" t="s">
        <v>1872</v>
      </c>
    </row>
    <row r="3" spans="1:3">
      <c r="A3" s="1052" t="s">
        <v>1</v>
      </c>
      <c r="B3" s="1292"/>
      <c r="C3" s="1020" t="s">
        <v>2388</v>
      </c>
    </row>
    <row r="4" spans="1:3" ht="13.5" thickBot="1">
      <c r="A4" s="4"/>
      <c r="B4" s="4"/>
      <c r="C4" s="787"/>
    </row>
    <row r="5" spans="1:3" ht="13.5" thickBot="1">
      <c r="A5" s="1306" t="s">
        <v>78</v>
      </c>
      <c r="B5" s="1046"/>
      <c r="C5" s="787"/>
    </row>
    <row r="6" spans="1:3" ht="13.5" thickBot="1">
      <c r="A6" s="4"/>
      <c r="B6" s="4"/>
      <c r="C6" s="787"/>
    </row>
    <row r="7" spans="1:3" ht="13.5" thickBot="1">
      <c r="A7" s="1048" t="s">
        <v>3</v>
      </c>
      <c r="B7" s="1320"/>
      <c r="C7" s="93" t="s">
        <v>4</v>
      </c>
    </row>
    <row r="8" spans="1:3" ht="13.5" thickBot="1">
      <c r="A8" s="28"/>
      <c r="B8" s="32"/>
      <c r="C8" s="788"/>
    </row>
    <row r="9" spans="1:3" ht="13.5" thickBot="1">
      <c r="A9" s="25" t="s">
        <v>5</v>
      </c>
      <c r="B9" s="1286" t="s">
        <v>7</v>
      </c>
      <c r="C9" s="1287"/>
    </row>
    <row r="10" spans="1:3" ht="13.5" thickBot="1">
      <c r="A10" s="30" t="s">
        <v>6</v>
      </c>
      <c r="B10" s="110" t="s">
        <v>8</v>
      </c>
      <c r="C10" s="788"/>
    </row>
    <row r="11" spans="1:3">
      <c r="A11" s="676" t="s">
        <v>129</v>
      </c>
      <c r="B11" s="700" t="s">
        <v>10</v>
      </c>
      <c r="C11" s="1021" t="s">
        <v>2388</v>
      </c>
    </row>
    <row r="12" spans="1:3">
      <c r="A12" s="678" t="s">
        <v>130</v>
      </c>
      <c r="B12" s="679" t="s">
        <v>9</v>
      </c>
      <c r="C12" s="1022" t="s">
        <v>263</v>
      </c>
    </row>
    <row r="13" spans="1:3">
      <c r="A13" s="678" t="s">
        <v>131</v>
      </c>
      <c r="B13" s="679" t="s">
        <v>11</v>
      </c>
      <c r="C13" s="1022" t="s">
        <v>2064</v>
      </c>
    </row>
    <row r="14" spans="1:3">
      <c r="A14" s="678" t="s">
        <v>132</v>
      </c>
      <c r="B14" s="679" t="s">
        <v>12</v>
      </c>
      <c r="C14" s="1022" t="s">
        <v>2065</v>
      </c>
    </row>
    <row r="15" spans="1:3">
      <c r="A15" s="678" t="s">
        <v>133</v>
      </c>
      <c r="B15" s="679" t="s">
        <v>34</v>
      </c>
      <c r="C15" s="1022" t="s">
        <v>2388</v>
      </c>
    </row>
    <row r="16" spans="1:3" ht="51">
      <c r="A16" s="678"/>
      <c r="B16" s="680" t="s">
        <v>192</v>
      </c>
      <c r="C16" s="1022"/>
    </row>
    <row r="17" spans="1:3">
      <c r="A17" s="678" t="s">
        <v>134</v>
      </c>
      <c r="B17" s="679" t="s">
        <v>193</v>
      </c>
      <c r="C17" s="1022" t="s">
        <v>2389</v>
      </c>
    </row>
    <row r="18" spans="1:3" ht="25.5">
      <c r="A18" s="678" t="s">
        <v>135</v>
      </c>
      <c r="B18" s="679" t="s">
        <v>196</v>
      </c>
      <c r="C18" s="1022" t="s">
        <v>2390</v>
      </c>
    </row>
    <row r="19" spans="1:3">
      <c r="A19" s="678" t="s">
        <v>136</v>
      </c>
      <c r="B19" s="679" t="s">
        <v>195</v>
      </c>
      <c r="C19" s="1022" t="s">
        <v>2388</v>
      </c>
    </row>
    <row r="20" spans="1:3">
      <c r="A20" s="678" t="s">
        <v>137</v>
      </c>
      <c r="B20" s="679" t="s">
        <v>86</v>
      </c>
      <c r="C20" s="1022" t="s">
        <v>2391</v>
      </c>
    </row>
    <row r="21" spans="1:3" ht="25.5">
      <c r="A21" s="678" t="s">
        <v>138</v>
      </c>
      <c r="B21" s="679" t="s">
        <v>13</v>
      </c>
      <c r="C21" s="1022" t="s">
        <v>2392</v>
      </c>
    </row>
    <row r="22" spans="1:3" ht="25.5">
      <c r="A22" s="678" t="s">
        <v>140</v>
      </c>
      <c r="B22" s="679" t="s">
        <v>15</v>
      </c>
      <c r="C22" s="1022" t="s">
        <v>2393</v>
      </c>
    </row>
    <row r="23" spans="1:3">
      <c r="A23" s="678" t="s">
        <v>141</v>
      </c>
      <c r="B23" s="682" t="s">
        <v>91</v>
      </c>
      <c r="C23" s="1022" t="s">
        <v>222</v>
      </c>
    </row>
    <row r="24" spans="1:3" ht="25.5">
      <c r="A24" s="678" t="s">
        <v>142</v>
      </c>
      <c r="B24" s="679" t="s">
        <v>16</v>
      </c>
      <c r="C24" s="1022" t="s">
        <v>2394</v>
      </c>
    </row>
    <row r="25" spans="1:3" ht="26.25" thickBot="1">
      <c r="A25" s="683" t="s">
        <v>194</v>
      </c>
      <c r="B25" s="693" t="s">
        <v>59</v>
      </c>
      <c r="C25" s="1023" t="s">
        <v>242</v>
      </c>
    </row>
    <row r="26" spans="1:3" ht="13.5" thickBot="1">
      <c r="A26" s="109" t="s">
        <v>17</v>
      </c>
      <c r="B26" s="110" t="s">
        <v>18</v>
      </c>
      <c r="C26" s="788"/>
    </row>
    <row r="27" spans="1:3" ht="25.5">
      <c r="A27" s="676" t="s">
        <v>143</v>
      </c>
      <c r="B27" s="700" t="s">
        <v>19</v>
      </c>
      <c r="C27" s="1021" t="s">
        <v>2395</v>
      </c>
    </row>
    <row r="28" spans="1:3" ht="38.25">
      <c r="A28" s="678" t="s">
        <v>144</v>
      </c>
      <c r="B28" s="682" t="s">
        <v>20</v>
      </c>
      <c r="C28" s="1022" t="s">
        <v>2396</v>
      </c>
    </row>
    <row r="29" spans="1:3" ht="38.25">
      <c r="A29" s="678" t="s">
        <v>145</v>
      </c>
      <c r="B29" s="682" t="s">
        <v>21</v>
      </c>
      <c r="C29" s="1024">
        <v>4</v>
      </c>
    </row>
    <row r="30" spans="1:3" ht="26.25" thickBot="1">
      <c r="A30" s="683" t="s">
        <v>146</v>
      </c>
      <c r="B30" s="693" t="s">
        <v>22</v>
      </c>
      <c r="C30" s="1023" t="s">
        <v>242</v>
      </c>
    </row>
    <row r="31" spans="1:3" ht="13.5" thickBot="1">
      <c r="A31" s="109" t="s">
        <v>23</v>
      </c>
      <c r="B31" s="110" t="s">
        <v>24</v>
      </c>
      <c r="C31" s="788"/>
    </row>
    <row r="32" spans="1:3" ht="25.5">
      <c r="A32" s="14"/>
      <c r="B32" s="686" t="s">
        <v>25</v>
      </c>
      <c r="C32" s="1021" t="s">
        <v>2397</v>
      </c>
    </row>
    <row r="33" spans="1:3">
      <c r="A33" s="12"/>
      <c r="B33" s="687" t="s">
        <v>26</v>
      </c>
      <c r="C33" s="1024">
        <v>0</v>
      </c>
    </row>
    <row r="34" spans="1:3">
      <c r="A34" s="688" t="s">
        <v>147</v>
      </c>
      <c r="B34" s="687" t="s">
        <v>27</v>
      </c>
      <c r="C34" s="1024">
        <v>0</v>
      </c>
    </row>
    <row r="35" spans="1:3">
      <c r="A35" s="688" t="s">
        <v>148</v>
      </c>
      <c r="B35" s="687" t="s">
        <v>28</v>
      </c>
      <c r="C35" s="1024">
        <v>0</v>
      </c>
    </row>
    <row r="36" spans="1:3" ht="25.5">
      <c r="A36" s="688" t="s">
        <v>149</v>
      </c>
      <c r="B36" s="687" t="s">
        <v>29</v>
      </c>
      <c r="C36" s="1022" t="s">
        <v>2397</v>
      </c>
    </row>
    <row r="37" spans="1:3">
      <c r="A37" s="688"/>
      <c r="B37" s="687" t="s">
        <v>80</v>
      </c>
      <c r="C37" s="1022"/>
    </row>
    <row r="38" spans="1:3">
      <c r="A38" s="688" t="s">
        <v>150</v>
      </c>
      <c r="B38" s="687" t="s">
        <v>126</v>
      </c>
      <c r="C38" s="1024">
        <v>1</v>
      </c>
    </row>
    <row r="39" spans="1:3">
      <c r="A39" s="688" t="s">
        <v>151</v>
      </c>
      <c r="B39" s="687" t="s">
        <v>127</v>
      </c>
      <c r="C39" s="1024">
        <v>1</v>
      </c>
    </row>
    <row r="40" spans="1:3">
      <c r="A40" s="688" t="s">
        <v>152</v>
      </c>
      <c r="B40" s="687" t="s">
        <v>81</v>
      </c>
      <c r="C40" s="1022" t="s">
        <v>353</v>
      </c>
    </row>
    <row r="41" spans="1:3">
      <c r="A41" s="688" t="s">
        <v>153</v>
      </c>
      <c r="B41" s="687" t="s">
        <v>82</v>
      </c>
      <c r="C41" s="1022"/>
    </row>
    <row r="42" spans="1:3">
      <c r="A42" s="688" t="s">
        <v>154</v>
      </c>
      <c r="B42" s="687" t="s">
        <v>30</v>
      </c>
      <c r="C42" s="1024">
        <v>160</v>
      </c>
    </row>
    <row r="43" spans="1:3">
      <c r="A43" s="688" t="s">
        <v>155</v>
      </c>
      <c r="B43" s="687" t="s">
        <v>79</v>
      </c>
      <c r="C43" s="1024">
        <v>9</v>
      </c>
    </row>
    <row r="44" spans="1:3">
      <c r="A44" s="688" t="s">
        <v>156</v>
      </c>
      <c r="B44" s="687" t="s">
        <v>61</v>
      </c>
      <c r="C44" s="1024">
        <v>12</v>
      </c>
    </row>
    <row r="45" spans="1:3" ht="25.5">
      <c r="A45" s="688" t="s">
        <v>157</v>
      </c>
      <c r="B45" s="687" t="s">
        <v>92</v>
      </c>
      <c r="C45" s="1022" t="s">
        <v>2398</v>
      </c>
    </row>
    <row r="46" spans="1:3">
      <c r="A46" s="688" t="s">
        <v>158</v>
      </c>
      <c r="B46" s="687" t="s">
        <v>93</v>
      </c>
      <c r="C46" s="1024">
        <v>2</v>
      </c>
    </row>
    <row r="47" spans="1:3" ht="38.25">
      <c r="A47" s="688" t="s">
        <v>159</v>
      </c>
      <c r="B47" s="687" t="s">
        <v>99</v>
      </c>
      <c r="C47" s="1022" t="s">
        <v>2399</v>
      </c>
    </row>
    <row r="48" spans="1:3">
      <c r="A48" s="688" t="s">
        <v>160</v>
      </c>
      <c r="B48" s="687" t="s">
        <v>100</v>
      </c>
      <c r="C48" s="1022" t="s">
        <v>2204</v>
      </c>
    </row>
    <row r="49" spans="1:3">
      <c r="A49" s="688" t="s">
        <v>161</v>
      </c>
      <c r="B49" s="687" t="s">
        <v>101</v>
      </c>
      <c r="C49" s="1024">
        <v>4</v>
      </c>
    </row>
    <row r="50" spans="1:3">
      <c r="A50" s="688" t="s">
        <v>162</v>
      </c>
      <c r="B50" s="687" t="s">
        <v>102</v>
      </c>
      <c r="C50" s="1022" t="s">
        <v>2400</v>
      </c>
    </row>
    <row r="51" spans="1:3">
      <c r="A51" s="688" t="s">
        <v>163</v>
      </c>
      <c r="B51" s="687" t="s">
        <v>103</v>
      </c>
      <c r="C51" s="1022" t="s">
        <v>242</v>
      </c>
    </row>
    <row r="52" spans="1:3">
      <c r="A52" s="688"/>
      <c r="B52" s="687" t="s">
        <v>83</v>
      </c>
      <c r="C52" s="1022"/>
    </row>
    <row r="53" spans="1:3">
      <c r="A53" s="688" t="s">
        <v>164</v>
      </c>
      <c r="B53" s="687" t="s">
        <v>60</v>
      </c>
      <c r="C53" s="1022" t="s">
        <v>242</v>
      </c>
    </row>
    <row r="54" spans="1:3">
      <c r="A54" s="688" t="s">
        <v>165</v>
      </c>
      <c r="B54" s="687" t="s">
        <v>36</v>
      </c>
      <c r="C54" s="1022" t="s">
        <v>242</v>
      </c>
    </row>
    <row r="55" spans="1:3">
      <c r="A55" s="688" t="s">
        <v>166</v>
      </c>
      <c r="B55" s="687" t="s">
        <v>37</v>
      </c>
      <c r="C55" s="1022" t="s">
        <v>242</v>
      </c>
    </row>
    <row r="56" spans="1:3">
      <c r="A56" s="688" t="s">
        <v>167</v>
      </c>
      <c r="B56" s="687" t="s">
        <v>87</v>
      </c>
      <c r="C56" s="1022" t="s">
        <v>242</v>
      </c>
    </row>
    <row r="57" spans="1:3">
      <c r="A57" s="688" t="s">
        <v>168</v>
      </c>
      <c r="B57" s="687" t="s">
        <v>88</v>
      </c>
      <c r="C57" s="1022" t="s">
        <v>242</v>
      </c>
    </row>
    <row r="58" spans="1:3">
      <c r="A58" s="688" t="s">
        <v>169</v>
      </c>
      <c r="B58" s="687" t="s">
        <v>89</v>
      </c>
      <c r="C58" s="1022" t="s">
        <v>242</v>
      </c>
    </row>
    <row r="59" spans="1:3">
      <c r="A59" s="688"/>
      <c r="B59" s="687" t="s">
        <v>84</v>
      </c>
      <c r="C59" s="1022"/>
    </row>
    <row r="60" spans="1:3">
      <c r="A60" s="688" t="s">
        <v>170</v>
      </c>
      <c r="B60" s="687" t="s">
        <v>32</v>
      </c>
      <c r="C60" s="1022" t="s">
        <v>242</v>
      </c>
    </row>
    <row r="61" spans="1:3" ht="38.25">
      <c r="A61" s="688" t="s">
        <v>171</v>
      </c>
      <c r="B61" s="687" t="s">
        <v>90</v>
      </c>
      <c r="C61" s="1022" t="s">
        <v>2401</v>
      </c>
    </row>
    <row r="62" spans="1:3">
      <c r="A62" s="688"/>
      <c r="B62" s="687" t="s">
        <v>85</v>
      </c>
      <c r="C62" s="1022"/>
    </row>
    <row r="63" spans="1:3">
      <c r="A63" s="688" t="s">
        <v>172</v>
      </c>
      <c r="B63" s="687" t="s">
        <v>33</v>
      </c>
      <c r="C63" s="1022" t="s">
        <v>242</v>
      </c>
    </row>
    <row r="64" spans="1:3">
      <c r="A64" s="688" t="s">
        <v>173</v>
      </c>
      <c r="B64" s="687" t="s">
        <v>31</v>
      </c>
      <c r="C64" s="1022" t="s">
        <v>2402</v>
      </c>
    </row>
    <row r="65" spans="1:3">
      <c r="A65" s="688"/>
      <c r="B65" s="687" t="s">
        <v>104</v>
      </c>
      <c r="C65" s="1022"/>
    </row>
    <row r="66" spans="1:3">
      <c r="A66" s="688" t="s">
        <v>174</v>
      </c>
      <c r="B66" s="687" t="s">
        <v>105</v>
      </c>
      <c r="C66" s="1022" t="s">
        <v>242</v>
      </c>
    </row>
    <row r="67" spans="1:3">
      <c r="A67" s="688" t="s">
        <v>175</v>
      </c>
      <c r="B67" s="687" t="s">
        <v>106</v>
      </c>
      <c r="C67" s="1022" t="s">
        <v>242</v>
      </c>
    </row>
    <row r="68" spans="1:3">
      <c r="A68" s="688" t="s">
        <v>176</v>
      </c>
      <c r="B68" s="687" t="s">
        <v>107</v>
      </c>
      <c r="C68" s="1022" t="s">
        <v>242</v>
      </c>
    </row>
    <row r="69" spans="1:3">
      <c r="A69" s="688" t="s">
        <v>177</v>
      </c>
      <c r="B69" s="687" t="s">
        <v>108</v>
      </c>
      <c r="C69" s="1022" t="s">
        <v>242</v>
      </c>
    </row>
    <row r="70" spans="1:3">
      <c r="A70" s="688" t="s">
        <v>178</v>
      </c>
      <c r="B70" s="687" t="s">
        <v>109</v>
      </c>
      <c r="C70" s="1022" t="s">
        <v>242</v>
      </c>
    </row>
    <row r="71" spans="1:3" ht="25.5">
      <c r="A71" s="688" t="s">
        <v>179</v>
      </c>
      <c r="B71" s="689" t="s">
        <v>209</v>
      </c>
      <c r="C71" s="1022" t="s">
        <v>2403</v>
      </c>
    </row>
    <row r="72" spans="1:3">
      <c r="A72" s="688" t="s">
        <v>180</v>
      </c>
      <c r="B72" s="687" t="s">
        <v>110</v>
      </c>
      <c r="C72" s="1022" t="s">
        <v>255</v>
      </c>
    </row>
    <row r="73" spans="1:3">
      <c r="A73" s="688" t="s">
        <v>181</v>
      </c>
      <c r="B73" s="687" t="s">
        <v>111</v>
      </c>
      <c r="C73" s="1022" t="s">
        <v>2404</v>
      </c>
    </row>
    <row r="74" spans="1:3" ht="25.5">
      <c r="A74" s="688" t="s">
        <v>182</v>
      </c>
      <c r="B74" s="689" t="s">
        <v>112</v>
      </c>
      <c r="C74" s="1022" t="s">
        <v>257</v>
      </c>
    </row>
    <row r="75" spans="1:3">
      <c r="A75" s="688" t="s">
        <v>183</v>
      </c>
      <c r="B75" s="689" t="s">
        <v>202</v>
      </c>
      <c r="C75" s="1022" t="s">
        <v>242</v>
      </c>
    </row>
    <row r="76" spans="1:3">
      <c r="A76" s="688" t="s">
        <v>197</v>
      </c>
      <c r="B76" s="689" t="s">
        <v>203</v>
      </c>
      <c r="C76" s="1022" t="s">
        <v>242</v>
      </c>
    </row>
    <row r="77" spans="1:3">
      <c r="A77" s="688" t="s">
        <v>198</v>
      </c>
      <c r="B77" s="689" t="s">
        <v>204</v>
      </c>
      <c r="C77" s="1022" t="s">
        <v>242</v>
      </c>
    </row>
    <row r="78" spans="1:3">
      <c r="A78" s="688" t="s">
        <v>199</v>
      </c>
      <c r="B78" s="689" t="s">
        <v>205</v>
      </c>
      <c r="C78" s="1022" t="s">
        <v>242</v>
      </c>
    </row>
    <row r="79" spans="1:3">
      <c r="A79" s="688"/>
      <c r="B79" s="687" t="s">
        <v>113</v>
      </c>
      <c r="C79" s="1022"/>
    </row>
    <row r="80" spans="1:3">
      <c r="A80" s="688" t="s">
        <v>200</v>
      </c>
      <c r="B80" s="687" t="s">
        <v>114</v>
      </c>
      <c r="C80" s="1022" t="s">
        <v>2405</v>
      </c>
    </row>
    <row r="81" spans="1:3">
      <c r="A81" s="688" t="s">
        <v>201</v>
      </c>
      <c r="B81" s="687" t="s">
        <v>115</v>
      </c>
      <c r="C81" s="1022" t="s">
        <v>242</v>
      </c>
    </row>
    <row r="82" spans="1:3">
      <c r="A82" s="688"/>
      <c r="B82" s="690" t="s">
        <v>208</v>
      </c>
      <c r="C82" s="1022"/>
    </row>
    <row r="83" spans="1:3" ht="26.25" thickBot="1">
      <c r="A83" s="691" t="s">
        <v>207</v>
      </c>
      <c r="B83" s="692" t="s">
        <v>206</v>
      </c>
      <c r="C83" s="1023" t="s">
        <v>228</v>
      </c>
    </row>
    <row r="84" spans="1:3" ht="13.5" thickBot="1">
      <c r="A84" s="30" t="s">
        <v>39</v>
      </c>
      <c r="B84" s="31" t="s">
        <v>38</v>
      </c>
      <c r="C84" s="788"/>
    </row>
    <row r="85" spans="1:3">
      <c r="A85" s="14" t="s">
        <v>40</v>
      </c>
      <c r="B85" s="17" t="s">
        <v>62</v>
      </c>
      <c r="C85" s="1021"/>
    </row>
    <row r="86" spans="1:3">
      <c r="A86" s="12" t="s">
        <v>41</v>
      </c>
      <c r="B86" s="18" t="s">
        <v>63</v>
      </c>
      <c r="C86" s="1022" t="s">
        <v>242</v>
      </c>
    </row>
    <row r="87" spans="1:3">
      <c r="A87" s="12" t="s">
        <v>42</v>
      </c>
      <c r="B87" s="18" t="s">
        <v>64</v>
      </c>
      <c r="C87" s="1022" t="s">
        <v>242</v>
      </c>
    </row>
    <row r="88" spans="1:3">
      <c r="A88" s="12" t="s">
        <v>43</v>
      </c>
      <c r="B88" s="18" t="s">
        <v>65</v>
      </c>
      <c r="C88" s="1022" t="s">
        <v>242</v>
      </c>
    </row>
    <row r="89" spans="1:3">
      <c r="A89" s="12" t="s">
        <v>44</v>
      </c>
      <c r="B89" s="18" t="s">
        <v>66</v>
      </c>
      <c r="C89" s="1022" t="s">
        <v>2406</v>
      </c>
    </row>
    <row r="90" spans="1:3">
      <c r="A90" s="12" t="s">
        <v>45</v>
      </c>
      <c r="B90" s="18" t="s">
        <v>120</v>
      </c>
      <c r="C90" s="1022" t="s">
        <v>242</v>
      </c>
    </row>
    <row r="91" spans="1:3">
      <c r="A91" s="12" t="s">
        <v>46</v>
      </c>
      <c r="B91" s="18" t="s">
        <v>121</v>
      </c>
      <c r="C91" s="1022" t="s">
        <v>242</v>
      </c>
    </row>
    <row r="92" spans="1:3" ht="25.5">
      <c r="A92" s="12" t="s">
        <v>47</v>
      </c>
      <c r="B92" s="22" t="s">
        <v>67</v>
      </c>
      <c r="C92" s="1022" t="s">
        <v>242</v>
      </c>
    </row>
    <row r="93" spans="1:3" ht="25.5">
      <c r="A93" s="12" t="s">
        <v>48</v>
      </c>
      <c r="B93" s="22" t="s">
        <v>68</v>
      </c>
      <c r="C93" s="1022" t="s">
        <v>242</v>
      </c>
    </row>
    <row r="94" spans="1:3">
      <c r="A94" s="12" t="s">
        <v>49</v>
      </c>
      <c r="B94" s="18" t="s">
        <v>69</v>
      </c>
      <c r="C94" s="1022" t="s">
        <v>242</v>
      </c>
    </row>
    <row r="95" spans="1:3">
      <c r="A95" s="12" t="s">
        <v>50</v>
      </c>
      <c r="B95" s="18" t="s">
        <v>70</v>
      </c>
      <c r="C95" s="1022" t="s">
        <v>242</v>
      </c>
    </row>
    <row r="96" spans="1:3">
      <c r="A96" s="12" t="s">
        <v>122</v>
      </c>
      <c r="B96" s="1" t="s">
        <v>116</v>
      </c>
      <c r="C96" s="1022" t="s">
        <v>2406</v>
      </c>
    </row>
    <row r="97" spans="1:3">
      <c r="A97" s="12" t="s">
        <v>123</v>
      </c>
      <c r="B97" s="1" t="s">
        <v>117</v>
      </c>
      <c r="C97" s="1022" t="s">
        <v>242</v>
      </c>
    </row>
    <row r="98" spans="1:3">
      <c r="A98" s="12" t="s">
        <v>124</v>
      </c>
      <c r="B98" s="1" t="s">
        <v>118</v>
      </c>
      <c r="C98" s="1022" t="s">
        <v>242</v>
      </c>
    </row>
    <row r="99" spans="1:3" ht="13.5" thickBot="1">
      <c r="A99" s="15" t="s">
        <v>125</v>
      </c>
      <c r="B99" s="3" t="s">
        <v>119</v>
      </c>
      <c r="C99" s="1023" t="s">
        <v>242</v>
      </c>
    </row>
    <row r="100" spans="1:3" ht="13.5" thickBot="1">
      <c r="A100" s="30" t="s">
        <v>51</v>
      </c>
      <c r="B100" s="31" t="s">
        <v>191</v>
      </c>
      <c r="C100" s="788"/>
    </row>
    <row r="101" spans="1:3" ht="13.5" thickBot="1">
      <c r="A101" s="16" t="s">
        <v>52</v>
      </c>
      <c r="B101" s="20" t="s">
        <v>128</v>
      </c>
      <c r="C101" s="1025" t="s">
        <v>2407</v>
      </c>
    </row>
    <row r="102" spans="1:3" ht="13.5" thickBot="1">
      <c r="A102" s="30" t="s">
        <v>53</v>
      </c>
      <c r="B102" s="31" t="s">
        <v>71</v>
      </c>
      <c r="C102" s="788"/>
    </row>
    <row r="103" spans="1:3">
      <c r="A103" s="14" t="s">
        <v>54</v>
      </c>
      <c r="B103" s="17" t="s">
        <v>72</v>
      </c>
      <c r="C103" s="1021" t="s">
        <v>242</v>
      </c>
    </row>
    <row r="104" spans="1:3" ht="13.5" thickBot="1">
      <c r="A104" s="15" t="s">
        <v>55</v>
      </c>
      <c r="B104" s="19" t="s">
        <v>73</v>
      </c>
      <c r="C104" s="1023" t="s">
        <v>242</v>
      </c>
    </row>
    <row r="105" spans="1:3" ht="13.5" thickBot="1">
      <c r="A105" s="30" t="s">
        <v>56</v>
      </c>
      <c r="B105" s="31" t="s">
        <v>74</v>
      </c>
      <c r="C105" s="788"/>
    </row>
    <row r="106" spans="1:3" ht="25.5">
      <c r="A106" s="14" t="s">
        <v>57</v>
      </c>
      <c r="B106" s="23" t="s">
        <v>75</v>
      </c>
      <c r="C106" s="1021" t="s">
        <v>2408</v>
      </c>
    </row>
    <row r="107" spans="1:3" ht="26.25" thickBot="1">
      <c r="A107" s="15" t="s">
        <v>58</v>
      </c>
      <c r="B107" s="24" t="s">
        <v>76</v>
      </c>
      <c r="C107" s="1023" t="s">
        <v>242</v>
      </c>
    </row>
    <row r="108" spans="1:3" ht="13.5" thickBot="1">
      <c r="A108" s="30" t="s">
        <v>94</v>
      </c>
      <c r="B108" s="41" t="s">
        <v>184</v>
      </c>
      <c r="C108" s="788"/>
    </row>
    <row r="109" spans="1:3">
      <c r="A109" s="676" t="s">
        <v>95</v>
      </c>
      <c r="B109" s="36" t="s">
        <v>187</v>
      </c>
      <c r="C109" s="1021" t="s">
        <v>2409</v>
      </c>
    </row>
    <row r="110" spans="1:3">
      <c r="A110" s="678" t="s">
        <v>96</v>
      </c>
      <c r="B110" s="37" t="s">
        <v>188</v>
      </c>
      <c r="C110" s="1022" t="s">
        <v>2410</v>
      </c>
    </row>
    <row r="111" spans="1:3" ht="25.5">
      <c r="A111" s="678" t="s">
        <v>97</v>
      </c>
      <c r="B111" s="37" t="s">
        <v>189</v>
      </c>
      <c r="C111" s="1022" t="s">
        <v>2411</v>
      </c>
    </row>
    <row r="112" spans="1:3">
      <c r="A112" s="678" t="s">
        <v>98</v>
      </c>
      <c r="B112" s="37" t="s">
        <v>190</v>
      </c>
      <c r="C112" s="1022" t="s">
        <v>242</v>
      </c>
    </row>
    <row r="113" spans="1:3" ht="13.5" thickBot="1">
      <c r="A113" s="683" t="s">
        <v>185</v>
      </c>
      <c r="B113" s="38" t="s">
        <v>186</v>
      </c>
      <c r="C113" s="1023" t="s">
        <v>242</v>
      </c>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6">
    <mergeCell ref="B9:C9"/>
    <mergeCell ref="A7:B7"/>
    <mergeCell ref="A1:B1"/>
    <mergeCell ref="A2:B2"/>
    <mergeCell ref="A3:B3"/>
    <mergeCell ref="A5:B5"/>
  </mergeCells>
  <pageMargins left="0.7" right="0.7" top="0.75" bottom="0.75" header="0.3" footer="0.3"/>
</worksheet>
</file>

<file path=xl/worksheets/sheet52.xml><?xml version="1.0" encoding="utf-8"?>
<worksheet xmlns="http://schemas.openxmlformats.org/spreadsheetml/2006/main" xmlns:r="http://schemas.openxmlformats.org/officeDocument/2006/relationships">
  <sheetPr codeName="Hoja52"/>
  <dimension ref="A1:C140"/>
  <sheetViews>
    <sheetView workbookViewId="0">
      <selection activeCell="E55" sqref="E55"/>
    </sheetView>
  </sheetViews>
  <sheetFormatPr baseColWidth="10" defaultRowHeight="12.75"/>
  <cols>
    <col min="1" max="1" width="13.42578125" customWidth="1"/>
    <col min="2" max="2" width="27.5703125" customWidth="1"/>
    <col min="3" max="3" width="51.42578125" customWidth="1"/>
  </cols>
  <sheetData>
    <row r="1" spans="1:3">
      <c r="A1" s="1050" t="s">
        <v>0</v>
      </c>
      <c r="B1" s="1051"/>
      <c r="C1" s="601" t="s">
        <v>2442</v>
      </c>
    </row>
    <row r="2" spans="1:3" ht="13.5" thickBot="1">
      <c r="A2" s="1052" t="s">
        <v>77</v>
      </c>
      <c r="B2" s="1053"/>
      <c r="C2" s="43" t="s">
        <v>2443</v>
      </c>
    </row>
    <row r="3" spans="1:3">
      <c r="A3" s="1052" t="s">
        <v>1</v>
      </c>
      <c r="B3" s="1054"/>
      <c r="C3" s="601" t="s">
        <v>2442</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577" t="s">
        <v>2444</v>
      </c>
    </row>
    <row r="12" spans="1:3">
      <c r="A12" s="678" t="s">
        <v>130</v>
      </c>
      <c r="B12" s="679" t="s">
        <v>9</v>
      </c>
      <c r="C12" s="564" t="s">
        <v>263</v>
      </c>
    </row>
    <row r="13" spans="1:3">
      <c r="A13" s="678" t="s">
        <v>131</v>
      </c>
      <c r="B13" s="679" t="s">
        <v>11</v>
      </c>
      <c r="C13" s="564" t="s">
        <v>2064</v>
      </c>
    </row>
    <row r="14" spans="1:3">
      <c r="A14" s="678" t="s">
        <v>132</v>
      </c>
      <c r="B14" s="679" t="s">
        <v>12</v>
      </c>
      <c r="C14" s="564" t="s">
        <v>2416</v>
      </c>
    </row>
    <row r="15" spans="1:3">
      <c r="A15" s="678" t="s">
        <v>133</v>
      </c>
      <c r="B15" s="679" t="s">
        <v>34</v>
      </c>
      <c r="C15" s="564" t="s">
        <v>2444</v>
      </c>
    </row>
    <row r="16" spans="1:3" ht="51">
      <c r="A16" s="678"/>
      <c r="B16" s="680" t="s">
        <v>192</v>
      </c>
      <c r="C16" s="564"/>
    </row>
    <row r="17" spans="1:3">
      <c r="A17" s="678" t="s">
        <v>134</v>
      </c>
      <c r="B17" s="679" t="s">
        <v>193</v>
      </c>
      <c r="C17" s="908" t="s">
        <v>2445</v>
      </c>
    </row>
    <row r="18" spans="1:3" ht="25.5">
      <c r="A18" s="678"/>
      <c r="B18" s="679"/>
      <c r="C18" s="921" t="s">
        <v>2446</v>
      </c>
    </row>
    <row r="19" spans="1:3">
      <c r="A19" s="678"/>
      <c r="B19" s="679"/>
      <c r="C19" s="908" t="s">
        <v>2447</v>
      </c>
    </row>
    <row r="20" spans="1:3">
      <c r="A20" s="678" t="s">
        <v>135</v>
      </c>
      <c r="B20" s="679" t="s">
        <v>196</v>
      </c>
      <c r="C20" s="908" t="s">
        <v>2448</v>
      </c>
    </row>
    <row r="21" spans="1:3">
      <c r="A21" s="678" t="s">
        <v>136</v>
      </c>
      <c r="B21" s="679" t="s">
        <v>195</v>
      </c>
      <c r="C21" s="908" t="s">
        <v>2449</v>
      </c>
    </row>
    <row r="22" spans="1:3">
      <c r="A22" s="678" t="s">
        <v>137</v>
      </c>
      <c r="B22" s="679" t="s">
        <v>86</v>
      </c>
      <c r="C22" s="908" t="s">
        <v>2450</v>
      </c>
    </row>
    <row r="23" spans="1:3" ht="25.5">
      <c r="A23" s="678" t="s">
        <v>138</v>
      </c>
      <c r="B23" s="679" t="s">
        <v>13</v>
      </c>
      <c r="C23" s="921" t="s">
        <v>2451</v>
      </c>
    </row>
    <row r="24" spans="1:3" ht="25.5">
      <c r="A24" s="678"/>
      <c r="B24" s="679"/>
      <c r="C24" s="921" t="s">
        <v>2452</v>
      </c>
    </row>
    <row r="25" spans="1:3">
      <c r="A25" s="678"/>
      <c r="B25" s="679"/>
      <c r="C25" s="921" t="s">
        <v>2453</v>
      </c>
    </row>
    <row r="26" spans="1:3">
      <c r="A26" s="678" t="s">
        <v>140</v>
      </c>
      <c r="B26" s="679" t="s">
        <v>15</v>
      </c>
      <c r="C26" s="908" t="s">
        <v>2454</v>
      </c>
    </row>
    <row r="27" spans="1:3" ht="25.5">
      <c r="A27" s="678" t="s">
        <v>141</v>
      </c>
      <c r="B27" s="682" t="s">
        <v>91</v>
      </c>
      <c r="C27" s="908" t="s">
        <v>222</v>
      </c>
    </row>
    <row r="28" spans="1:3" ht="25.5">
      <c r="A28" s="678" t="s">
        <v>142</v>
      </c>
      <c r="B28" s="679" t="s">
        <v>16</v>
      </c>
      <c r="C28" s="921" t="s">
        <v>2455</v>
      </c>
    </row>
    <row r="29" spans="1:3">
      <c r="A29" s="678"/>
      <c r="B29" s="790"/>
      <c r="C29" s="1026" t="s">
        <v>2456</v>
      </c>
    </row>
    <row r="30" spans="1:3" ht="26.25" thickBot="1">
      <c r="A30" s="683" t="s">
        <v>194</v>
      </c>
      <c r="B30" s="693" t="s">
        <v>59</v>
      </c>
      <c r="C30" s="915" t="s">
        <v>2457</v>
      </c>
    </row>
    <row r="31" spans="1:3" ht="13.5" thickBot="1">
      <c r="A31" s="25" t="s">
        <v>17</v>
      </c>
      <c r="B31" s="26" t="s">
        <v>18</v>
      </c>
      <c r="C31" s="47"/>
    </row>
    <row r="32" spans="1:3">
      <c r="A32" s="678" t="s">
        <v>143</v>
      </c>
      <c r="B32" s="677" t="s">
        <v>19</v>
      </c>
      <c r="C32" s="577">
        <v>10</v>
      </c>
    </row>
    <row r="33" spans="1:3" ht="38.25">
      <c r="A33" s="678" t="s">
        <v>144</v>
      </c>
      <c r="B33" s="682" t="s">
        <v>20</v>
      </c>
      <c r="C33" s="908" t="s">
        <v>2458</v>
      </c>
    </row>
    <row r="34" spans="1:3" ht="63.75">
      <c r="A34" s="678" t="s">
        <v>145</v>
      </c>
      <c r="B34" s="682" t="s">
        <v>21</v>
      </c>
      <c r="C34" s="908" t="s">
        <v>2459</v>
      </c>
    </row>
    <row r="35" spans="1:3" ht="39" thickBot="1">
      <c r="A35" s="683" t="s">
        <v>146</v>
      </c>
      <c r="B35" s="693" t="s">
        <v>22</v>
      </c>
      <c r="C35" s="915" t="s">
        <v>2459</v>
      </c>
    </row>
    <row r="36" spans="1:3" ht="13.5" thickBot="1">
      <c r="A36" s="30" t="s">
        <v>23</v>
      </c>
      <c r="B36" s="41" t="s">
        <v>24</v>
      </c>
      <c r="C36" s="46"/>
    </row>
    <row r="37" spans="1:3">
      <c r="A37" s="14"/>
      <c r="B37" s="686" t="s">
        <v>25</v>
      </c>
      <c r="C37" s="880" t="s">
        <v>2460</v>
      </c>
    </row>
    <row r="38" spans="1:3">
      <c r="A38" s="12"/>
      <c r="B38" s="687" t="s">
        <v>26</v>
      </c>
      <c r="C38" s="738" t="s">
        <v>2461</v>
      </c>
    </row>
    <row r="39" spans="1:3">
      <c r="A39" s="688" t="s">
        <v>147</v>
      </c>
      <c r="B39" s="687" t="s">
        <v>27</v>
      </c>
      <c r="C39" s="738" t="s">
        <v>2458</v>
      </c>
    </row>
    <row r="40" spans="1:3">
      <c r="A40" s="688" t="s">
        <v>148</v>
      </c>
      <c r="B40" s="687" t="s">
        <v>28</v>
      </c>
      <c r="C40" s="738" t="s">
        <v>2458</v>
      </c>
    </row>
    <row r="41" spans="1:3">
      <c r="A41" s="688" t="s">
        <v>149</v>
      </c>
      <c r="B41" s="687" t="s">
        <v>29</v>
      </c>
      <c r="C41" s="738" t="s">
        <v>2458</v>
      </c>
    </row>
    <row r="42" spans="1:3">
      <c r="A42" s="688"/>
      <c r="B42" s="687" t="s">
        <v>80</v>
      </c>
      <c r="C42" s="582"/>
    </row>
    <row r="43" spans="1:3">
      <c r="A43" s="688" t="s">
        <v>150</v>
      </c>
      <c r="B43" s="687" t="s">
        <v>126</v>
      </c>
      <c r="C43" s="582">
        <v>1</v>
      </c>
    </row>
    <row r="44" spans="1:3">
      <c r="A44" s="688" t="s">
        <v>151</v>
      </c>
      <c r="B44" s="687" t="s">
        <v>127</v>
      </c>
      <c r="C44" s="582">
        <v>1</v>
      </c>
    </row>
    <row r="45" spans="1:3">
      <c r="A45" s="688" t="s">
        <v>152</v>
      </c>
      <c r="B45" s="687" t="s">
        <v>81</v>
      </c>
      <c r="C45" s="738" t="s">
        <v>353</v>
      </c>
    </row>
    <row r="46" spans="1:3">
      <c r="A46" s="688" t="s">
        <v>153</v>
      </c>
      <c r="B46" s="687" t="s">
        <v>82</v>
      </c>
      <c r="C46" s="738" t="s">
        <v>1535</v>
      </c>
    </row>
    <row r="47" spans="1:3">
      <c r="A47" s="688" t="s">
        <v>154</v>
      </c>
      <c r="B47" s="687" t="s">
        <v>30</v>
      </c>
      <c r="C47" s="738" t="s">
        <v>2462</v>
      </c>
    </row>
    <row r="48" spans="1:3">
      <c r="A48" s="688" t="s">
        <v>155</v>
      </c>
      <c r="B48" s="687" t="s">
        <v>79</v>
      </c>
      <c r="C48" s="738" t="s">
        <v>2463</v>
      </c>
    </row>
    <row r="49" spans="1:3">
      <c r="A49" s="688" t="s">
        <v>156</v>
      </c>
      <c r="B49" s="687" t="s">
        <v>61</v>
      </c>
      <c r="C49" s="738" t="s">
        <v>2464</v>
      </c>
    </row>
    <row r="50" spans="1:3">
      <c r="A50" s="688" t="s">
        <v>157</v>
      </c>
      <c r="B50" s="687" t="s">
        <v>92</v>
      </c>
      <c r="C50" s="738" t="s">
        <v>2465</v>
      </c>
    </row>
    <row r="51" spans="1:3">
      <c r="A51" s="688" t="s">
        <v>158</v>
      </c>
      <c r="B51" s="687" t="s">
        <v>93</v>
      </c>
      <c r="C51" s="582">
        <v>13</v>
      </c>
    </row>
    <row r="52" spans="1:3">
      <c r="A52" s="688" t="s">
        <v>159</v>
      </c>
      <c r="B52" s="687" t="s">
        <v>99</v>
      </c>
      <c r="C52" s="738" t="s">
        <v>2466</v>
      </c>
    </row>
    <row r="53" spans="1:3">
      <c r="A53" s="688" t="s">
        <v>160</v>
      </c>
      <c r="B53" s="687" t="s">
        <v>100</v>
      </c>
      <c r="C53" s="738" t="s">
        <v>2467</v>
      </c>
    </row>
    <row r="54" spans="1:3">
      <c r="A54" s="688" t="s">
        <v>161</v>
      </c>
      <c r="B54" s="687" t="s">
        <v>101</v>
      </c>
      <c r="C54" s="582">
        <v>0</v>
      </c>
    </row>
    <row r="55" spans="1:3">
      <c r="A55" s="688" t="s">
        <v>162</v>
      </c>
      <c r="B55" s="687" t="s">
        <v>102</v>
      </c>
      <c r="C55" s="738" t="s">
        <v>2468</v>
      </c>
    </row>
    <row r="56" spans="1:3">
      <c r="A56" s="688" t="s">
        <v>163</v>
      </c>
      <c r="B56" s="687" t="s">
        <v>103</v>
      </c>
      <c r="C56" s="738" t="s">
        <v>2469</v>
      </c>
    </row>
    <row r="57" spans="1:3">
      <c r="A57" s="688"/>
      <c r="B57" s="687" t="s">
        <v>83</v>
      </c>
      <c r="C57" s="582"/>
    </row>
    <row r="58" spans="1:3">
      <c r="A58" s="688" t="s">
        <v>164</v>
      </c>
      <c r="B58" s="687" t="s">
        <v>60</v>
      </c>
      <c r="C58" s="738" t="s">
        <v>2469</v>
      </c>
    </row>
    <row r="59" spans="1:3">
      <c r="A59" s="688" t="s">
        <v>165</v>
      </c>
      <c r="B59" s="687" t="s">
        <v>36</v>
      </c>
      <c r="C59" s="738" t="s">
        <v>2469</v>
      </c>
    </row>
    <row r="60" spans="1:3">
      <c r="A60" s="688" t="s">
        <v>166</v>
      </c>
      <c r="B60" s="687" t="s">
        <v>37</v>
      </c>
      <c r="C60" s="738" t="s">
        <v>2469</v>
      </c>
    </row>
    <row r="61" spans="1:3">
      <c r="A61" s="688" t="s">
        <v>167</v>
      </c>
      <c r="B61" s="687" t="s">
        <v>87</v>
      </c>
      <c r="C61" s="582">
        <v>1</v>
      </c>
    </row>
    <row r="62" spans="1:3">
      <c r="A62" s="688" t="s">
        <v>168</v>
      </c>
      <c r="B62" s="687" t="s">
        <v>88</v>
      </c>
      <c r="C62" s="582">
        <v>0</v>
      </c>
    </row>
    <row r="63" spans="1:3">
      <c r="A63" s="688" t="s">
        <v>169</v>
      </c>
      <c r="B63" s="687" t="s">
        <v>89</v>
      </c>
      <c r="C63" s="582">
        <v>1</v>
      </c>
    </row>
    <row r="64" spans="1:3">
      <c r="A64" s="688"/>
      <c r="B64" s="687" t="s">
        <v>84</v>
      </c>
      <c r="C64" s="582"/>
    </row>
    <row r="65" spans="1:3">
      <c r="A65" s="688" t="s">
        <v>170</v>
      </c>
      <c r="B65" s="687" t="s">
        <v>32</v>
      </c>
      <c r="C65" s="738" t="s">
        <v>2457</v>
      </c>
    </row>
    <row r="66" spans="1:3">
      <c r="A66" s="688" t="s">
        <v>171</v>
      </c>
      <c r="B66" s="687" t="s">
        <v>90</v>
      </c>
      <c r="C66" s="738" t="s">
        <v>2470</v>
      </c>
    </row>
    <row r="67" spans="1:3">
      <c r="A67" s="688"/>
      <c r="B67" s="687" t="s">
        <v>85</v>
      </c>
      <c r="C67" s="582"/>
    </row>
    <row r="68" spans="1:3">
      <c r="A68" s="688" t="s">
        <v>172</v>
      </c>
      <c r="B68" s="687" t="s">
        <v>33</v>
      </c>
      <c r="C68" s="582">
        <v>0</v>
      </c>
    </row>
    <row r="69" spans="1:3">
      <c r="A69" s="688" t="s">
        <v>173</v>
      </c>
      <c r="B69" s="687" t="s">
        <v>31</v>
      </c>
      <c r="C69" s="582">
        <v>0</v>
      </c>
    </row>
    <row r="70" spans="1:3">
      <c r="A70" s="688"/>
      <c r="B70" s="687" t="s">
        <v>104</v>
      </c>
      <c r="C70" s="582"/>
    </row>
    <row r="71" spans="1:3">
      <c r="A71" s="688" t="s">
        <v>174</v>
      </c>
      <c r="B71" s="687" t="s">
        <v>105</v>
      </c>
      <c r="C71" s="738" t="s">
        <v>2471</v>
      </c>
    </row>
    <row r="72" spans="1:3">
      <c r="A72" s="688" t="s">
        <v>175</v>
      </c>
      <c r="B72" s="687" t="s">
        <v>106</v>
      </c>
      <c r="C72" s="582">
        <v>2</v>
      </c>
    </row>
    <row r="73" spans="1:3">
      <c r="A73" s="688" t="s">
        <v>176</v>
      </c>
      <c r="B73" s="687" t="s">
        <v>107</v>
      </c>
      <c r="C73" s="738" t="s">
        <v>2472</v>
      </c>
    </row>
    <row r="74" spans="1:3">
      <c r="A74" s="688" t="s">
        <v>177</v>
      </c>
      <c r="B74" s="687" t="s">
        <v>108</v>
      </c>
      <c r="C74" s="738" t="s">
        <v>2473</v>
      </c>
    </row>
    <row r="75" spans="1:3">
      <c r="A75" s="688" t="s">
        <v>178</v>
      </c>
      <c r="B75" s="687" t="s">
        <v>109</v>
      </c>
      <c r="C75" s="738" t="s">
        <v>2474</v>
      </c>
    </row>
    <row r="76" spans="1:3" ht="38.25">
      <c r="A76" s="688" t="s">
        <v>179</v>
      </c>
      <c r="B76" s="689" t="s">
        <v>209</v>
      </c>
      <c r="C76" s="738" t="s">
        <v>1219</v>
      </c>
    </row>
    <row r="77" spans="1:3">
      <c r="A77" s="688" t="s">
        <v>180</v>
      </c>
      <c r="B77" s="687" t="s">
        <v>110</v>
      </c>
      <c r="C77" s="738" t="s">
        <v>255</v>
      </c>
    </row>
    <row r="78" spans="1:3">
      <c r="A78" s="688" t="s">
        <v>181</v>
      </c>
      <c r="B78" s="687" t="s">
        <v>111</v>
      </c>
      <c r="C78" s="738" t="s">
        <v>2475</v>
      </c>
    </row>
    <row r="79" spans="1:3" ht="25.5">
      <c r="A79" s="688" t="s">
        <v>182</v>
      </c>
      <c r="B79" s="689" t="s">
        <v>112</v>
      </c>
      <c r="C79" s="738" t="s">
        <v>2474</v>
      </c>
    </row>
    <row r="80" spans="1:3">
      <c r="A80" s="688" t="s">
        <v>183</v>
      </c>
      <c r="B80" s="689" t="s">
        <v>202</v>
      </c>
      <c r="C80" s="582">
        <v>6</v>
      </c>
    </row>
    <row r="81" spans="1:3">
      <c r="A81" s="688" t="s">
        <v>197</v>
      </c>
      <c r="B81" s="689" t="s">
        <v>203</v>
      </c>
      <c r="C81" s="582">
        <v>6</v>
      </c>
    </row>
    <row r="82" spans="1:3">
      <c r="A82" s="688" t="s">
        <v>198</v>
      </c>
      <c r="B82" s="689" t="s">
        <v>204</v>
      </c>
      <c r="C82" s="582">
        <v>2</v>
      </c>
    </row>
    <row r="83" spans="1:3">
      <c r="A83" s="688" t="s">
        <v>199</v>
      </c>
      <c r="B83" s="689" t="s">
        <v>205</v>
      </c>
      <c r="C83" s="582">
        <v>4</v>
      </c>
    </row>
    <row r="84" spans="1:3">
      <c r="A84" s="688"/>
      <c r="B84" s="687" t="s">
        <v>113</v>
      </c>
      <c r="C84" s="582"/>
    </row>
    <row r="85" spans="1:3">
      <c r="A85" s="688" t="s">
        <v>200</v>
      </c>
      <c r="B85" s="687" t="s">
        <v>114</v>
      </c>
      <c r="C85" s="738" t="s">
        <v>2476</v>
      </c>
    </row>
    <row r="86" spans="1:3">
      <c r="A86" s="688" t="s">
        <v>201</v>
      </c>
      <c r="B86" s="687" t="s">
        <v>115</v>
      </c>
      <c r="C86" s="738" t="s">
        <v>2477</v>
      </c>
    </row>
    <row r="87" spans="1:3">
      <c r="A87" s="688"/>
      <c r="B87" s="690" t="s">
        <v>208</v>
      </c>
      <c r="C87" s="862"/>
    </row>
    <row r="88" spans="1:3" ht="26.25" thickBot="1">
      <c r="A88" s="691" t="s">
        <v>207</v>
      </c>
      <c r="B88" s="692" t="s">
        <v>206</v>
      </c>
      <c r="C88" s="916" t="s">
        <v>2478</v>
      </c>
    </row>
    <row r="89" spans="1:3" ht="13.5" thickBot="1">
      <c r="A89" s="12"/>
      <c r="B89" s="8"/>
      <c r="C89" s="595"/>
    </row>
    <row r="90" spans="1:3" ht="13.5" thickBot="1">
      <c r="A90" s="25" t="s">
        <v>39</v>
      </c>
      <c r="B90" s="29" t="s">
        <v>38</v>
      </c>
      <c r="C90" s="856"/>
    </row>
    <row r="91" spans="1:3">
      <c r="A91" s="14" t="s">
        <v>40</v>
      </c>
      <c r="B91" s="17" t="s">
        <v>62</v>
      </c>
      <c r="C91" s="596"/>
    </row>
    <row r="92" spans="1:3">
      <c r="A92" s="12" t="s">
        <v>41</v>
      </c>
      <c r="B92" s="18" t="s">
        <v>63</v>
      </c>
      <c r="C92" s="738" t="s">
        <v>2479</v>
      </c>
    </row>
    <row r="93" spans="1:3">
      <c r="A93" s="12" t="s">
        <v>42</v>
      </c>
      <c r="B93" s="18" t="s">
        <v>64</v>
      </c>
      <c r="C93" s="738" t="s">
        <v>2479</v>
      </c>
    </row>
    <row r="94" spans="1:3">
      <c r="A94" s="12" t="s">
        <v>43</v>
      </c>
      <c r="B94" s="18" t="s">
        <v>65</v>
      </c>
      <c r="C94" s="738" t="s">
        <v>2479</v>
      </c>
    </row>
    <row r="95" spans="1:3">
      <c r="A95" s="12" t="s">
        <v>44</v>
      </c>
      <c r="B95" s="18" t="s">
        <v>66</v>
      </c>
      <c r="C95" s="738" t="s">
        <v>2479</v>
      </c>
    </row>
    <row r="96" spans="1:3">
      <c r="A96" s="12" t="s">
        <v>45</v>
      </c>
      <c r="B96" s="18" t="s">
        <v>120</v>
      </c>
      <c r="C96" s="738" t="s">
        <v>2479</v>
      </c>
    </row>
    <row r="97" spans="1:3">
      <c r="A97" s="12" t="s">
        <v>46</v>
      </c>
      <c r="B97" s="18" t="s">
        <v>121</v>
      </c>
      <c r="C97" s="738" t="s">
        <v>2479</v>
      </c>
    </row>
    <row r="98" spans="1:3" ht="25.5">
      <c r="A98" s="12" t="s">
        <v>47</v>
      </c>
      <c r="B98" s="22" t="s">
        <v>67</v>
      </c>
      <c r="C98" s="738" t="s">
        <v>2479</v>
      </c>
    </row>
    <row r="99" spans="1:3" ht="38.25">
      <c r="A99" s="12" t="s">
        <v>48</v>
      </c>
      <c r="B99" s="22" t="s">
        <v>68</v>
      </c>
      <c r="C99" s="738" t="s">
        <v>2479</v>
      </c>
    </row>
    <row r="100" spans="1:3">
      <c r="A100" s="12" t="s">
        <v>49</v>
      </c>
      <c r="B100" s="18" t="s">
        <v>69</v>
      </c>
      <c r="C100" s="738" t="s">
        <v>2479</v>
      </c>
    </row>
    <row r="101" spans="1:3">
      <c r="A101" s="12" t="s">
        <v>50</v>
      </c>
      <c r="B101" s="18" t="s">
        <v>70</v>
      </c>
      <c r="C101" s="738" t="s">
        <v>2479</v>
      </c>
    </row>
    <row r="102" spans="1:3">
      <c r="A102" s="12" t="s">
        <v>122</v>
      </c>
      <c r="B102" s="1" t="s">
        <v>116</v>
      </c>
      <c r="C102" s="738" t="s">
        <v>2479</v>
      </c>
    </row>
    <row r="103" spans="1:3">
      <c r="A103" s="12" t="s">
        <v>123</v>
      </c>
      <c r="B103" s="1" t="s">
        <v>117</v>
      </c>
      <c r="C103" s="738" t="s">
        <v>2479</v>
      </c>
    </row>
    <row r="104" spans="1:3">
      <c r="A104" s="12" t="s">
        <v>124</v>
      </c>
      <c r="B104" s="1" t="s">
        <v>118</v>
      </c>
      <c r="C104" s="738" t="s">
        <v>2479</v>
      </c>
    </row>
    <row r="105" spans="1:3" ht="13.5" thickBot="1">
      <c r="A105" s="15" t="s">
        <v>125</v>
      </c>
      <c r="B105" s="3" t="s">
        <v>119</v>
      </c>
      <c r="C105" s="738" t="s">
        <v>2479</v>
      </c>
    </row>
    <row r="106" spans="1:3" ht="13.5" thickBot="1">
      <c r="A106" s="12"/>
      <c r="B106" s="8"/>
      <c r="C106" s="595"/>
    </row>
    <row r="107" spans="1:3" ht="13.5" thickBot="1">
      <c r="A107" s="25" t="s">
        <v>51</v>
      </c>
      <c r="B107" s="29" t="s">
        <v>191</v>
      </c>
      <c r="C107" s="856"/>
    </row>
    <row r="108" spans="1:3" ht="13.5" thickBot="1">
      <c r="A108" s="16" t="s">
        <v>52</v>
      </c>
      <c r="B108" s="20" t="s">
        <v>128</v>
      </c>
      <c r="C108" s="863">
        <v>1</v>
      </c>
    </row>
    <row r="109" spans="1:3" ht="13.5" thickBot="1">
      <c r="A109" s="12"/>
      <c r="B109" s="8"/>
      <c r="C109" s="595"/>
    </row>
    <row r="110" spans="1:3" ht="13.5" thickBot="1">
      <c r="A110" s="30" t="s">
        <v>53</v>
      </c>
      <c r="B110" s="31" t="s">
        <v>71</v>
      </c>
      <c r="C110" s="861"/>
    </row>
    <row r="111" spans="1:3">
      <c r="A111" s="14" t="s">
        <v>54</v>
      </c>
      <c r="B111" s="17" t="s">
        <v>72</v>
      </c>
      <c r="C111" s="738" t="s">
        <v>2479</v>
      </c>
    </row>
    <row r="112" spans="1:3" ht="13.5" thickBot="1">
      <c r="A112" s="15" t="s">
        <v>55</v>
      </c>
      <c r="B112" s="19" t="s">
        <v>73</v>
      </c>
      <c r="C112" s="738" t="s">
        <v>2479</v>
      </c>
    </row>
    <row r="113" spans="1:3" ht="13.5" thickBot="1">
      <c r="A113" s="12"/>
      <c r="B113" s="8"/>
      <c r="C113" s="595"/>
    </row>
    <row r="114" spans="1:3" ht="13.5" thickBot="1">
      <c r="A114" s="30" t="s">
        <v>56</v>
      </c>
      <c r="B114" s="31" t="s">
        <v>74</v>
      </c>
      <c r="C114" s="861"/>
    </row>
    <row r="115" spans="1:3" ht="25.5">
      <c r="A115" s="14" t="s">
        <v>57</v>
      </c>
      <c r="B115" s="23" t="s">
        <v>75</v>
      </c>
      <c r="C115" s="738" t="s">
        <v>2479</v>
      </c>
    </row>
    <row r="116" spans="1:3" ht="39" thickBot="1">
      <c r="A116" s="15" t="s">
        <v>58</v>
      </c>
      <c r="B116" s="24" t="s">
        <v>76</v>
      </c>
      <c r="C116" s="738" t="s">
        <v>2479</v>
      </c>
    </row>
    <row r="117" spans="1:3" ht="13.5" thickBot="1">
      <c r="A117" s="4"/>
      <c r="B117" s="4"/>
      <c r="C117" s="562"/>
    </row>
    <row r="118" spans="1:3" ht="13.5" thickBot="1">
      <c r="A118" s="25" t="s">
        <v>94</v>
      </c>
      <c r="B118" s="26" t="s">
        <v>184</v>
      </c>
      <c r="C118" s="856"/>
    </row>
    <row r="119" spans="1:3" ht="13.5" thickBot="1">
      <c r="A119" s="676" t="s">
        <v>95</v>
      </c>
      <c r="B119" s="36" t="s">
        <v>187</v>
      </c>
      <c r="C119" s="882" t="s">
        <v>2480</v>
      </c>
    </row>
    <row r="120" spans="1:3" ht="26.25" thickBot="1">
      <c r="A120" s="678" t="s">
        <v>96</v>
      </c>
      <c r="B120" s="37" t="s">
        <v>188</v>
      </c>
      <c r="C120" s="882" t="s">
        <v>2480</v>
      </c>
    </row>
    <row r="121" spans="1:3" ht="39" thickBot="1">
      <c r="A121" s="678" t="s">
        <v>97</v>
      </c>
      <c r="B121" s="37" t="s">
        <v>189</v>
      </c>
      <c r="C121" s="882" t="s">
        <v>2480</v>
      </c>
    </row>
    <row r="122" spans="1:3" ht="13.5" thickBot="1">
      <c r="A122" s="678" t="s">
        <v>98</v>
      </c>
      <c r="B122" s="37" t="s">
        <v>190</v>
      </c>
      <c r="C122" s="882" t="s">
        <v>2480</v>
      </c>
    </row>
    <row r="123" spans="1:3" ht="13.5" thickBot="1">
      <c r="A123" s="683" t="s">
        <v>185</v>
      </c>
      <c r="B123" s="38" t="s">
        <v>186</v>
      </c>
      <c r="C123" s="882" t="s">
        <v>2480</v>
      </c>
    </row>
    <row r="124" spans="1:3">
      <c r="C124" s="951"/>
    </row>
    <row r="125" spans="1:3">
      <c r="C125" s="951"/>
    </row>
    <row r="126" spans="1:3">
      <c r="C126" s="951"/>
    </row>
    <row r="127" spans="1:3">
      <c r="C127" s="951"/>
    </row>
    <row r="128" spans="1:3">
      <c r="C128" s="951"/>
    </row>
    <row r="129" spans="3:3">
      <c r="C129" s="951"/>
    </row>
    <row r="130" spans="3:3">
      <c r="C130" s="951"/>
    </row>
    <row r="131" spans="3:3">
      <c r="C131" s="951"/>
    </row>
    <row r="132" spans="3:3">
      <c r="C132" s="951"/>
    </row>
    <row r="133" spans="3:3">
      <c r="C133" s="951"/>
    </row>
    <row r="134" spans="3:3">
      <c r="C134" s="951"/>
    </row>
    <row r="135" spans="3:3">
      <c r="C135" s="951"/>
    </row>
    <row r="136" spans="3:3">
      <c r="C136" s="951"/>
    </row>
    <row r="137" spans="3:3">
      <c r="C137" s="951"/>
    </row>
    <row r="138" spans="3:3">
      <c r="C138" s="951"/>
    </row>
    <row r="139" spans="3:3">
      <c r="C139" s="951"/>
    </row>
    <row r="140" spans="3:3">
      <c r="C140" s="951"/>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worksheet>
</file>

<file path=xl/worksheets/sheet53.xml><?xml version="1.0" encoding="utf-8"?>
<worksheet xmlns="http://schemas.openxmlformats.org/spreadsheetml/2006/main" xmlns:r="http://schemas.openxmlformats.org/officeDocument/2006/relationships">
  <sheetPr codeName="Hoja53"/>
  <dimension ref="A1:C132"/>
  <sheetViews>
    <sheetView topLeftCell="A7" workbookViewId="0">
      <selection activeCell="E55" sqref="E55"/>
    </sheetView>
  </sheetViews>
  <sheetFormatPr baseColWidth="10" defaultRowHeight="12.75"/>
  <cols>
    <col min="2" max="2" width="25" customWidth="1"/>
    <col min="3" max="3" width="51.85546875" customWidth="1"/>
  </cols>
  <sheetData>
    <row r="1" spans="1:3">
      <c r="A1" s="1050" t="s">
        <v>0</v>
      </c>
      <c r="B1" s="1051"/>
      <c r="C1" s="789" t="s">
        <v>2481</v>
      </c>
    </row>
    <row r="2" spans="1:3" ht="13.5" thickBot="1">
      <c r="A2" s="1052" t="s">
        <v>77</v>
      </c>
      <c r="B2" s="1053"/>
      <c r="C2" s="582" t="s">
        <v>1872</v>
      </c>
    </row>
    <row r="3" spans="1:3">
      <c r="A3" s="1052" t="s">
        <v>1</v>
      </c>
      <c r="B3" s="1054"/>
      <c r="C3" s="789" t="s">
        <v>2481</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873" t="s">
        <v>2481</v>
      </c>
    </row>
    <row r="12" spans="1:3">
      <c r="A12" s="678" t="s">
        <v>130</v>
      </c>
      <c r="B12" s="679" t="s">
        <v>9</v>
      </c>
      <c r="C12" s="564" t="s">
        <v>216</v>
      </c>
    </row>
    <row r="13" spans="1:3">
      <c r="A13" s="678" t="s">
        <v>131</v>
      </c>
      <c r="B13" s="679" t="s">
        <v>11</v>
      </c>
      <c r="C13" s="564" t="s">
        <v>2313</v>
      </c>
    </row>
    <row r="14" spans="1:3">
      <c r="A14" s="678" t="s">
        <v>132</v>
      </c>
      <c r="B14" s="679" t="s">
        <v>12</v>
      </c>
      <c r="C14" s="564" t="s">
        <v>2280</v>
      </c>
    </row>
    <row r="15" spans="1:3">
      <c r="A15" s="678" t="s">
        <v>133</v>
      </c>
      <c r="B15" s="679" t="s">
        <v>34</v>
      </c>
      <c r="C15" s="564" t="s">
        <v>2481</v>
      </c>
    </row>
    <row r="16" spans="1:3" ht="76.5">
      <c r="A16" s="678"/>
      <c r="B16" s="680" t="s">
        <v>192</v>
      </c>
      <c r="C16" s="599" t="s">
        <v>2482</v>
      </c>
    </row>
    <row r="17" spans="1:3" ht="153">
      <c r="A17" s="678" t="s">
        <v>134</v>
      </c>
      <c r="B17" s="679" t="s">
        <v>193</v>
      </c>
      <c r="C17" s="599" t="s">
        <v>2483</v>
      </c>
    </row>
    <row r="18" spans="1:3">
      <c r="A18" s="678" t="s">
        <v>135</v>
      </c>
      <c r="B18" s="679" t="s">
        <v>196</v>
      </c>
      <c r="C18" s="564" t="s">
        <v>2484</v>
      </c>
    </row>
    <row r="19" spans="1:3">
      <c r="A19" s="678" t="s">
        <v>136</v>
      </c>
      <c r="B19" s="679" t="s">
        <v>195</v>
      </c>
      <c r="C19" s="564" t="s">
        <v>221</v>
      </c>
    </row>
    <row r="20" spans="1:3">
      <c r="A20" s="678" t="s">
        <v>137</v>
      </c>
      <c r="B20" s="679" t="s">
        <v>86</v>
      </c>
      <c r="C20" s="564" t="s">
        <v>2485</v>
      </c>
    </row>
    <row r="21" spans="1:3" ht="25.5">
      <c r="A21" s="678" t="s">
        <v>138</v>
      </c>
      <c r="B21" s="679" t="s">
        <v>13</v>
      </c>
      <c r="C21" s="599" t="s">
        <v>2486</v>
      </c>
    </row>
    <row r="22" spans="1:3" ht="25.5">
      <c r="A22" s="678" t="s">
        <v>140</v>
      </c>
      <c r="B22" s="679" t="s">
        <v>15</v>
      </c>
      <c r="C22" s="599" t="s">
        <v>2487</v>
      </c>
    </row>
    <row r="23" spans="1:3" ht="25.5">
      <c r="A23" s="678" t="s">
        <v>141</v>
      </c>
      <c r="B23" s="682" t="s">
        <v>91</v>
      </c>
      <c r="C23" s="564" t="s">
        <v>222</v>
      </c>
    </row>
    <row r="24" spans="1:3">
      <c r="A24" s="678" t="s">
        <v>142</v>
      </c>
      <c r="B24" s="679" t="s">
        <v>16</v>
      </c>
      <c r="C24" s="564" t="s">
        <v>225</v>
      </c>
    </row>
    <row r="25" spans="1:3" ht="26.25" thickBot="1">
      <c r="A25" s="683" t="s">
        <v>194</v>
      </c>
      <c r="B25" s="693" t="s">
        <v>59</v>
      </c>
      <c r="C25" s="576" t="s">
        <v>227</v>
      </c>
    </row>
    <row r="26" spans="1:3" ht="13.5" thickBot="1">
      <c r="A26" s="25" t="s">
        <v>17</v>
      </c>
      <c r="B26" s="26" t="s">
        <v>18</v>
      </c>
      <c r="C26" s="856"/>
    </row>
    <row r="27" spans="1:3">
      <c r="A27" s="678" t="s">
        <v>143</v>
      </c>
      <c r="B27" s="677" t="s">
        <v>19</v>
      </c>
      <c r="C27" s="577">
        <v>10</v>
      </c>
    </row>
    <row r="28" spans="1:3" ht="38.25">
      <c r="A28" s="678" t="s">
        <v>144</v>
      </c>
      <c r="B28" s="682" t="s">
        <v>20</v>
      </c>
      <c r="C28" s="564" t="s">
        <v>2488</v>
      </c>
    </row>
    <row r="29" spans="1:3" ht="63.75">
      <c r="A29" s="678" t="s">
        <v>145</v>
      </c>
      <c r="B29" s="682" t="s">
        <v>21</v>
      </c>
      <c r="C29" s="564" t="s">
        <v>2488</v>
      </c>
    </row>
    <row r="30" spans="1:3" ht="51.75" thickBot="1">
      <c r="A30" s="683" t="s">
        <v>146</v>
      </c>
      <c r="B30" s="693" t="s">
        <v>22</v>
      </c>
      <c r="C30" s="600" t="s">
        <v>2489</v>
      </c>
    </row>
    <row r="31" spans="1:3" ht="13.5" thickBot="1">
      <c r="A31" s="30" t="s">
        <v>23</v>
      </c>
      <c r="B31" s="41" t="s">
        <v>24</v>
      </c>
      <c r="C31" s="861"/>
    </row>
    <row r="32" spans="1:3" ht="357">
      <c r="A32" s="14"/>
      <c r="B32" s="686" t="s">
        <v>25</v>
      </c>
      <c r="C32" s="791" t="s">
        <v>2490</v>
      </c>
    </row>
    <row r="33" spans="1:3">
      <c r="A33" s="12"/>
      <c r="B33" s="687" t="s">
        <v>26</v>
      </c>
      <c r="C33" s="582" t="s">
        <v>2491</v>
      </c>
    </row>
    <row r="34" spans="1:3">
      <c r="A34" s="688" t="s">
        <v>147</v>
      </c>
      <c r="B34" s="687" t="s">
        <v>27</v>
      </c>
      <c r="C34" s="582" t="s">
        <v>227</v>
      </c>
    </row>
    <row r="35" spans="1:3">
      <c r="A35" s="688" t="s">
        <v>148</v>
      </c>
      <c r="B35" s="687" t="s">
        <v>28</v>
      </c>
      <c r="C35" s="582" t="s">
        <v>227</v>
      </c>
    </row>
    <row r="36" spans="1:3">
      <c r="A36" s="688" t="s">
        <v>149</v>
      </c>
      <c r="B36" s="687" t="s">
        <v>29</v>
      </c>
      <c r="C36" s="582" t="s">
        <v>227</v>
      </c>
    </row>
    <row r="37" spans="1:3">
      <c r="A37" s="688"/>
      <c r="B37" s="687" t="s">
        <v>80</v>
      </c>
      <c r="C37" s="582"/>
    </row>
    <row r="38" spans="1:3">
      <c r="A38" s="688" t="s">
        <v>150</v>
      </c>
      <c r="B38" s="687" t="s">
        <v>126</v>
      </c>
      <c r="C38" s="582" t="s">
        <v>2492</v>
      </c>
    </row>
    <row r="39" spans="1:3">
      <c r="A39" s="688" t="s">
        <v>151</v>
      </c>
      <c r="B39" s="687" t="s">
        <v>127</v>
      </c>
      <c r="C39" s="582" t="s">
        <v>2492</v>
      </c>
    </row>
    <row r="40" spans="1:3">
      <c r="A40" s="688" t="s">
        <v>152</v>
      </c>
      <c r="B40" s="687" t="s">
        <v>81</v>
      </c>
      <c r="C40" s="582" t="s">
        <v>353</v>
      </c>
    </row>
    <row r="41" spans="1:3">
      <c r="A41" s="688" t="s">
        <v>153</v>
      </c>
      <c r="B41" s="687" t="s">
        <v>82</v>
      </c>
      <c r="C41" s="582" t="s">
        <v>2201</v>
      </c>
    </row>
    <row r="42" spans="1:3">
      <c r="A42" s="688" t="s">
        <v>154</v>
      </c>
      <c r="B42" s="687" t="s">
        <v>30</v>
      </c>
      <c r="C42" s="582" t="s">
        <v>2493</v>
      </c>
    </row>
    <row r="43" spans="1:3">
      <c r="A43" s="688" t="s">
        <v>155</v>
      </c>
      <c r="B43" s="687" t="s">
        <v>79</v>
      </c>
      <c r="C43" s="582" t="s">
        <v>2463</v>
      </c>
    </row>
    <row r="44" spans="1:3">
      <c r="A44" s="688" t="s">
        <v>156</v>
      </c>
      <c r="B44" s="687" t="s">
        <v>61</v>
      </c>
      <c r="C44" s="582" t="s">
        <v>2494</v>
      </c>
    </row>
    <row r="45" spans="1:3">
      <c r="A45" s="688" t="s">
        <v>157</v>
      </c>
      <c r="B45" s="687" t="s">
        <v>92</v>
      </c>
      <c r="C45" s="582" t="s">
        <v>2495</v>
      </c>
    </row>
    <row r="46" spans="1:3">
      <c r="A46" s="688" t="s">
        <v>158</v>
      </c>
      <c r="B46" s="687" t="s">
        <v>93</v>
      </c>
      <c r="C46" s="582" t="s">
        <v>2496</v>
      </c>
    </row>
    <row r="47" spans="1:3">
      <c r="A47" s="688" t="s">
        <v>159</v>
      </c>
      <c r="B47" s="687" t="s">
        <v>99</v>
      </c>
      <c r="C47" s="582" t="s">
        <v>227</v>
      </c>
    </row>
    <row r="48" spans="1:3">
      <c r="A48" s="688" t="s">
        <v>160</v>
      </c>
      <c r="B48" s="687" t="s">
        <v>100</v>
      </c>
      <c r="C48" s="582" t="s">
        <v>2497</v>
      </c>
    </row>
    <row r="49" spans="1:3" ht="25.5">
      <c r="A49" s="688" t="s">
        <v>161</v>
      </c>
      <c r="B49" s="687" t="s">
        <v>101</v>
      </c>
      <c r="C49" s="589" t="s">
        <v>2498</v>
      </c>
    </row>
    <row r="50" spans="1:3">
      <c r="A50" s="688" t="s">
        <v>162</v>
      </c>
      <c r="B50" s="687" t="s">
        <v>102</v>
      </c>
      <c r="C50" s="582" t="s">
        <v>2499</v>
      </c>
    </row>
    <row r="51" spans="1:3">
      <c r="A51" s="688" t="s">
        <v>163</v>
      </c>
      <c r="B51" s="687" t="s">
        <v>103</v>
      </c>
      <c r="C51" s="582" t="s">
        <v>227</v>
      </c>
    </row>
    <row r="52" spans="1:3">
      <c r="A52" s="688"/>
      <c r="B52" s="687" t="s">
        <v>83</v>
      </c>
      <c r="C52" s="582"/>
    </row>
    <row r="53" spans="1:3">
      <c r="A53" s="688" t="s">
        <v>164</v>
      </c>
      <c r="B53" s="687" t="s">
        <v>60</v>
      </c>
      <c r="C53" s="582" t="s">
        <v>227</v>
      </c>
    </row>
    <row r="54" spans="1:3">
      <c r="A54" s="688" t="s">
        <v>165</v>
      </c>
      <c r="B54" s="687" t="s">
        <v>36</v>
      </c>
      <c r="C54" s="582" t="s">
        <v>227</v>
      </c>
    </row>
    <row r="55" spans="1:3">
      <c r="A55" s="688" t="s">
        <v>166</v>
      </c>
      <c r="B55" s="687" t="s">
        <v>37</v>
      </c>
      <c r="C55" s="582" t="s">
        <v>227</v>
      </c>
    </row>
    <row r="56" spans="1:3">
      <c r="A56" s="688" t="s">
        <v>167</v>
      </c>
      <c r="B56" s="687" t="s">
        <v>87</v>
      </c>
      <c r="C56" s="582" t="s">
        <v>227</v>
      </c>
    </row>
    <row r="57" spans="1:3">
      <c r="A57" s="688" t="s">
        <v>168</v>
      </c>
      <c r="B57" s="687" t="s">
        <v>88</v>
      </c>
      <c r="C57" s="582" t="s">
        <v>227</v>
      </c>
    </row>
    <row r="58" spans="1:3">
      <c r="A58" s="688" t="s">
        <v>169</v>
      </c>
      <c r="B58" s="687" t="s">
        <v>89</v>
      </c>
      <c r="C58" s="582" t="s">
        <v>227</v>
      </c>
    </row>
    <row r="59" spans="1:3">
      <c r="A59" s="688"/>
      <c r="B59" s="687" t="s">
        <v>84</v>
      </c>
      <c r="C59" s="582"/>
    </row>
    <row r="60" spans="1:3">
      <c r="A60" s="688" t="s">
        <v>170</v>
      </c>
      <c r="B60" s="687" t="s">
        <v>32</v>
      </c>
      <c r="C60" s="582" t="s">
        <v>2500</v>
      </c>
    </row>
    <row r="61" spans="1:3" ht="51">
      <c r="A61" s="688" t="s">
        <v>171</v>
      </c>
      <c r="B61" s="687" t="s">
        <v>90</v>
      </c>
      <c r="C61" s="589" t="s">
        <v>2501</v>
      </c>
    </row>
    <row r="62" spans="1:3">
      <c r="A62" s="688"/>
      <c r="B62" s="687" t="s">
        <v>85</v>
      </c>
      <c r="C62" s="582"/>
    </row>
    <row r="63" spans="1:3">
      <c r="A63" s="688" t="s">
        <v>172</v>
      </c>
      <c r="B63" s="687" t="s">
        <v>33</v>
      </c>
      <c r="C63" s="582" t="s">
        <v>227</v>
      </c>
    </row>
    <row r="64" spans="1:3">
      <c r="A64" s="688" t="s">
        <v>173</v>
      </c>
      <c r="B64" s="687" t="s">
        <v>31</v>
      </c>
      <c r="C64" s="582" t="s">
        <v>2502</v>
      </c>
    </row>
    <row r="65" spans="1:3">
      <c r="A65" s="688"/>
      <c r="B65" s="687" t="s">
        <v>104</v>
      </c>
      <c r="C65" s="582"/>
    </row>
    <row r="66" spans="1:3">
      <c r="A66" s="688" t="s">
        <v>174</v>
      </c>
      <c r="B66" s="687" t="s">
        <v>105</v>
      </c>
      <c r="C66" s="582" t="s">
        <v>2503</v>
      </c>
    </row>
    <row r="67" spans="1:3">
      <c r="A67" s="688" t="s">
        <v>175</v>
      </c>
      <c r="B67" s="687" t="s">
        <v>106</v>
      </c>
      <c r="C67" s="582">
        <v>8</v>
      </c>
    </row>
    <row r="68" spans="1:3">
      <c r="A68" s="688" t="s">
        <v>176</v>
      </c>
      <c r="B68" s="687" t="s">
        <v>107</v>
      </c>
      <c r="C68" s="582" t="s">
        <v>255</v>
      </c>
    </row>
    <row r="69" spans="1:3">
      <c r="A69" s="688" t="s">
        <v>177</v>
      </c>
      <c r="B69" s="687" t="s">
        <v>108</v>
      </c>
      <c r="C69" s="582" t="s">
        <v>2504</v>
      </c>
    </row>
    <row r="70" spans="1:3">
      <c r="A70" s="688" t="s">
        <v>178</v>
      </c>
      <c r="B70" s="687" t="s">
        <v>109</v>
      </c>
      <c r="C70" s="582" t="s">
        <v>257</v>
      </c>
    </row>
    <row r="71" spans="1:3" ht="51">
      <c r="A71" s="688" t="s">
        <v>179</v>
      </c>
      <c r="B71" s="689" t="s">
        <v>209</v>
      </c>
      <c r="C71" s="582" t="s">
        <v>2505</v>
      </c>
    </row>
    <row r="72" spans="1:3">
      <c r="A72" s="688" t="s">
        <v>180</v>
      </c>
      <c r="B72" s="687" t="s">
        <v>110</v>
      </c>
      <c r="C72" s="582" t="s">
        <v>255</v>
      </c>
    </row>
    <row r="73" spans="1:3">
      <c r="A73" s="688" t="s">
        <v>181</v>
      </c>
      <c r="B73" s="687" t="s">
        <v>111</v>
      </c>
      <c r="C73" s="582" t="s">
        <v>2252</v>
      </c>
    </row>
    <row r="74" spans="1:3" ht="25.5">
      <c r="A74" s="688" t="s">
        <v>182</v>
      </c>
      <c r="B74" s="689" t="s">
        <v>112</v>
      </c>
      <c r="C74" s="582" t="s">
        <v>257</v>
      </c>
    </row>
    <row r="75" spans="1:3">
      <c r="A75" s="688" t="s">
        <v>183</v>
      </c>
      <c r="B75" s="689" t="s">
        <v>202</v>
      </c>
      <c r="C75" s="582">
        <v>2</v>
      </c>
    </row>
    <row r="76" spans="1:3">
      <c r="A76" s="688" t="s">
        <v>197</v>
      </c>
      <c r="B76" s="689" t="s">
        <v>203</v>
      </c>
      <c r="C76" s="582">
        <v>2</v>
      </c>
    </row>
    <row r="77" spans="1:3">
      <c r="A77" s="688" t="s">
        <v>198</v>
      </c>
      <c r="B77" s="689" t="s">
        <v>204</v>
      </c>
      <c r="C77" s="582">
        <v>1</v>
      </c>
    </row>
    <row r="78" spans="1:3">
      <c r="A78" s="688" t="s">
        <v>199</v>
      </c>
      <c r="B78" s="689" t="s">
        <v>205</v>
      </c>
      <c r="C78" s="582">
        <v>1</v>
      </c>
    </row>
    <row r="79" spans="1:3">
      <c r="A79" s="688"/>
      <c r="B79" s="687" t="s">
        <v>113</v>
      </c>
      <c r="C79" s="582"/>
    </row>
    <row r="80" spans="1:3">
      <c r="A80" s="688" t="s">
        <v>200</v>
      </c>
      <c r="B80" s="687" t="s">
        <v>114</v>
      </c>
      <c r="C80" s="582" t="s">
        <v>2506</v>
      </c>
    </row>
    <row r="81" spans="1:3">
      <c r="A81" s="688" t="s">
        <v>201</v>
      </c>
      <c r="B81" s="687" t="s">
        <v>115</v>
      </c>
      <c r="C81" s="582" t="s">
        <v>2507</v>
      </c>
    </row>
    <row r="82" spans="1:3">
      <c r="A82" s="688"/>
      <c r="B82" s="690" t="s">
        <v>208</v>
      </c>
      <c r="C82" s="862"/>
    </row>
    <row r="83" spans="1:3" ht="26.25" thickBot="1">
      <c r="A83" s="691" t="s">
        <v>207</v>
      </c>
      <c r="B83" s="692" t="s">
        <v>206</v>
      </c>
      <c r="C83" s="854" t="s">
        <v>228</v>
      </c>
    </row>
    <row r="84" spans="1:3" ht="13.5" thickBot="1">
      <c r="A84" s="12"/>
      <c r="B84" s="8"/>
      <c r="C84" s="595"/>
    </row>
    <row r="85" spans="1:3" ht="13.5" thickBot="1">
      <c r="A85" s="25" t="s">
        <v>39</v>
      </c>
      <c r="B85" s="29" t="s">
        <v>38</v>
      </c>
      <c r="C85" s="856"/>
    </row>
    <row r="86" spans="1:3">
      <c r="A86" s="14" t="s">
        <v>40</v>
      </c>
      <c r="B86" s="17" t="s">
        <v>62</v>
      </c>
      <c r="C86" s="596"/>
    </row>
    <row r="87" spans="1:3">
      <c r="A87" s="12" t="s">
        <v>41</v>
      </c>
      <c r="B87" s="18" t="s">
        <v>63</v>
      </c>
      <c r="C87" s="582" t="s">
        <v>227</v>
      </c>
    </row>
    <row r="88" spans="1:3">
      <c r="A88" s="12" t="s">
        <v>42</v>
      </c>
      <c r="B88" s="18" t="s">
        <v>64</v>
      </c>
      <c r="C88" s="582" t="s">
        <v>227</v>
      </c>
    </row>
    <row r="89" spans="1:3">
      <c r="A89" s="12" t="s">
        <v>43</v>
      </c>
      <c r="B89" s="18" t="s">
        <v>65</v>
      </c>
      <c r="C89" s="582" t="s">
        <v>227</v>
      </c>
    </row>
    <row r="90" spans="1:3">
      <c r="A90" s="12" t="s">
        <v>44</v>
      </c>
      <c r="B90" s="18" t="s">
        <v>66</v>
      </c>
      <c r="C90" s="582" t="s">
        <v>2508</v>
      </c>
    </row>
    <row r="91" spans="1:3">
      <c r="A91" s="12" t="s">
        <v>45</v>
      </c>
      <c r="B91" s="18" t="s">
        <v>120</v>
      </c>
      <c r="C91" s="582" t="s">
        <v>227</v>
      </c>
    </row>
    <row r="92" spans="1:3">
      <c r="A92" s="12" t="s">
        <v>46</v>
      </c>
      <c r="B92" s="18" t="s">
        <v>121</v>
      </c>
      <c r="C92" s="582" t="s">
        <v>227</v>
      </c>
    </row>
    <row r="93" spans="1:3" ht="38.25">
      <c r="A93" s="12" t="s">
        <v>47</v>
      </c>
      <c r="B93" s="22" t="s">
        <v>67</v>
      </c>
      <c r="C93" s="582" t="s">
        <v>227</v>
      </c>
    </row>
    <row r="94" spans="1:3" ht="38.25">
      <c r="A94" s="12" t="s">
        <v>48</v>
      </c>
      <c r="B94" s="22" t="s">
        <v>68</v>
      </c>
      <c r="C94" s="582" t="s">
        <v>227</v>
      </c>
    </row>
    <row r="95" spans="1:3">
      <c r="A95" s="12" t="s">
        <v>49</v>
      </c>
      <c r="B95" s="18" t="s">
        <v>69</v>
      </c>
      <c r="C95" s="582" t="s">
        <v>227</v>
      </c>
    </row>
    <row r="96" spans="1:3">
      <c r="A96" s="12" t="s">
        <v>50</v>
      </c>
      <c r="B96" s="18" t="s">
        <v>70</v>
      </c>
      <c r="C96" s="582" t="s">
        <v>227</v>
      </c>
    </row>
    <row r="97" spans="1:3">
      <c r="A97" s="12" t="s">
        <v>122</v>
      </c>
      <c r="B97" s="1" t="s">
        <v>116</v>
      </c>
      <c r="C97" s="582" t="s">
        <v>2508</v>
      </c>
    </row>
    <row r="98" spans="1:3">
      <c r="A98" s="12" t="s">
        <v>123</v>
      </c>
      <c r="B98" s="1" t="s">
        <v>117</v>
      </c>
      <c r="C98" s="582" t="s">
        <v>227</v>
      </c>
    </row>
    <row r="99" spans="1:3">
      <c r="A99" s="12" t="s">
        <v>124</v>
      </c>
      <c r="B99" s="1" t="s">
        <v>118</v>
      </c>
      <c r="C99" s="582" t="s">
        <v>227</v>
      </c>
    </row>
    <row r="100" spans="1:3" ht="13.5" thickBot="1">
      <c r="A100" s="15" t="s">
        <v>125</v>
      </c>
      <c r="B100" s="3" t="s">
        <v>119</v>
      </c>
      <c r="C100" s="854" t="s">
        <v>227</v>
      </c>
    </row>
    <row r="101" spans="1:3" ht="13.5" thickBot="1">
      <c r="A101" s="12"/>
      <c r="B101" s="8"/>
      <c r="C101" s="595"/>
    </row>
    <row r="102" spans="1:3" ht="13.5" thickBot="1">
      <c r="A102" s="25" t="s">
        <v>51</v>
      </c>
      <c r="B102" s="29" t="s">
        <v>191</v>
      </c>
      <c r="C102" s="856"/>
    </row>
    <row r="103" spans="1:3" ht="13.5" thickBot="1">
      <c r="A103" s="16" t="s">
        <v>52</v>
      </c>
      <c r="B103" s="20" t="s">
        <v>128</v>
      </c>
      <c r="C103" s="863" t="s">
        <v>2509</v>
      </c>
    </row>
    <row r="104" spans="1:3" ht="13.5" thickBot="1">
      <c r="A104" s="12"/>
      <c r="B104" s="8"/>
      <c r="C104" s="595"/>
    </row>
    <row r="105" spans="1:3" ht="13.5" thickBot="1">
      <c r="A105" s="30" t="s">
        <v>53</v>
      </c>
      <c r="B105" s="31" t="s">
        <v>71</v>
      </c>
      <c r="C105" s="861"/>
    </row>
    <row r="106" spans="1:3">
      <c r="A106" s="14" t="s">
        <v>54</v>
      </c>
      <c r="B106" s="17" t="s">
        <v>72</v>
      </c>
      <c r="C106" s="596" t="s">
        <v>227</v>
      </c>
    </row>
    <row r="107" spans="1:3" ht="13.5" thickBot="1">
      <c r="A107" s="15" t="s">
        <v>55</v>
      </c>
      <c r="B107" s="19" t="s">
        <v>73</v>
      </c>
      <c r="C107" s="854" t="s">
        <v>227</v>
      </c>
    </row>
    <row r="108" spans="1:3" ht="13.5" thickBot="1">
      <c r="A108" s="12"/>
      <c r="B108" s="8"/>
      <c r="C108" s="595"/>
    </row>
    <row r="109" spans="1:3" ht="13.5" thickBot="1">
      <c r="A109" s="30" t="s">
        <v>56</v>
      </c>
      <c r="B109" s="31" t="s">
        <v>74</v>
      </c>
      <c r="C109" s="861"/>
    </row>
    <row r="110" spans="1:3" ht="25.5">
      <c r="A110" s="14" t="s">
        <v>57</v>
      </c>
      <c r="B110" s="23" t="s">
        <v>75</v>
      </c>
      <c r="C110" s="808" t="s">
        <v>2510</v>
      </c>
    </row>
    <row r="111" spans="1:3" ht="39" thickBot="1">
      <c r="A111" s="15" t="s">
        <v>58</v>
      </c>
      <c r="B111" s="24" t="s">
        <v>76</v>
      </c>
      <c r="C111" s="576" t="s">
        <v>227</v>
      </c>
    </row>
    <row r="112" spans="1:3" ht="13.5" thickBot="1">
      <c r="A112" s="4"/>
      <c r="B112" s="4"/>
      <c r="C112" s="562"/>
    </row>
    <row r="113" spans="1:3" ht="13.5" thickBot="1">
      <c r="A113" s="25" t="s">
        <v>94</v>
      </c>
      <c r="B113" s="26" t="s">
        <v>184</v>
      </c>
      <c r="C113" s="856"/>
    </row>
    <row r="114" spans="1:3" ht="25.5">
      <c r="A114" s="676" t="s">
        <v>95</v>
      </c>
      <c r="B114" s="36" t="s">
        <v>187</v>
      </c>
      <c r="C114" s="598" t="s">
        <v>2511</v>
      </c>
    </row>
    <row r="115" spans="1:3" ht="25.5">
      <c r="A115" s="678" t="s">
        <v>96</v>
      </c>
      <c r="B115" s="37" t="s">
        <v>188</v>
      </c>
      <c r="C115" s="564" t="s">
        <v>2512</v>
      </c>
    </row>
    <row r="116" spans="1:3" ht="38.25">
      <c r="A116" s="678" t="s">
        <v>97</v>
      </c>
      <c r="B116" s="37" t="s">
        <v>189</v>
      </c>
      <c r="C116" s="564" t="s">
        <v>227</v>
      </c>
    </row>
    <row r="117" spans="1:3">
      <c r="A117" s="678" t="s">
        <v>98</v>
      </c>
      <c r="B117" s="37" t="s">
        <v>190</v>
      </c>
      <c r="C117" s="564" t="s">
        <v>2513</v>
      </c>
    </row>
    <row r="118" spans="1:3" ht="13.5" thickBot="1">
      <c r="A118" s="683" t="s">
        <v>185</v>
      </c>
      <c r="B118" s="38" t="s">
        <v>186</v>
      </c>
      <c r="C118" s="576" t="s">
        <v>227</v>
      </c>
    </row>
    <row r="119" spans="1:3">
      <c r="C119" s="951"/>
    </row>
    <row r="120" spans="1:3">
      <c r="C120" s="951"/>
    </row>
    <row r="121" spans="1:3">
      <c r="C121" s="951"/>
    </row>
    <row r="122" spans="1:3">
      <c r="C122" s="951"/>
    </row>
    <row r="123" spans="1:3">
      <c r="C123" s="951"/>
    </row>
    <row r="124" spans="1:3">
      <c r="C124" s="951"/>
    </row>
    <row r="125" spans="1:3">
      <c r="C125" s="951"/>
    </row>
    <row r="126" spans="1:3">
      <c r="C126" s="951"/>
    </row>
    <row r="127" spans="1:3">
      <c r="C127" s="951"/>
    </row>
    <row r="128" spans="1:3">
      <c r="C128" s="951"/>
    </row>
    <row r="129" spans="3:3">
      <c r="C129" s="951"/>
    </row>
    <row r="130" spans="3:3">
      <c r="C130" s="951"/>
    </row>
    <row r="131" spans="3:3">
      <c r="C131" s="951"/>
    </row>
    <row r="132" spans="3:3">
      <c r="C132" s="951"/>
    </row>
  </sheetData>
  <sheetProtection password="E2A1" sheet="1" objects="1" scenarios="1"/>
  <customSheetViews>
    <customSheetView guid="{3E90B2E1-F1F4-4974-B519-9169F75ECD48}" topLeftCell="A7">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worksheet>
</file>

<file path=xl/worksheets/sheet54.xml><?xml version="1.0" encoding="utf-8"?>
<worksheet xmlns="http://schemas.openxmlformats.org/spreadsheetml/2006/main" xmlns:r="http://schemas.openxmlformats.org/officeDocument/2006/relationships">
  <sheetPr codeName="Hoja54"/>
  <dimension ref="A1:C159"/>
  <sheetViews>
    <sheetView topLeftCell="A10" workbookViewId="0">
      <selection activeCell="E55" sqref="E55"/>
    </sheetView>
  </sheetViews>
  <sheetFormatPr baseColWidth="10" defaultRowHeight="12.75"/>
  <cols>
    <col min="2" max="2" width="24" customWidth="1"/>
    <col min="3" max="3" width="43.7109375" customWidth="1"/>
  </cols>
  <sheetData>
    <row r="1" spans="1:3">
      <c r="A1" s="1050" t="s">
        <v>0</v>
      </c>
      <c r="B1" s="1051"/>
      <c r="C1" s="789" t="s">
        <v>2517</v>
      </c>
    </row>
    <row r="2" spans="1:3" ht="13.5" thickBot="1">
      <c r="A2" s="1052" t="s">
        <v>77</v>
      </c>
      <c r="B2" s="1053"/>
      <c r="C2" s="582" t="s">
        <v>1872</v>
      </c>
    </row>
    <row r="3" spans="1:3">
      <c r="A3" s="1052" t="s">
        <v>1</v>
      </c>
      <c r="B3" s="1054"/>
      <c r="C3" s="789" t="s">
        <v>2518</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577" t="s">
        <v>2518</v>
      </c>
    </row>
    <row r="12" spans="1:3">
      <c r="A12" s="678" t="s">
        <v>130</v>
      </c>
      <c r="B12" s="679" t="s">
        <v>9</v>
      </c>
      <c r="C12" s="564" t="s">
        <v>263</v>
      </c>
    </row>
    <row r="13" spans="1:3">
      <c r="A13" s="678" t="s">
        <v>131</v>
      </c>
      <c r="B13" s="679" t="s">
        <v>11</v>
      </c>
      <c r="C13" s="564" t="s">
        <v>2064</v>
      </c>
    </row>
    <row r="14" spans="1:3">
      <c r="A14" s="678" t="s">
        <v>132</v>
      </c>
      <c r="B14" s="679" t="s">
        <v>12</v>
      </c>
      <c r="C14" s="564" t="s">
        <v>2065</v>
      </c>
    </row>
    <row r="15" spans="1:3">
      <c r="A15" s="678" t="s">
        <v>133</v>
      </c>
      <c r="B15" s="679" t="s">
        <v>34</v>
      </c>
      <c r="C15" s="564" t="s">
        <v>2518</v>
      </c>
    </row>
    <row r="16" spans="1:3" ht="63.75">
      <c r="A16" s="678"/>
      <c r="B16" s="680" t="s">
        <v>192</v>
      </c>
      <c r="C16" s="564"/>
    </row>
    <row r="17" spans="1:3">
      <c r="A17" s="678" t="s">
        <v>134</v>
      </c>
      <c r="B17" s="679" t="s">
        <v>193</v>
      </c>
      <c r="C17" s="564" t="s">
        <v>1550</v>
      </c>
    </row>
    <row r="18" spans="1:3">
      <c r="A18" s="678" t="s">
        <v>135</v>
      </c>
      <c r="B18" s="679" t="s">
        <v>196</v>
      </c>
      <c r="C18" s="564" t="s">
        <v>2519</v>
      </c>
    </row>
    <row r="19" spans="1:3">
      <c r="A19" s="678" t="s">
        <v>136</v>
      </c>
      <c r="B19" s="679" t="s">
        <v>195</v>
      </c>
      <c r="C19" s="564" t="s">
        <v>2518</v>
      </c>
    </row>
    <row r="20" spans="1:3">
      <c r="A20" s="678" t="s">
        <v>137</v>
      </c>
      <c r="B20" s="679" t="s">
        <v>86</v>
      </c>
      <c r="C20" s="564" t="s">
        <v>2520</v>
      </c>
    </row>
    <row r="21" spans="1:3" ht="25.5">
      <c r="A21" s="678" t="s">
        <v>138</v>
      </c>
      <c r="B21" s="679" t="s">
        <v>13</v>
      </c>
      <c r="C21" s="599" t="s">
        <v>2521</v>
      </c>
    </row>
    <row r="22" spans="1:3">
      <c r="A22" s="678" t="s">
        <v>140</v>
      </c>
      <c r="B22" s="679" t="s">
        <v>15</v>
      </c>
      <c r="C22" s="564" t="s">
        <v>1620</v>
      </c>
    </row>
    <row r="23" spans="1:3" ht="25.5">
      <c r="A23" s="678" t="s">
        <v>141</v>
      </c>
      <c r="B23" s="682" t="s">
        <v>91</v>
      </c>
      <c r="C23" s="564" t="s">
        <v>342</v>
      </c>
    </row>
    <row r="24" spans="1:3" ht="25.5">
      <c r="A24" s="678" t="s">
        <v>142</v>
      </c>
      <c r="B24" s="679" t="s">
        <v>16</v>
      </c>
      <c r="C24" s="599" t="s">
        <v>2522</v>
      </c>
    </row>
    <row r="25" spans="1:3" ht="26.25" thickBot="1">
      <c r="A25" s="683" t="s">
        <v>194</v>
      </c>
      <c r="B25" s="693" t="s">
        <v>59</v>
      </c>
      <c r="C25" s="576" t="s">
        <v>2492</v>
      </c>
    </row>
    <row r="26" spans="1:3" ht="13.5" thickBot="1">
      <c r="A26" s="25" t="s">
        <v>17</v>
      </c>
      <c r="B26" s="26" t="s">
        <v>18</v>
      </c>
      <c r="C26" s="47"/>
    </row>
    <row r="27" spans="1:3">
      <c r="A27" s="678" t="s">
        <v>143</v>
      </c>
      <c r="B27" s="677" t="s">
        <v>19</v>
      </c>
      <c r="C27" s="577" t="s">
        <v>2523</v>
      </c>
    </row>
    <row r="28" spans="1:3" ht="38.25">
      <c r="A28" s="678" t="s">
        <v>144</v>
      </c>
      <c r="B28" s="682" t="s">
        <v>20</v>
      </c>
      <c r="C28" s="564" t="s">
        <v>2524</v>
      </c>
    </row>
    <row r="29" spans="1:3" ht="76.5">
      <c r="A29" s="678" t="s">
        <v>145</v>
      </c>
      <c r="B29" s="682" t="s">
        <v>21</v>
      </c>
      <c r="C29" s="564" t="s">
        <v>2525</v>
      </c>
    </row>
    <row r="30" spans="1:3" ht="51.75" thickBot="1">
      <c r="A30" s="683" t="s">
        <v>146</v>
      </c>
      <c r="B30" s="693" t="s">
        <v>22</v>
      </c>
      <c r="C30" s="576" t="s">
        <v>2526</v>
      </c>
    </row>
    <row r="31" spans="1:3" ht="13.5" thickBot="1">
      <c r="A31" s="30" t="s">
        <v>23</v>
      </c>
      <c r="B31" s="41" t="s">
        <v>24</v>
      </c>
      <c r="C31" s="46"/>
    </row>
    <row r="32" spans="1:3">
      <c r="A32" s="14"/>
      <c r="B32" s="686" t="s">
        <v>25</v>
      </c>
      <c r="C32" s="596" t="s">
        <v>2527</v>
      </c>
    </row>
    <row r="33" spans="1:3">
      <c r="A33" s="12"/>
      <c r="B33" s="687" t="s">
        <v>26</v>
      </c>
      <c r="C33" s="582" t="s">
        <v>2528</v>
      </c>
    </row>
    <row r="34" spans="1:3">
      <c r="A34" s="688" t="s">
        <v>147</v>
      </c>
      <c r="B34" s="687" t="s">
        <v>27</v>
      </c>
      <c r="C34" s="582" t="s">
        <v>2529</v>
      </c>
    </row>
    <row r="35" spans="1:3">
      <c r="A35" s="688" t="s">
        <v>148</v>
      </c>
      <c r="B35" s="687" t="s">
        <v>28</v>
      </c>
      <c r="C35" s="582" t="s">
        <v>2530</v>
      </c>
    </row>
    <row r="36" spans="1:3">
      <c r="A36" s="688" t="s">
        <v>149</v>
      </c>
      <c r="B36" s="687" t="s">
        <v>29</v>
      </c>
      <c r="C36" s="582" t="s">
        <v>2531</v>
      </c>
    </row>
    <row r="37" spans="1:3">
      <c r="A37" s="688"/>
      <c r="B37" s="687" t="s">
        <v>80</v>
      </c>
      <c r="C37" s="582"/>
    </row>
    <row r="38" spans="1:3">
      <c r="A38" s="688" t="s">
        <v>150</v>
      </c>
      <c r="B38" s="687" t="s">
        <v>126</v>
      </c>
      <c r="C38" s="582" t="s">
        <v>2492</v>
      </c>
    </row>
    <row r="39" spans="1:3">
      <c r="A39" s="688" t="s">
        <v>151</v>
      </c>
      <c r="B39" s="687" t="s">
        <v>127</v>
      </c>
      <c r="C39" s="582" t="s">
        <v>2532</v>
      </c>
    </row>
    <row r="40" spans="1:3">
      <c r="A40" s="688" t="s">
        <v>152</v>
      </c>
      <c r="B40" s="687" t="s">
        <v>81</v>
      </c>
      <c r="C40" s="582" t="s">
        <v>353</v>
      </c>
    </row>
    <row r="41" spans="1:3">
      <c r="A41" s="688" t="s">
        <v>153</v>
      </c>
      <c r="B41" s="687" t="s">
        <v>82</v>
      </c>
      <c r="C41" s="582" t="s">
        <v>1535</v>
      </c>
    </row>
    <row r="42" spans="1:3">
      <c r="A42" s="688" t="s">
        <v>154</v>
      </c>
      <c r="B42" s="687" t="s">
        <v>30</v>
      </c>
      <c r="C42" s="582" t="s">
        <v>2533</v>
      </c>
    </row>
    <row r="43" spans="1:3">
      <c r="A43" s="688" t="s">
        <v>155</v>
      </c>
      <c r="B43" s="687" t="s">
        <v>79</v>
      </c>
      <c r="C43" s="582" t="s">
        <v>2534</v>
      </c>
    </row>
    <row r="44" spans="1:3">
      <c r="A44" s="688" t="s">
        <v>156</v>
      </c>
      <c r="B44" s="687" t="s">
        <v>61</v>
      </c>
      <c r="C44" s="582" t="s">
        <v>2535</v>
      </c>
    </row>
    <row r="45" spans="1:3">
      <c r="A45" s="688" t="s">
        <v>157</v>
      </c>
      <c r="B45" s="687" t="s">
        <v>92</v>
      </c>
      <c r="C45" s="582" t="s">
        <v>2536</v>
      </c>
    </row>
    <row r="46" spans="1:3">
      <c r="A46" s="688" t="s">
        <v>158</v>
      </c>
      <c r="B46" s="687" t="s">
        <v>93</v>
      </c>
      <c r="C46" s="582">
        <v>15</v>
      </c>
    </row>
    <row r="47" spans="1:3">
      <c r="A47" s="688" t="s">
        <v>159</v>
      </c>
      <c r="B47" s="687" t="s">
        <v>99</v>
      </c>
      <c r="C47" s="582" t="s">
        <v>2537</v>
      </c>
    </row>
    <row r="48" spans="1:3">
      <c r="A48" s="688" t="s">
        <v>160</v>
      </c>
      <c r="B48" s="687" t="s">
        <v>100</v>
      </c>
      <c r="C48" s="582" t="s">
        <v>2530</v>
      </c>
    </row>
    <row r="49" spans="1:3">
      <c r="A49" s="688" t="s">
        <v>161</v>
      </c>
      <c r="B49" s="687" t="s">
        <v>101</v>
      </c>
      <c r="C49" s="582" t="s">
        <v>2530</v>
      </c>
    </row>
    <row r="50" spans="1:3">
      <c r="A50" s="688" t="s">
        <v>162</v>
      </c>
      <c r="B50" s="687" t="s">
        <v>102</v>
      </c>
      <c r="C50" s="582" t="s">
        <v>2538</v>
      </c>
    </row>
    <row r="51" spans="1:3">
      <c r="A51" s="688" t="s">
        <v>163</v>
      </c>
      <c r="B51" s="687" t="s">
        <v>103</v>
      </c>
      <c r="C51" s="582" t="s">
        <v>2539</v>
      </c>
    </row>
    <row r="52" spans="1:3">
      <c r="A52" s="688"/>
      <c r="B52" s="687" t="s">
        <v>83</v>
      </c>
      <c r="C52" s="582"/>
    </row>
    <row r="53" spans="1:3">
      <c r="A53" s="688" t="s">
        <v>164</v>
      </c>
      <c r="B53" s="687" t="s">
        <v>60</v>
      </c>
      <c r="C53" s="582" t="s">
        <v>2540</v>
      </c>
    </row>
    <row r="54" spans="1:3">
      <c r="A54" s="688" t="s">
        <v>165</v>
      </c>
      <c r="B54" s="687" t="s">
        <v>36</v>
      </c>
      <c r="C54" s="582" t="s">
        <v>2541</v>
      </c>
    </row>
    <row r="55" spans="1:3">
      <c r="A55" s="688" t="s">
        <v>166</v>
      </c>
      <c r="B55" s="687" t="s">
        <v>37</v>
      </c>
      <c r="C55" s="582" t="s">
        <v>2542</v>
      </c>
    </row>
    <row r="56" spans="1:3">
      <c r="A56" s="688" t="s">
        <v>167</v>
      </c>
      <c r="B56" s="687" t="s">
        <v>87</v>
      </c>
      <c r="C56" s="582" t="s">
        <v>2496</v>
      </c>
    </row>
    <row r="57" spans="1:3">
      <c r="A57" s="688" t="s">
        <v>168</v>
      </c>
      <c r="B57" s="687" t="s">
        <v>88</v>
      </c>
      <c r="C57" s="582" t="s">
        <v>2530</v>
      </c>
    </row>
    <row r="58" spans="1:3">
      <c r="A58" s="688" t="s">
        <v>169</v>
      </c>
      <c r="B58" s="687" t="s">
        <v>89</v>
      </c>
      <c r="C58" s="582" t="s">
        <v>2496</v>
      </c>
    </row>
    <row r="59" spans="1:3">
      <c r="A59" s="688"/>
      <c r="B59" s="687" t="s">
        <v>84</v>
      </c>
      <c r="C59" s="582"/>
    </row>
    <row r="60" spans="1:3">
      <c r="A60" s="688" t="s">
        <v>170</v>
      </c>
      <c r="B60" s="687" t="s">
        <v>32</v>
      </c>
      <c r="C60" s="582" t="s">
        <v>2543</v>
      </c>
    </row>
    <row r="61" spans="1:3">
      <c r="A61" s="688" t="s">
        <v>171</v>
      </c>
      <c r="B61" s="687" t="s">
        <v>90</v>
      </c>
      <c r="C61" s="582" t="s">
        <v>2544</v>
      </c>
    </row>
    <row r="62" spans="1:3">
      <c r="A62" s="688"/>
      <c r="B62" s="687" t="s">
        <v>85</v>
      </c>
      <c r="C62" s="582"/>
    </row>
    <row r="63" spans="1:3">
      <c r="A63" s="688" t="s">
        <v>172</v>
      </c>
      <c r="B63" s="687" t="s">
        <v>33</v>
      </c>
      <c r="C63" s="582">
        <v>5000</v>
      </c>
    </row>
    <row r="64" spans="1:3">
      <c r="A64" s="688" t="s">
        <v>173</v>
      </c>
      <c r="B64" s="687" t="s">
        <v>31</v>
      </c>
      <c r="C64" s="582" t="s">
        <v>2545</v>
      </c>
    </row>
    <row r="65" spans="1:3">
      <c r="A65" s="688"/>
      <c r="B65" s="687" t="s">
        <v>104</v>
      </c>
      <c r="C65" s="582"/>
    </row>
    <row r="66" spans="1:3">
      <c r="A66" s="688" t="s">
        <v>174</v>
      </c>
      <c r="B66" s="687" t="s">
        <v>105</v>
      </c>
      <c r="C66" s="582" t="s">
        <v>2546</v>
      </c>
    </row>
    <row r="67" spans="1:3">
      <c r="A67" s="688" t="s">
        <v>175</v>
      </c>
      <c r="B67" s="687" t="s">
        <v>106</v>
      </c>
      <c r="C67" s="582" t="s">
        <v>2547</v>
      </c>
    </row>
    <row r="68" spans="1:3">
      <c r="A68" s="688" t="s">
        <v>176</v>
      </c>
      <c r="B68" s="687" t="s">
        <v>107</v>
      </c>
      <c r="C68" s="582" t="s">
        <v>2496</v>
      </c>
    </row>
    <row r="69" spans="1:3">
      <c r="A69" s="688" t="s">
        <v>177</v>
      </c>
      <c r="B69" s="687" t="s">
        <v>108</v>
      </c>
      <c r="C69" s="582" t="s">
        <v>2548</v>
      </c>
    </row>
    <row r="70" spans="1:3">
      <c r="A70" s="688" t="s">
        <v>178</v>
      </c>
      <c r="B70" s="687" t="s">
        <v>109</v>
      </c>
      <c r="C70" s="582" t="s">
        <v>2530</v>
      </c>
    </row>
    <row r="71" spans="1:3" ht="51">
      <c r="A71" s="688" t="s">
        <v>179</v>
      </c>
      <c r="B71" s="689" t="s">
        <v>209</v>
      </c>
      <c r="C71" s="582" t="s">
        <v>254</v>
      </c>
    </row>
    <row r="72" spans="1:3">
      <c r="A72" s="688" t="s">
        <v>180</v>
      </c>
      <c r="B72" s="687" t="s">
        <v>110</v>
      </c>
      <c r="C72" s="582" t="s">
        <v>255</v>
      </c>
    </row>
    <row r="73" spans="1:3">
      <c r="A73" s="688" t="s">
        <v>181</v>
      </c>
      <c r="B73" s="687" t="s">
        <v>111</v>
      </c>
      <c r="C73" s="582" t="s">
        <v>2549</v>
      </c>
    </row>
    <row r="74" spans="1:3" ht="25.5">
      <c r="A74" s="688" t="s">
        <v>182</v>
      </c>
      <c r="B74" s="689" t="s">
        <v>112</v>
      </c>
      <c r="C74" s="582" t="s">
        <v>257</v>
      </c>
    </row>
    <row r="75" spans="1:3">
      <c r="A75" s="688" t="s">
        <v>183</v>
      </c>
      <c r="B75" s="689" t="s">
        <v>202</v>
      </c>
      <c r="C75" s="582">
        <v>20</v>
      </c>
    </row>
    <row r="76" spans="1:3">
      <c r="A76" s="688" t="s">
        <v>197</v>
      </c>
      <c r="B76" s="689" t="s">
        <v>203</v>
      </c>
      <c r="C76" s="582">
        <v>20</v>
      </c>
    </row>
    <row r="77" spans="1:3">
      <c r="A77" s="688" t="s">
        <v>198</v>
      </c>
      <c r="B77" s="689" t="s">
        <v>204</v>
      </c>
      <c r="C77" s="582">
        <v>10</v>
      </c>
    </row>
    <row r="78" spans="1:3">
      <c r="A78" s="688" t="s">
        <v>199</v>
      </c>
      <c r="B78" s="689" t="s">
        <v>205</v>
      </c>
      <c r="C78" s="582">
        <v>10</v>
      </c>
    </row>
    <row r="79" spans="1:3">
      <c r="A79" s="688"/>
      <c r="B79" s="687" t="s">
        <v>113</v>
      </c>
      <c r="C79" s="582"/>
    </row>
    <row r="80" spans="1:3">
      <c r="A80" s="688" t="s">
        <v>200</v>
      </c>
      <c r="B80" s="687" t="s">
        <v>114</v>
      </c>
      <c r="C80" s="582" t="s">
        <v>2550</v>
      </c>
    </row>
    <row r="81" spans="1:3">
      <c r="A81" s="688" t="s">
        <v>201</v>
      </c>
      <c r="B81" s="687" t="s">
        <v>115</v>
      </c>
      <c r="C81" s="582" t="s">
        <v>2551</v>
      </c>
    </row>
    <row r="82" spans="1:3">
      <c r="A82" s="688"/>
      <c r="B82" s="690" t="s">
        <v>208</v>
      </c>
      <c r="C82" s="862"/>
    </row>
    <row r="83" spans="1:3" ht="26.25" thickBot="1">
      <c r="A83" s="691" t="s">
        <v>207</v>
      </c>
      <c r="B83" s="692" t="s">
        <v>206</v>
      </c>
      <c r="C83" s="854" t="s">
        <v>228</v>
      </c>
    </row>
    <row r="84" spans="1:3" ht="13.5" thickBot="1">
      <c r="A84" s="12"/>
      <c r="B84" s="8"/>
      <c r="C84" s="595"/>
    </row>
    <row r="85" spans="1:3" ht="13.5" thickBot="1">
      <c r="A85" s="25" t="s">
        <v>39</v>
      </c>
      <c r="B85" s="29" t="s">
        <v>38</v>
      </c>
      <c r="C85" s="856"/>
    </row>
    <row r="86" spans="1:3">
      <c r="A86" s="14" t="s">
        <v>40</v>
      </c>
      <c r="B86" s="17" t="s">
        <v>62</v>
      </c>
      <c r="C86" s="596"/>
    </row>
    <row r="87" spans="1:3">
      <c r="A87" s="12" t="s">
        <v>41</v>
      </c>
      <c r="B87" s="18" t="s">
        <v>63</v>
      </c>
      <c r="C87" s="582">
        <v>777807.35</v>
      </c>
    </row>
    <row r="88" spans="1:3">
      <c r="A88" s="12" t="s">
        <v>42</v>
      </c>
      <c r="B88" s="18" t="s">
        <v>64</v>
      </c>
      <c r="C88" s="582">
        <v>62413.56</v>
      </c>
    </row>
    <row r="89" spans="1:3">
      <c r="A89" s="12" t="s">
        <v>43</v>
      </c>
      <c r="B89" s="18" t="s">
        <v>65</v>
      </c>
      <c r="C89" s="582">
        <v>772696</v>
      </c>
    </row>
    <row r="90" spans="1:3">
      <c r="A90" s="12" t="s">
        <v>44</v>
      </c>
      <c r="B90" s="18" t="s">
        <v>66</v>
      </c>
      <c r="C90" s="582">
        <v>48624.32</v>
      </c>
    </row>
    <row r="91" spans="1:3">
      <c r="A91" s="12" t="s">
        <v>45</v>
      </c>
      <c r="B91" s="18" t="s">
        <v>120</v>
      </c>
      <c r="C91" s="582" t="s">
        <v>1752</v>
      </c>
    </row>
    <row r="92" spans="1:3">
      <c r="A92" s="12" t="s">
        <v>46</v>
      </c>
      <c r="B92" s="18" t="s">
        <v>121</v>
      </c>
      <c r="C92" s="582">
        <v>25</v>
      </c>
    </row>
    <row r="93" spans="1:3" ht="38.25">
      <c r="A93" s="12" t="s">
        <v>47</v>
      </c>
      <c r="B93" s="22" t="s">
        <v>67</v>
      </c>
      <c r="C93" s="582" t="s">
        <v>1752</v>
      </c>
    </row>
    <row r="94" spans="1:3" ht="38.25">
      <c r="A94" s="12" t="s">
        <v>48</v>
      </c>
      <c r="B94" s="22" t="s">
        <v>68</v>
      </c>
      <c r="C94" s="582">
        <v>13790</v>
      </c>
    </row>
    <row r="95" spans="1:3">
      <c r="A95" s="12" t="s">
        <v>49</v>
      </c>
      <c r="B95" s="18" t="s">
        <v>69</v>
      </c>
      <c r="C95" s="582" t="s">
        <v>2552</v>
      </c>
    </row>
    <row r="96" spans="1:3">
      <c r="A96" s="12" t="s">
        <v>50</v>
      </c>
      <c r="B96" s="18" t="s">
        <v>70</v>
      </c>
      <c r="C96" s="582" t="s">
        <v>2552</v>
      </c>
    </row>
    <row r="97" spans="1:3">
      <c r="A97" s="12" t="s">
        <v>122</v>
      </c>
      <c r="B97" s="1" t="s">
        <v>116</v>
      </c>
      <c r="C97" s="582">
        <v>62414</v>
      </c>
    </row>
    <row r="98" spans="1:3">
      <c r="A98" s="12" t="s">
        <v>123</v>
      </c>
      <c r="B98" s="1" t="s">
        <v>117</v>
      </c>
      <c r="C98" s="582">
        <v>777807</v>
      </c>
    </row>
    <row r="99" spans="1:3">
      <c r="A99" s="12" t="s">
        <v>124</v>
      </c>
      <c r="B99" s="1" t="s">
        <v>118</v>
      </c>
      <c r="C99" s="582">
        <v>1812</v>
      </c>
    </row>
    <row r="100" spans="1:3" ht="13.5" thickBot="1">
      <c r="A100" s="15" t="s">
        <v>125</v>
      </c>
      <c r="B100" s="3" t="s">
        <v>119</v>
      </c>
      <c r="C100" s="854">
        <v>13</v>
      </c>
    </row>
    <row r="101" spans="1:3" ht="13.5" thickBot="1">
      <c r="A101" s="12"/>
      <c r="B101" s="8"/>
      <c r="C101" s="595"/>
    </row>
    <row r="102" spans="1:3" ht="13.5" thickBot="1">
      <c r="A102" s="25" t="s">
        <v>51</v>
      </c>
      <c r="B102" s="29" t="s">
        <v>191</v>
      </c>
      <c r="C102" s="856"/>
    </row>
    <row r="103" spans="1:3" ht="13.5" thickBot="1">
      <c r="A103" s="16" t="s">
        <v>52</v>
      </c>
      <c r="B103" s="20" t="s">
        <v>128</v>
      </c>
      <c r="C103" s="863">
        <v>77</v>
      </c>
    </row>
    <row r="104" spans="1:3" ht="13.5" thickBot="1">
      <c r="A104" s="12"/>
      <c r="B104" s="8"/>
      <c r="C104" s="595"/>
    </row>
    <row r="105" spans="1:3" ht="13.5" thickBot="1">
      <c r="A105" s="30" t="s">
        <v>53</v>
      </c>
      <c r="B105" s="31" t="s">
        <v>71</v>
      </c>
      <c r="C105" s="861"/>
    </row>
    <row r="106" spans="1:3">
      <c r="A106" s="14" t="s">
        <v>54</v>
      </c>
      <c r="B106" s="17" t="s">
        <v>72</v>
      </c>
      <c r="C106" s="596" t="s">
        <v>1752</v>
      </c>
    </row>
    <row r="107" spans="1:3" ht="13.5" thickBot="1">
      <c r="A107" s="15" t="s">
        <v>55</v>
      </c>
      <c r="B107" s="19" t="s">
        <v>73</v>
      </c>
      <c r="C107" s="854" t="s">
        <v>1752</v>
      </c>
    </row>
    <row r="108" spans="1:3" ht="13.5" thickBot="1">
      <c r="A108" s="12"/>
      <c r="B108" s="8"/>
      <c r="C108" s="595"/>
    </row>
    <row r="109" spans="1:3" ht="13.5" thickBot="1">
      <c r="A109" s="30" t="s">
        <v>56</v>
      </c>
      <c r="B109" s="31" t="s">
        <v>74</v>
      </c>
      <c r="C109" s="861"/>
    </row>
    <row r="110" spans="1:3" ht="25.5">
      <c r="A110" s="14" t="s">
        <v>57</v>
      </c>
      <c r="B110" s="23" t="s">
        <v>75</v>
      </c>
      <c r="C110" s="598">
        <v>16</v>
      </c>
    </row>
    <row r="111" spans="1:3" ht="39" thickBot="1">
      <c r="A111" s="15" t="s">
        <v>58</v>
      </c>
      <c r="B111" s="24" t="s">
        <v>76</v>
      </c>
      <c r="C111" s="576" t="s">
        <v>1752</v>
      </c>
    </row>
    <row r="112" spans="1:3" ht="13.5" thickBot="1">
      <c r="A112" s="4"/>
      <c r="B112" s="4"/>
      <c r="C112" s="562"/>
    </row>
    <row r="113" spans="1:3" ht="13.5" thickBot="1">
      <c r="A113" s="25" t="s">
        <v>94</v>
      </c>
      <c r="B113" s="26" t="s">
        <v>184</v>
      </c>
      <c r="C113" s="856"/>
    </row>
    <row r="114" spans="1:3" ht="25.5">
      <c r="A114" s="676" t="s">
        <v>95</v>
      </c>
      <c r="B114" s="36" t="s">
        <v>187</v>
      </c>
      <c r="C114" s="598" t="s">
        <v>2553</v>
      </c>
    </row>
    <row r="115" spans="1:3" ht="25.5">
      <c r="A115" s="678" t="s">
        <v>96</v>
      </c>
      <c r="B115" s="37" t="s">
        <v>188</v>
      </c>
      <c r="C115" s="564" t="s">
        <v>2553</v>
      </c>
    </row>
    <row r="116" spans="1:3" ht="38.25">
      <c r="A116" s="678" t="s">
        <v>97</v>
      </c>
      <c r="B116" s="37" t="s">
        <v>189</v>
      </c>
      <c r="C116" s="564" t="s">
        <v>2530</v>
      </c>
    </row>
    <row r="117" spans="1:3">
      <c r="A117" s="678" t="s">
        <v>98</v>
      </c>
      <c r="B117" s="37" t="s">
        <v>190</v>
      </c>
      <c r="C117" s="564" t="s">
        <v>2554</v>
      </c>
    </row>
    <row r="118" spans="1:3" ht="13.5" thickBot="1">
      <c r="A118" s="683" t="s">
        <v>185</v>
      </c>
      <c r="B118" s="38" t="s">
        <v>186</v>
      </c>
      <c r="C118" s="576" t="s">
        <v>2555</v>
      </c>
    </row>
    <row r="119" spans="1:3">
      <c r="A119" s="4"/>
      <c r="B119" s="4"/>
      <c r="C119" s="562"/>
    </row>
    <row r="120" spans="1:3">
      <c r="A120" s="4"/>
      <c r="B120" s="4"/>
      <c r="C120" s="45"/>
    </row>
    <row r="121" spans="1:3">
      <c r="A121" s="4"/>
      <c r="B121" s="4"/>
      <c r="C121" s="45"/>
    </row>
    <row r="122" spans="1:3" ht="15.75">
      <c r="A122" s="1321" t="s">
        <v>2556</v>
      </c>
      <c r="B122" s="1321"/>
      <c r="C122" s="1321"/>
    </row>
    <row r="123" spans="1:3" ht="15.75">
      <c r="A123" s="1321" t="s">
        <v>2557</v>
      </c>
      <c r="B123" s="1321"/>
      <c r="C123" s="1321"/>
    </row>
    <row r="124" spans="1:3" ht="13.5" thickBot="1">
      <c r="C124" s="792"/>
    </row>
    <row r="125" spans="1:3" ht="15.75" thickBot="1">
      <c r="A125" s="793" t="s">
        <v>3</v>
      </c>
      <c r="B125" s="794" t="s">
        <v>2558</v>
      </c>
      <c r="C125" s="795" t="s">
        <v>2559</v>
      </c>
    </row>
    <row r="126" spans="1:3">
      <c r="A126" s="796">
        <v>1</v>
      </c>
      <c r="B126" s="797" t="s">
        <v>2560</v>
      </c>
      <c r="C126" s="798" t="s">
        <v>2561</v>
      </c>
    </row>
    <row r="127" spans="1:3">
      <c r="A127" s="757">
        <f>+A126+1</f>
        <v>2</v>
      </c>
      <c r="B127" s="756" t="s">
        <v>2562</v>
      </c>
      <c r="C127" s="758" t="s">
        <v>2563</v>
      </c>
    </row>
    <row r="128" spans="1:3">
      <c r="A128" s="757">
        <f t="shared" ref="A128:A159" si="0">+A127+1</f>
        <v>3</v>
      </c>
      <c r="B128" s="756" t="s">
        <v>2564</v>
      </c>
      <c r="C128" s="758" t="s">
        <v>2563</v>
      </c>
    </row>
    <row r="129" spans="1:3">
      <c r="A129" s="757">
        <f t="shared" si="0"/>
        <v>4</v>
      </c>
      <c r="B129" s="799" t="s">
        <v>2565</v>
      </c>
      <c r="C129" s="758" t="s">
        <v>2566</v>
      </c>
    </row>
    <row r="130" spans="1:3">
      <c r="A130" s="757">
        <f t="shared" si="0"/>
        <v>5</v>
      </c>
      <c r="B130" s="799" t="s">
        <v>2567</v>
      </c>
      <c r="C130" s="758" t="s">
        <v>2568</v>
      </c>
    </row>
    <row r="131" spans="1:3">
      <c r="A131" s="757">
        <f t="shared" si="0"/>
        <v>6</v>
      </c>
      <c r="B131" s="799" t="s">
        <v>2569</v>
      </c>
      <c r="C131" s="758" t="s">
        <v>2566</v>
      </c>
    </row>
    <row r="132" spans="1:3">
      <c r="A132" s="757">
        <f t="shared" si="0"/>
        <v>7</v>
      </c>
      <c r="B132" s="799" t="s">
        <v>2570</v>
      </c>
      <c r="C132" s="758" t="s">
        <v>2566</v>
      </c>
    </row>
    <row r="133" spans="1:3">
      <c r="A133" s="757">
        <f t="shared" si="0"/>
        <v>8</v>
      </c>
      <c r="B133" s="799" t="s">
        <v>2571</v>
      </c>
      <c r="C133" s="758" t="s">
        <v>2566</v>
      </c>
    </row>
    <row r="134" spans="1:3">
      <c r="A134" s="757">
        <f t="shared" si="0"/>
        <v>9</v>
      </c>
      <c r="B134" s="799" t="s">
        <v>2572</v>
      </c>
      <c r="C134" s="758" t="s">
        <v>2566</v>
      </c>
    </row>
    <row r="135" spans="1:3">
      <c r="A135" s="757">
        <f t="shared" si="0"/>
        <v>10</v>
      </c>
      <c r="B135" s="799" t="s">
        <v>2573</v>
      </c>
      <c r="C135" s="758" t="s">
        <v>2566</v>
      </c>
    </row>
    <row r="136" spans="1:3">
      <c r="A136" s="757">
        <f t="shared" si="0"/>
        <v>11</v>
      </c>
      <c r="B136" s="799" t="s">
        <v>2573</v>
      </c>
      <c r="C136" s="758" t="s">
        <v>2566</v>
      </c>
    </row>
    <row r="137" spans="1:3">
      <c r="A137" s="757">
        <f t="shared" si="0"/>
        <v>12</v>
      </c>
      <c r="B137" s="800" t="s">
        <v>2574</v>
      </c>
      <c r="C137" s="758" t="s">
        <v>2575</v>
      </c>
    </row>
    <row r="138" spans="1:3">
      <c r="A138" s="757">
        <f t="shared" si="0"/>
        <v>13</v>
      </c>
      <c r="B138" s="800" t="s">
        <v>2574</v>
      </c>
      <c r="C138" s="758" t="s">
        <v>2575</v>
      </c>
    </row>
    <row r="139" spans="1:3">
      <c r="A139" s="757">
        <f t="shared" si="0"/>
        <v>14</v>
      </c>
      <c r="B139" s="800" t="s">
        <v>2574</v>
      </c>
      <c r="C139" s="758" t="s">
        <v>2575</v>
      </c>
    </row>
    <row r="140" spans="1:3">
      <c r="A140" s="757">
        <f t="shared" si="0"/>
        <v>15</v>
      </c>
      <c r="B140" s="800" t="s">
        <v>2574</v>
      </c>
      <c r="C140" s="758" t="s">
        <v>2575</v>
      </c>
    </row>
    <row r="141" spans="1:3">
      <c r="A141" s="757">
        <f t="shared" si="0"/>
        <v>16</v>
      </c>
      <c r="B141" s="800" t="s">
        <v>2576</v>
      </c>
      <c r="C141" s="758" t="s">
        <v>2575</v>
      </c>
    </row>
    <row r="142" spans="1:3">
      <c r="A142" s="757">
        <f t="shared" si="0"/>
        <v>17</v>
      </c>
      <c r="B142" s="800" t="s">
        <v>2576</v>
      </c>
      <c r="C142" s="758" t="s">
        <v>2575</v>
      </c>
    </row>
    <row r="143" spans="1:3">
      <c r="A143" s="757">
        <f t="shared" si="0"/>
        <v>18</v>
      </c>
      <c r="B143" s="799" t="s">
        <v>2577</v>
      </c>
      <c r="C143" s="758" t="s">
        <v>2566</v>
      </c>
    </row>
    <row r="144" spans="1:3">
      <c r="A144" s="757">
        <f t="shared" si="0"/>
        <v>19</v>
      </c>
      <c r="B144" s="801" t="s">
        <v>2578</v>
      </c>
      <c r="C144" s="758" t="s">
        <v>2566</v>
      </c>
    </row>
    <row r="145" spans="1:3">
      <c r="A145" s="757">
        <f t="shared" si="0"/>
        <v>20</v>
      </c>
      <c r="B145" s="799" t="s">
        <v>2579</v>
      </c>
      <c r="C145" s="758" t="s">
        <v>2566</v>
      </c>
    </row>
    <row r="146" spans="1:3">
      <c r="A146" s="757">
        <f t="shared" si="0"/>
        <v>21</v>
      </c>
      <c r="B146" s="799" t="s">
        <v>2580</v>
      </c>
      <c r="C146" s="758" t="s">
        <v>2566</v>
      </c>
    </row>
    <row r="147" spans="1:3">
      <c r="A147" s="757">
        <f t="shared" si="0"/>
        <v>22</v>
      </c>
      <c r="B147" s="799" t="s">
        <v>2581</v>
      </c>
      <c r="C147" s="758" t="s">
        <v>2566</v>
      </c>
    </row>
    <row r="148" spans="1:3">
      <c r="A148" s="757">
        <f t="shared" si="0"/>
        <v>23</v>
      </c>
      <c r="B148" s="799" t="s">
        <v>2582</v>
      </c>
      <c r="C148" s="758" t="s">
        <v>2566</v>
      </c>
    </row>
    <row r="149" spans="1:3">
      <c r="A149" s="757">
        <f t="shared" si="0"/>
        <v>24</v>
      </c>
      <c r="B149" s="799" t="s">
        <v>2583</v>
      </c>
      <c r="C149" s="758" t="s">
        <v>2566</v>
      </c>
    </row>
    <row r="150" spans="1:3">
      <c r="A150" s="757">
        <f t="shared" si="0"/>
        <v>25</v>
      </c>
      <c r="B150" s="799" t="s">
        <v>2584</v>
      </c>
      <c r="C150" s="758" t="s">
        <v>2566</v>
      </c>
    </row>
    <row r="151" spans="1:3">
      <c r="A151" s="757">
        <f t="shared" si="0"/>
        <v>26</v>
      </c>
      <c r="B151" s="799" t="s">
        <v>2585</v>
      </c>
      <c r="C151" s="758" t="s">
        <v>2566</v>
      </c>
    </row>
    <row r="152" spans="1:3">
      <c r="A152" s="757">
        <f t="shared" si="0"/>
        <v>27</v>
      </c>
      <c r="B152" s="799" t="s">
        <v>2586</v>
      </c>
      <c r="C152" s="758" t="s">
        <v>2566</v>
      </c>
    </row>
    <row r="153" spans="1:3" ht="36">
      <c r="A153" s="757">
        <f t="shared" si="0"/>
        <v>28</v>
      </c>
      <c r="B153" s="802" t="s">
        <v>2587</v>
      </c>
      <c r="C153" s="758" t="s">
        <v>2588</v>
      </c>
    </row>
    <row r="154" spans="1:3">
      <c r="A154" s="757">
        <f t="shared" si="0"/>
        <v>29</v>
      </c>
      <c r="B154" s="799" t="s">
        <v>2589</v>
      </c>
      <c r="C154" s="758" t="s">
        <v>2588</v>
      </c>
    </row>
    <row r="155" spans="1:3">
      <c r="A155" s="757">
        <f t="shared" si="0"/>
        <v>30</v>
      </c>
      <c r="B155" s="799" t="s">
        <v>2590</v>
      </c>
      <c r="C155" s="758" t="s">
        <v>2591</v>
      </c>
    </row>
    <row r="156" spans="1:3">
      <c r="A156" s="757">
        <f t="shared" si="0"/>
        <v>31</v>
      </c>
      <c r="B156" s="799" t="s">
        <v>2592</v>
      </c>
      <c r="C156" s="803" t="s">
        <v>2593</v>
      </c>
    </row>
    <row r="157" spans="1:3" ht="15">
      <c r="A157" s="757">
        <f t="shared" si="0"/>
        <v>32</v>
      </c>
      <c r="B157" s="804" t="s">
        <v>2594</v>
      </c>
      <c r="C157" s="803" t="s">
        <v>242</v>
      </c>
    </row>
    <row r="158" spans="1:3">
      <c r="A158" s="757">
        <f t="shared" si="0"/>
        <v>33</v>
      </c>
      <c r="B158" s="804" t="s">
        <v>2595</v>
      </c>
      <c r="C158" s="803" t="s">
        <v>242</v>
      </c>
    </row>
    <row r="159" spans="1:3" ht="13.5" thickBot="1">
      <c r="A159" s="805">
        <f t="shared" si="0"/>
        <v>34</v>
      </c>
      <c r="B159" s="806" t="s">
        <v>2596</v>
      </c>
      <c r="C159" s="807" t="s">
        <v>242</v>
      </c>
    </row>
  </sheetData>
  <sheetProtection password="E2A1" sheet="1" objects="1" scenarios="1"/>
  <customSheetViews>
    <customSheetView guid="{3E90B2E1-F1F4-4974-B519-9169F75ECD48}" topLeftCell="A10">
      <selection activeCell="E55" sqref="E55"/>
      <pageMargins left="0.7" right="0.7" top="0.75" bottom="0.75" header="0.3" footer="0.3"/>
    </customSheetView>
  </customSheetViews>
  <mergeCells count="7">
    <mergeCell ref="A7:B7"/>
    <mergeCell ref="A122:C122"/>
    <mergeCell ref="A123:C123"/>
    <mergeCell ref="A1:B1"/>
    <mergeCell ref="A2:B2"/>
    <mergeCell ref="A3:B3"/>
    <mergeCell ref="A5:C5"/>
  </mergeCell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sheetPr codeName="Hoja55"/>
  <dimension ref="A1:C134"/>
  <sheetViews>
    <sheetView workbookViewId="0">
      <selection activeCell="E55" sqref="E55"/>
    </sheetView>
  </sheetViews>
  <sheetFormatPr baseColWidth="10" defaultRowHeight="12.75"/>
  <cols>
    <col min="2" max="2" width="24.28515625" customWidth="1"/>
    <col min="3" max="3" width="37.5703125" customWidth="1"/>
  </cols>
  <sheetData>
    <row r="1" spans="1:3">
      <c r="A1" s="1050" t="s">
        <v>0</v>
      </c>
      <c r="B1" s="1051"/>
      <c r="C1" s="789" t="s">
        <v>2065</v>
      </c>
    </row>
    <row r="2" spans="1:3" ht="13.5" thickBot="1">
      <c r="A2" s="1052" t="s">
        <v>77</v>
      </c>
      <c r="B2" s="1053"/>
      <c r="C2" s="582" t="s">
        <v>262</v>
      </c>
    </row>
    <row r="3" spans="1:3">
      <c r="A3" s="1052" t="s">
        <v>1</v>
      </c>
      <c r="B3" s="1054"/>
      <c r="C3" s="789" t="s">
        <v>765</v>
      </c>
    </row>
    <row r="4" spans="1:3" ht="13.5" thickBot="1">
      <c r="A4" s="4"/>
      <c r="B4" s="4"/>
      <c r="C4" s="45"/>
    </row>
    <row r="5" spans="1:3" ht="13.5" thickBot="1">
      <c r="A5" s="1306" t="s">
        <v>78</v>
      </c>
      <c r="B5" s="1046"/>
      <c r="C5" s="1047"/>
    </row>
    <row r="6" spans="1:3" ht="13.5" thickBot="1">
      <c r="A6" s="4"/>
      <c r="B6" s="4"/>
      <c r="C6" s="45"/>
    </row>
    <row r="7" spans="1:3" ht="13.5" thickBot="1">
      <c r="A7" s="1048" t="s">
        <v>3</v>
      </c>
      <c r="B7" s="1049"/>
      <c r="C7" s="46" t="s">
        <v>4</v>
      </c>
    </row>
    <row r="8" spans="1:3" ht="13.5" thickBot="1">
      <c r="A8" s="28"/>
      <c r="B8" s="32"/>
      <c r="C8" s="46"/>
    </row>
    <row r="9" spans="1:3" ht="13.5" thickBot="1">
      <c r="A9" s="25" t="s">
        <v>5</v>
      </c>
      <c r="B9" s="26" t="s">
        <v>7</v>
      </c>
      <c r="C9" s="47"/>
    </row>
    <row r="10" spans="1:3" ht="13.5" thickBot="1">
      <c r="A10" s="25" t="s">
        <v>6</v>
      </c>
      <c r="B10" s="26" t="s">
        <v>8</v>
      </c>
      <c r="C10" s="47"/>
    </row>
    <row r="11" spans="1:3">
      <c r="A11" s="676" t="s">
        <v>129</v>
      </c>
      <c r="B11" s="677" t="s">
        <v>10</v>
      </c>
      <c r="C11" s="873" t="s">
        <v>2065</v>
      </c>
    </row>
    <row r="12" spans="1:3">
      <c r="A12" s="678" t="s">
        <v>130</v>
      </c>
      <c r="B12" s="679" t="s">
        <v>9</v>
      </c>
      <c r="C12" s="564" t="s">
        <v>263</v>
      </c>
    </row>
    <row r="13" spans="1:3">
      <c r="A13" s="678" t="s">
        <v>131</v>
      </c>
      <c r="B13" s="679" t="s">
        <v>11</v>
      </c>
      <c r="C13" s="564" t="s">
        <v>2064</v>
      </c>
    </row>
    <row r="14" spans="1:3">
      <c r="A14" s="678" t="s">
        <v>132</v>
      </c>
      <c r="B14" s="679" t="s">
        <v>12</v>
      </c>
      <c r="C14" s="564" t="s">
        <v>2065</v>
      </c>
    </row>
    <row r="15" spans="1:3">
      <c r="A15" s="678" t="s">
        <v>133</v>
      </c>
      <c r="B15" s="679" t="s">
        <v>34</v>
      </c>
      <c r="C15" s="564" t="s">
        <v>765</v>
      </c>
    </row>
    <row r="16" spans="1:3" ht="63.75">
      <c r="A16" s="678"/>
      <c r="B16" s="680" t="s">
        <v>192</v>
      </c>
      <c r="C16" s="564"/>
    </row>
    <row r="17" spans="1:3">
      <c r="A17" s="678" t="s">
        <v>134</v>
      </c>
      <c r="B17" s="679" t="s">
        <v>193</v>
      </c>
      <c r="C17" s="564">
        <v>-11</v>
      </c>
    </row>
    <row r="18" spans="1:3">
      <c r="A18" s="678" t="s">
        <v>135</v>
      </c>
      <c r="B18" s="679" t="s">
        <v>196</v>
      </c>
      <c r="C18" s="564">
        <v>-12</v>
      </c>
    </row>
    <row r="19" spans="1:3">
      <c r="A19" s="678" t="s">
        <v>136</v>
      </c>
      <c r="B19" s="679" t="s">
        <v>195</v>
      </c>
      <c r="C19" s="564">
        <v>-13</v>
      </c>
    </row>
    <row r="20" spans="1:3">
      <c r="A20" s="678" t="s">
        <v>137</v>
      </c>
      <c r="B20" s="679" t="s">
        <v>86</v>
      </c>
      <c r="C20" s="564">
        <v>-14</v>
      </c>
    </row>
    <row r="21" spans="1:3">
      <c r="A21" s="678" t="s">
        <v>138</v>
      </c>
      <c r="B21" s="679" t="s">
        <v>13</v>
      </c>
      <c r="C21" s="564">
        <v>-15</v>
      </c>
    </row>
    <row r="22" spans="1:3">
      <c r="A22" s="678" t="s">
        <v>139</v>
      </c>
      <c r="B22" s="679" t="s">
        <v>14</v>
      </c>
      <c r="C22" s="564">
        <v>-16</v>
      </c>
    </row>
    <row r="23" spans="1:3">
      <c r="A23" s="678" t="s">
        <v>140</v>
      </c>
      <c r="B23" s="679" t="s">
        <v>15</v>
      </c>
      <c r="C23" s="564" t="s">
        <v>2597</v>
      </c>
    </row>
    <row r="24" spans="1:3" ht="25.5">
      <c r="A24" s="678" t="s">
        <v>141</v>
      </c>
      <c r="B24" s="682" t="s">
        <v>91</v>
      </c>
      <c r="C24" s="564" t="s">
        <v>1476</v>
      </c>
    </row>
    <row r="25" spans="1:3">
      <c r="A25" s="678" t="s">
        <v>142</v>
      </c>
      <c r="B25" s="679" t="s">
        <v>16</v>
      </c>
      <c r="C25" s="564">
        <v>-19</v>
      </c>
    </row>
    <row r="26" spans="1:3" ht="26.25" thickBot="1">
      <c r="A26" s="683" t="s">
        <v>194</v>
      </c>
      <c r="B26" s="693" t="s">
        <v>59</v>
      </c>
      <c r="C26" s="576" t="s">
        <v>227</v>
      </c>
    </row>
    <row r="27" spans="1:3" ht="13.5" thickBot="1">
      <c r="A27" s="25" t="s">
        <v>17</v>
      </c>
      <c r="B27" s="26" t="s">
        <v>18</v>
      </c>
      <c r="C27" s="856"/>
    </row>
    <row r="28" spans="1:3">
      <c r="A28" s="678" t="s">
        <v>143</v>
      </c>
      <c r="B28" s="677" t="s">
        <v>19</v>
      </c>
      <c r="C28" s="577">
        <v>2</v>
      </c>
    </row>
    <row r="29" spans="1:3" ht="38.25">
      <c r="A29" s="678" t="s">
        <v>144</v>
      </c>
      <c r="B29" s="682" t="s">
        <v>20</v>
      </c>
      <c r="C29" s="564" t="s">
        <v>2598</v>
      </c>
    </row>
    <row r="30" spans="1:3" ht="76.5">
      <c r="A30" s="678" t="s">
        <v>145</v>
      </c>
      <c r="B30" s="682" t="s">
        <v>21</v>
      </c>
      <c r="C30" s="564" t="s">
        <v>2598</v>
      </c>
    </row>
    <row r="31" spans="1:3" ht="51.75" thickBot="1">
      <c r="A31" s="683" t="s">
        <v>146</v>
      </c>
      <c r="B31" s="693" t="s">
        <v>22</v>
      </c>
      <c r="C31" s="576" t="s">
        <v>2598</v>
      </c>
    </row>
    <row r="32" spans="1:3" ht="13.5" thickBot="1">
      <c r="A32" s="30" t="s">
        <v>23</v>
      </c>
      <c r="B32" s="41" t="s">
        <v>24</v>
      </c>
      <c r="C32" s="861"/>
    </row>
    <row r="33" spans="1:3">
      <c r="A33" s="14"/>
      <c r="B33" s="686" t="s">
        <v>25</v>
      </c>
      <c r="C33" s="596" t="s">
        <v>2599</v>
      </c>
    </row>
    <row r="34" spans="1:3">
      <c r="A34" s="12"/>
      <c r="B34" s="687" t="s">
        <v>26</v>
      </c>
      <c r="C34" s="582" t="s">
        <v>280</v>
      </c>
    </row>
    <row r="35" spans="1:3">
      <c r="A35" s="688" t="s">
        <v>147</v>
      </c>
      <c r="B35" s="687" t="s">
        <v>27</v>
      </c>
      <c r="C35" s="582" t="s">
        <v>280</v>
      </c>
    </row>
    <row r="36" spans="1:3">
      <c r="A36" s="688" t="s">
        <v>148</v>
      </c>
      <c r="B36" s="687" t="s">
        <v>28</v>
      </c>
      <c r="C36" s="582" t="s">
        <v>280</v>
      </c>
    </row>
    <row r="37" spans="1:3">
      <c r="A37" s="688" t="s">
        <v>149</v>
      </c>
      <c r="B37" s="687" t="s">
        <v>29</v>
      </c>
      <c r="C37" s="582" t="s">
        <v>280</v>
      </c>
    </row>
    <row r="38" spans="1:3">
      <c r="A38" s="688"/>
      <c r="B38" s="687" t="s">
        <v>80</v>
      </c>
      <c r="C38" s="582"/>
    </row>
    <row r="39" spans="1:3">
      <c r="A39" s="688" t="s">
        <v>150</v>
      </c>
      <c r="B39" s="687" t="s">
        <v>126</v>
      </c>
      <c r="C39" s="582" t="s">
        <v>309</v>
      </c>
    </row>
    <row r="40" spans="1:3">
      <c r="A40" s="688" t="s">
        <v>151</v>
      </c>
      <c r="B40" s="687" t="s">
        <v>127</v>
      </c>
      <c r="C40" s="582" t="s">
        <v>309</v>
      </c>
    </row>
    <row r="41" spans="1:3">
      <c r="A41" s="688" t="s">
        <v>152</v>
      </c>
      <c r="B41" s="687" t="s">
        <v>81</v>
      </c>
      <c r="C41" s="582" t="s">
        <v>274</v>
      </c>
    </row>
    <row r="42" spans="1:3">
      <c r="A42" s="688" t="s">
        <v>153</v>
      </c>
      <c r="B42" s="687" t="s">
        <v>82</v>
      </c>
      <c r="C42" s="582" t="s">
        <v>275</v>
      </c>
    </row>
    <row r="43" spans="1:3">
      <c r="A43" s="688" t="s">
        <v>154</v>
      </c>
      <c r="B43" s="687" t="s">
        <v>30</v>
      </c>
      <c r="C43" s="582" t="s">
        <v>2600</v>
      </c>
    </row>
    <row r="44" spans="1:3">
      <c r="A44" s="688" t="s">
        <v>155</v>
      </c>
      <c r="B44" s="687" t="s">
        <v>79</v>
      </c>
      <c r="C44" s="582" t="s">
        <v>2600</v>
      </c>
    </row>
    <row r="45" spans="1:3">
      <c r="A45" s="688" t="s">
        <v>156</v>
      </c>
      <c r="B45" s="687" t="s">
        <v>61</v>
      </c>
      <c r="C45" s="582" t="s">
        <v>2601</v>
      </c>
    </row>
    <row r="46" spans="1:3">
      <c r="A46" s="688" t="s">
        <v>157</v>
      </c>
      <c r="B46" s="687" t="s">
        <v>92</v>
      </c>
      <c r="C46" s="582" t="s">
        <v>2602</v>
      </c>
    </row>
    <row r="47" spans="1:3">
      <c r="A47" s="688" t="s">
        <v>158</v>
      </c>
      <c r="B47" s="687" t="s">
        <v>93</v>
      </c>
      <c r="C47" s="582">
        <v>6</v>
      </c>
    </row>
    <row r="48" spans="1:3">
      <c r="A48" s="688" t="s">
        <v>159</v>
      </c>
      <c r="B48" s="687" t="s">
        <v>99</v>
      </c>
      <c r="C48" s="582">
        <v>-39</v>
      </c>
    </row>
    <row r="49" spans="1:3">
      <c r="A49" s="688" t="s">
        <v>160</v>
      </c>
      <c r="B49" s="687" t="s">
        <v>100</v>
      </c>
      <c r="C49" s="582">
        <v>-40</v>
      </c>
    </row>
    <row r="50" spans="1:3">
      <c r="A50" s="688" t="s">
        <v>161</v>
      </c>
      <c r="B50" s="687" t="s">
        <v>101</v>
      </c>
      <c r="C50" s="582" t="s">
        <v>280</v>
      </c>
    </row>
    <row r="51" spans="1:3">
      <c r="A51" s="688" t="s">
        <v>162</v>
      </c>
      <c r="B51" s="687" t="s">
        <v>102</v>
      </c>
      <c r="C51" s="582">
        <v>-42</v>
      </c>
    </row>
    <row r="52" spans="1:3">
      <c r="A52" s="688" t="s">
        <v>163</v>
      </c>
      <c r="B52" s="687" t="s">
        <v>103</v>
      </c>
      <c r="C52" s="582" t="s">
        <v>280</v>
      </c>
    </row>
    <row r="53" spans="1:3">
      <c r="A53" s="688"/>
      <c r="B53" s="687" t="s">
        <v>83</v>
      </c>
      <c r="C53" s="582"/>
    </row>
    <row r="54" spans="1:3">
      <c r="A54" s="688" t="s">
        <v>164</v>
      </c>
      <c r="B54" s="687" t="s">
        <v>60</v>
      </c>
      <c r="C54" s="582" t="s">
        <v>280</v>
      </c>
    </row>
    <row r="55" spans="1:3">
      <c r="A55" s="688" t="s">
        <v>165</v>
      </c>
      <c r="B55" s="687" t="s">
        <v>36</v>
      </c>
      <c r="C55" s="582" t="s">
        <v>280</v>
      </c>
    </row>
    <row r="56" spans="1:3">
      <c r="A56" s="688" t="s">
        <v>166</v>
      </c>
      <c r="B56" s="687" t="s">
        <v>37</v>
      </c>
      <c r="C56" s="582" t="s">
        <v>280</v>
      </c>
    </row>
    <row r="57" spans="1:3">
      <c r="A57" s="688" t="s">
        <v>167</v>
      </c>
      <c r="B57" s="687" t="s">
        <v>87</v>
      </c>
      <c r="C57" s="582" t="s">
        <v>1584</v>
      </c>
    </row>
    <row r="58" spans="1:3">
      <c r="A58" s="688" t="s">
        <v>168</v>
      </c>
      <c r="B58" s="687" t="s">
        <v>88</v>
      </c>
      <c r="C58" s="582" t="s">
        <v>280</v>
      </c>
    </row>
    <row r="59" spans="1:3">
      <c r="A59" s="688" t="s">
        <v>169</v>
      </c>
      <c r="B59" s="687" t="s">
        <v>89</v>
      </c>
      <c r="C59" s="582" t="s">
        <v>280</v>
      </c>
    </row>
    <row r="60" spans="1:3">
      <c r="A60" s="688"/>
      <c r="B60" s="687" t="s">
        <v>84</v>
      </c>
      <c r="C60" s="582"/>
    </row>
    <row r="61" spans="1:3">
      <c r="A61" s="688" t="s">
        <v>170</v>
      </c>
      <c r="B61" s="687" t="s">
        <v>32</v>
      </c>
      <c r="C61" s="582" t="s">
        <v>280</v>
      </c>
    </row>
    <row r="62" spans="1:3">
      <c r="A62" s="688" t="s">
        <v>171</v>
      </c>
      <c r="B62" s="687" t="s">
        <v>90</v>
      </c>
      <c r="C62" s="582" t="s">
        <v>2603</v>
      </c>
    </row>
    <row r="63" spans="1:3">
      <c r="A63" s="688"/>
      <c r="B63" s="687" t="s">
        <v>85</v>
      </c>
      <c r="C63" s="582"/>
    </row>
    <row r="64" spans="1:3">
      <c r="A64" s="688" t="s">
        <v>172</v>
      </c>
      <c r="B64" s="687" t="s">
        <v>33</v>
      </c>
      <c r="C64" s="582" t="s">
        <v>280</v>
      </c>
    </row>
    <row r="65" spans="1:3">
      <c r="A65" s="688" t="s">
        <v>173</v>
      </c>
      <c r="B65" s="687" t="s">
        <v>31</v>
      </c>
      <c r="C65" s="582" t="s">
        <v>280</v>
      </c>
    </row>
    <row r="66" spans="1:3">
      <c r="A66" s="688"/>
      <c r="B66" s="687" t="s">
        <v>104</v>
      </c>
      <c r="C66" s="582"/>
    </row>
    <row r="67" spans="1:3">
      <c r="A67" s="688" t="s">
        <v>174</v>
      </c>
      <c r="B67" s="687" t="s">
        <v>105</v>
      </c>
      <c r="C67" s="582" t="s">
        <v>280</v>
      </c>
    </row>
    <row r="68" spans="1:3">
      <c r="A68" s="688" t="s">
        <v>175</v>
      </c>
      <c r="B68" s="687" t="s">
        <v>106</v>
      </c>
      <c r="C68" s="582" t="s">
        <v>1584</v>
      </c>
    </row>
    <row r="69" spans="1:3">
      <c r="A69" s="688" t="s">
        <v>176</v>
      </c>
      <c r="B69" s="687" t="s">
        <v>107</v>
      </c>
      <c r="C69" s="582" t="s">
        <v>322</v>
      </c>
    </row>
    <row r="70" spans="1:3">
      <c r="A70" s="688" t="s">
        <v>177</v>
      </c>
      <c r="B70" s="687" t="s">
        <v>108</v>
      </c>
      <c r="C70" s="582"/>
    </row>
    <row r="71" spans="1:3">
      <c r="A71" s="688" t="s">
        <v>178</v>
      </c>
      <c r="B71" s="687" t="s">
        <v>109</v>
      </c>
      <c r="C71" s="582" t="s">
        <v>322</v>
      </c>
    </row>
    <row r="72" spans="1:3" ht="51">
      <c r="A72" s="688" t="s">
        <v>179</v>
      </c>
      <c r="B72" s="689" t="s">
        <v>209</v>
      </c>
      <c r="C72" s="582" t="s">
        <v>322</v>
      </c>
    </row>
    <row r="73" spans="1:3">
      <c r="A73" s="688" t="s">
        <v>180</v>
      </c>
      <c r="B73" s="687" t="s">
        <v>110</v>
      </c>
      <c r="C73" s="582" t="s">
        <v>322</v>
      </c>
    </row>
    <row r="74" spans="1:3">
      <c r="A74" s="688" t="s">
        <v>181</v>
      </c>
      <c r="B74" s="687" t="s">
        <v>111</v>
      </c>
      <c r="C74" s="582" t="s">
        <v>322</v>
      </c>
    </row>
    <row r="75" spans="1:3" ht="25.5">
      <c r="A75" s="688" t="s">
        <v>182</v>
      </c>
      <c r="B75" s="689" t="s">
        <v>112</v>
      </c>
      <c r="C75" s="582" t="s">
        <v>322</v>
      </c>
    </row>
    <row r="76" spans="1:3">
      <c r="A76" s="688" t="s">
        <v>183</v>
      </c>
      <c r="B76" s="689" t="s">
        <v>202</v>
      </c>
      <c r="C76" s="582" t="s">
        <v>309</v>
      </c>
    </row>
    <row r="77" spans="1:3">
      <c r="A77" s="688" t="s">
        <v>197</v>
      </c>
      <c r="B77" s="689" t="s">
        <v>203</v>
      </c>
      <c r="C77" s="582" t="s">
        <v>309</v>
      </c>
    </row>
    <row r="78" spans="1:3">
      <c r="A78" s="688" t="s">
        <v>198</v>
      </c>
      <c r="B78" s="689" t="s">
        <v>204</v>
      </c>
      <c r="C78" s="582" t="s">
        <v>309</v>
      </c>
    </row>
    <row r="79" spans="1:3">
      <c r="A79" s="688" t="s">
        <v>199</v>
      </c>
      <c r="B79" s="689" t="s">
        <v>205</v>
      </c>
      <c r="C79" s="582" t="s">
        <v>309</v>
      </c>
    </row>
    <row r="80" spans="1:3">
      <c r="A80" s="688"/>
      <c r="B80" s="687" t="s">
        <v>113</v>
      </c>
      <c r="C80" s="582"/>
    </row>
    <row r="81" spans="1:3">
      <c r="A81" s="688" t="s">
        <v>200</v>
      </c>
      <c r="B81" s="687" t="s">
        <v>114</v>
      </c>
      <c r="C81" s="582">
        <v>-67</v>
      </c>
    </row>
    <row r="82" spans="1:3">
      <c r="A82" s="688" t="s">
        <v>201</v>
      </c>
      <c r="B82" s="687" t="s">
        <v>115</v>
      </c>
      <c r="C82" s="582">
        <v>-68</v>
      </c>
    </row>
    <row r="83" spans="1:3">
      <c r="A83" s="688"/>
      <c r="B83" s="690" t="s">
        <v>208</v>
      </c>
      <c r="C83" s="862"/>
    </row>
    <row r="84" spans="1:3" ht="26.25" thickBot="1">
      <c r="A84" s="691" t="s">
        <v>207</v>
      </c>
      <c r="B84" s="692" t="s">
        <v>206</v>
      </c>
      <c r="C84" s="854" t="s">
        <v>289</v>
      </c>
    </row>
    <row r="85" spans="1:3" ht="13.5" thickBot="1">
      <c r="A85" s="12"/>
      <c r="B85" s="8"/>
      <c r="C85" s="595"/>
    </row>
    <row r="86" spans="1:3" ht="13.5" thickBot="1">
      <c r="A86" s="25" t="s">
        <v>39</v>
      </c>
      <c r="B86" s="29" t="s">
        <v>38</v>
      </c>
      <c r="C86" s="856"/>
    </row>
    <row r="87" spans="1:3">
      <c r="A87" s="14" t="s">
        <v>40</v>
      </c>
      <c r="B87" s="17" t="s">
        <v>62</v>
      </c>
      <c r="C87" s="596"/>
    </row>
    <row r="88" spans="1:3">
      <c r="A88" s="12" t="s">
        <v>41</v>
      </c>
      <c r="B88" s="18" t="s">
        <v>63</v>
      </c>
      <c r="C88" s="582" t="s">
        <v>280</v>
      </c>
    </row>
    <row r="89" spans="1:3">
      <c r="A89" s="12" t="s">
        <v>42</v>
      </c>
      <c r="B89" s="18" t="s">
        <v>64</v>
      </c>
      <c r="C89" s="582" t="s">
        <v>280</v>
      </c>
    </row>
    <row r="90" spans="1:3">
      <c r="A90" s="12" t="s">
        <v>43</v>
      </c>
      <c r="B90" s="18" t="s">
        <v>65</v>
      </c>
      <c r="C90" s="582" t="s">
        <v>280</v>
      </c>
    </row>
    <row r="91" spans="1:3">
      <c r="A91" s="12" t="s">
        <v>44</v>
      </c>
      <c r="B91" s="18" t="s">
        <v>66</v>
      </c>
      <c r="C91" s="582" t="s">
        <v>280</v>
      </c>
    </row>
    <row r="92" spans="1:3">
      <c r="A92" s="12" t="s">
        <v>45</v>
      </c>
      <c r="B92" s="18" t="s">
        <v>120</v>
      </c>
      <c r="C92" s="582" t="s">
        <v>280</v>
      </c>
    </row>
    <row r="93" spans="1:3">
      <c r="A93" s="12" t="s">
        <v>46</v>
      </c>
      <c r="B93" s="18" t="s">
        <v>121</v>
      </c>
      <c r="C93" s="582" t="s">
        <v>280</v>
      </c>
    </row>
    <row r="94" spans="1:3" ht="38.25">
      <c r="A94" s="12" t="s">
        <v>47</v>
      </c>
      <c r="B94" s="22" t="s">
        <v>67</v>
      </c>
      <c r="C94" s="582" t="s">
        <v>280</v>
      </c>
    </row>
    <row r="95" spans="1:3" ht="38.25">
      <c r="A95" s="12" t="s">
        <v>48</v>
      </c>
      <c r="B95" s="22" t="s">
        <v>68</v>
      </c>
      <c r="C95" s="582" t="s">
        <v>280</v>
      </c>
    </row>
    <row r="96" spans="1:3">
      <c r="A96" s="12" t="s">
        <v>49</v>
      </c>
      <c r="B96" s="18" t="s">
        <v>69</v>
      </c>
      <c r="C96" s="582" t="s">
        <v>280</v>
      </c>
    </row>
    <row r="97" spans="1:3">
      <c r="A97" s="12" t="s">
        <v>50</v>
      </c>
      <c r="B97" s="18" t="s">
        <v>70</v>
      </c>
      <c r="C97" s="582" t="s">
        <v>280</v>
      </c>
    </row>
    <row r="98" spans="1:3">
      <c r="A98" s="12" t="s">
        <v>122</v>
      </c>
      <c r="B98" s="1" t="s">
        <v>116</v>
      </c>
      <c r="C98" s="582" t="s">
        <v>280</v>
      </c>
    </row>
    <row r="99" spans="1:3">
      <c r="A99" s="12" t="s">
        <v>123</v>
      </c>
      <c r="B99" s="1" t="s">
        <v>117</v>
      </c>
      <c r="C99" s="582" t="s">
        <v>280</v>
      </c>
    </row>
    <row r="100" spans="1:3">
      <c r="A100" s="12" t="s">
        <v>124</v>
      </c>
      <c r="B100" s="1" t="s">
        <v>118</v>
      </c>
      <c r="C100" s="582" t="s">
        <v>280</v>
      </c>
    </row>
    <row r="101" spans="1:3" ht="13.5" thickBot="1">
      <c r="A101" s="15" t="s">
        <v>125</v>
      </c>
      <c r="B101" s="3" t="s">
        <v>119</v>
      </c>
      <c r="C101" s="854" t="s">
        <v>280</v>
      </c>
    </row>
    <row r="102" spans="1:3" ht="13.5" thickBot="1">
      <c r="A102" s="12"/>
      <c r="B102" s="8"/>
      <c r="C102" s="595"/>
    </row>
    <row r="103" spans="1:3" ht="13.5" thickBot="1">
      <c r="A103" s="25" t="s">
        <v>51</v>
      </c>
      <c r="B103" s="29" t="s">
        <v>191</v>
      </c>
      <c r="C103" s="856"/>
    </row>
    <row r="104" spans="1:3" ht="13.5" thickBot="1">
      <c r="A104" s="16" t="s">
        <v>52</v>
      </c>
      <c r="B104" s="20" t="s">
        <v>128</v>
      </c>
      <c r="C104" s="863" t="s">
        <v>2604</v>
      </c>
    </row>
    <row r="105" spans="1:3" ht="13.5" thickBot="1">
      <c r="A105" s="12"/>
      <c r="B105" s="8"/>
      <c r="C105" s="595"/>
    </row>
    <row r="106" spans="1:3" ht="13.5" thickBot="1">
      <c r="A106" s="30" t="s">
        <v>53</v>
      </c>
      <c r="B106" s="31" t="s">
        <v>71</v>
      </c>
      <c r="C106" s="861"/>
    </row>
    <row r="107" spans="1:3">
      <c r="A107" s="14" t="s">
        <v>54</v>
      </c>
      <c r="B107" s="17" t="s">
        <v>72</v>
      </c>
      <c r="C107" s="596" t="s">
        <v>280</v>
      </c>
    </row>
    <row r="108" spans="1:3" ht="13.5" thickBot="1">
      <c r="A108" s="15" t="s">
        <v>55</v>
      </c>
      <c r="B108" s="19" t="s">
        <v>73</v>
      </c>
      <c r="C108" s="854" t="s">
        <v>280</v>
      </c>
    </row>
    <row r="109" spans="1:3" ht="13.5" thickBot="1">
      <c r="A109" s="12"/>
      <c r="B109" s="8"/>
      <c r="C109" s="595"/>
    </row>
    <row r="110" spans="1:3" ht="13.5" thickBot="1">
      <c r="A110" s="30" t="s">
        <v>56</v>
      </c>
      <c r="B110" s="31" t="s">
        <v>74</v>
      </c>
      <c r="C110" s="861"/>
    </row>
    <row r="111" spans="1:3" ht="25.5">
      <c r="A111" s="14" t="s">
        <v>57</v>
      </c>
      <c r="B111" s="23" t="s">
        <v>75</v>
      </c>
      <c r="C111" s="598" t="s">
        <v>2605</v>
      </c>
    </row>
    <row r="112" spans="1:3" ht="39" thickBot="1">
      <c r="A112" s="15" t="s">
        <v>58</v>
      </c>
      <c r="B112" s="24" t="s">
        <v>76</v>
      </c>
      <c r="C112" s="576" t="s">
        <v>280</v>
      </c>
    </row>
    <row r="113" spans="1:3" ht="13.5" thickBot="1">
      <c r="A113" s="4"/>
      <c r="B113" s="4"/>
      <c r="C113" s="562"/>
    </row>
    <row r="114" spans="1:3" ht="13.5" thickBot="1">
      <c r="A114" s="25" t="s">
        <v>94</v>
      </c>
      <c r="B114" s="26" t="s">
        <v>184</v>
      </c>
      <c r="C114" s="856"/>
    </row>
    <row r="115" spans="1:3" ht="25.5">
      <c r="A115" s="676" t="s">
        <v>95</v>
      </c>
      <c r="B115" s="36" t="s">
        <v>187</v>
      </c>
      <c r="C115" s="598" t="s">
        <v>280</v>
      </c>
    </row>
    <row r="116" spans="1:3" ht="25.5">
      <c r="A116" s="678" t="s">
        <v>96</v>
      </c>
      <c r="B116" s="37" t="s">
        <v>188</v>
      </c>
      <c r="C116" s="564" t="s">
        <v>280</v>
      </c>
    </row>
    <row r="117" spans="1:3" ht="38.25">
      <c r="A117" s="678" t="s">
        <v>97</v>
      </c>
      <c r="B117" s="37" t="s">
        <v>189</v>
      </c>
      <c r="C117" s="564" t="s">
        <v>280</v>
      </c>
    </row>
    <row r="118" spans="1:3">
      <c r="A118" s="678" t="s">
        <v>98</v>
      </c>
      <c r="B118" s="37" t="s">
        <v>190</v>
      </c>
      <c r="C118" s="564" t="s">
        <v>280</v>
      </c>
    </row>
    <row r="119" spans="1:3" ht="13.5" thickBot="1">
      <c r="A119" s="683" t="s">
        <v>185</v>
      </c>
      <c r="B119" s="38" t="s">
        <v>186</v>
      </c>
      <c r="C119" s="576" t="s">
        <v>280</v>
      </c>
    </row>
    <row r="120" spans="1:3">
      <c r="C120" s="951"/>
    </row>
    <row r="121" spans="1:3">
      <c r="C121" s="951"/>
    </row>
    <row r="122" spans="1:3">
      <c r="C122" s="951"/>
    </row>
    <row r="123" spans="1:3">
      <c r="C123" s="951"/>
    </row>
    <row r="124" spans="1:3">
      <c r="C124" s="951"/>
    </row>
    <row r="125" spans="1:3">
      <c r="C125" s="951"/>
    </row>
    <row r="126" spans="1:3">
      <c r="C126" s="951"/>
    </row>
    <row r="127" spans="1:3">
      <c r="C127" s="951"/>
    </row>
    <row r="128" spans="1:3">
      <c r="C128" s="951"/>
    </row>
    <row r="129" spans="3:3">
      <c r="C129" s="951"/>
    </row>
    <row r="130" spans="3:3">
      <c r="C130" s="951"/>
    </row>
    <row r="131" spans="3:3">
      <c r="C131" s="951"/>
    </row>
    <row r="132" spans="3:3">
      <c r="C132" s="951"/>
    </row>
    <row r="133" spans="3:3">
      <c r="C133" s="951"/>
    </row>
    <row r="134" spans="3:3">
      <c r="C134" s="951"/>
    </row>
  </sheetData>
  <sheetProtection password="E2A1" sheet="1" objects="1" scenarios="1"/>
  <customSheetViews>
    <customSheetView guid="{3E90B2E1-F1F4-4974-B519-9169F75ECD48}">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worksheet>
</file>

<file path=xl/worksheets/sheet56.xml><?xml version="1.0" encoding="utf-8"?>
<worksheet xmlns="http://schemas.openxmlformats.org/spreadsheetml/2006/main" xmlns:r="http://schemas.openxmlformats.org/officeDocument/2006/relationships">
  <sheetPr codeName="Hoja56"/>
  <dimension ref="A1:C118"/>
  <sheetViews>
    <sheetView topLeftCell="A22" workbookViewId="0">
      <selection activeCell="F36" sqref="F36"/>
    </sheetView>
  </sheetViews>
  <sheetFormatPr baseColWidth="10" defaultRowHeight="12.75"/>
  <cols>
    <col min="1" max="1" width="5.28515625" bestFit="1" customWidth="1"/>
    <col min="2" max="2" width="43.42578125" bestFit="1" customWidth="1"/>
    <col min="3" max="3" width="54.5703125" customWidth="1"/>
  </cols>
  <sheetData>
    <row r="1" spans="1:3">
      <c r="A1" s="1050" t="s">
        <v>0</v>
      </c>
      <c r="B1" s="1323"/>
      <c r="C1" s="1041" t="s">
        <v>2606</v>
      </c>
    </row>
    <row r="2" spans="1:3">
      <c r="A2" s="1052" t="s">
        <v>77</v>
      </c>
      <c r="B2" s="1324"/>
      <c r="C2" s="1032" t="s">
        <v>262</v>
      </c>
    </row>
    <row r="3" spans="1:3" ht="13.5" thickBot="1">
      <c r="A3" s="1308" t="s">
        <v>1</v>
      </c>
      <c r="B3" s="1325"/>
      <c r="C3" s="1033" t="s">
        <v>2388</v>
      </c>
    </row>
    <row r="4" spans="1:3">
      <c r="A4" s="4"/>
      <c r="B4" s="810"/>
      <c r="C4" s="4"/>
    </row>
    <row r="5" spans="1:3" ht="12.75" customHeight="1">
      <c r="A5" s="1326" t="s">
        <v>78</v>
      </c>
      <c r="B5" s="1327"/>
      <c r="C5" s="1328"/>
    </row>
    <row r="6" spans="1:3">
      <c r="A6" s="4"/>
      <c r="B6" s="810"/>
      <c r="C6" s="4"/>
    </row>
    <row r="7" spans="1:3">
      <c r="A7" s="1322" t="s">
        <v>3</v>
      </c>
      <c r="B7" s="1322"/>
      <c r="C7" s="1036" t="s">
        <v>4</v>
      </c>
    </row>
    <row r="8" spans="1:3">
      <c r="A8" s="1034"/>
      <c r="B8" s="1027"/>
      <c r="C8" s="1035"/>
    </row>
    <row r="9" spans="1:3">
      <c r="A9" s="1038" t="s">
        <v>5</v>
      </c>
      <c r="B9" s="1039" t="s">
        <v>7</v>
      </c>
      <c r="C9" s="1040"/>
    </row>
    <row r="10" spans="1:3">
      <c r="A10" s="1038" t="s">
        <v>6</v>
      </c>
      <c r="B10" s="1039" t="s">
        <v>8</v>
      </c>
      <c r="C10" s="1040"/>
    </row>
    <row r="11" spans="1:3">
      <c r="A11" s="678" t="s">
        <v>129</v>
      </c>
      <c r="B11" s="813" t="s">
        <v>10</v>
      </c>
      <c r="C11" s="1037" t="str">
        <f>C1</f>
        <v>TERMINAL DE COMBUSTIBLES MAMONAL</v>
      </c>
    </row>
    <row r="12" spans="1:3">
      <c r="A12" s="678" t="s">
        <v>130</v>
      </c>
      <c r="B12" s="814" t="s">
        <v>9</v>
      </c>
      <c r="C12" s="687" t="s">
        <v>263</v>
      </c>
    </row>
    <row r="13" spans="1:3">
      <c r="A13" s="678" t="s">
        <v>131</v>
      </c>
      <c r="B13" s="814" t="s">
        <v>11</v>
      </c>
      <c r="C13" s="687" t="s">
        <v>2607</v>
      </c>
    </row>
    <row r="14" spans="1:3">
      <c r="A14" s="678" t="s">
        <v>132</v>
      </c>
      <c r="B14" s="814" t="s">
        <v>12</v>
      </c>
      <c r="C14" s="687" t="s">
        <v>2608</v>
      </c>
    </row>
    <row r="15" spans="1:3">
      <c r="A15" s="678" t="s">
        <v>133</v>
      </c>
      <c r="B15" s="814" t="s">
        <v>34</v>
      </c>
      <c r="C15" s="687" t="str">
        <f>C3</f>
        <v>EXXONMOBIL DE COLOMBIA S.A.</v>
      </c>
    </row>
    <row r="16" spans="1:3" ht="38.25">
      <c r="A16" s="678"/>
      <c r="B16" s="815" t="s">
        <v>192</v>
      </c>
      <c r="C16" s="689"/>
    </row>
    <row r="17" spans="1:3">
      <c r="A17" s="678" t="s">
        <v>134</v>
      </c>
      <c r="B17" s="814" t="s">
        <v>193</v>
      </c>
      <c r="C17" s="687" t="s">
        <v>2609</v>
      </c>
    </row>
    <row r="18" spans="1:3">
      <c r="A18" s="678" t="s">
        <v>135</v>
      </c>
      <c r="B18" s="814" t="s">
        <v>196</v>
      </c>
      <c r="C18" s="816" t="s">
        <v>2610</v>
      </c>
    </row>
    <row r="19" spans="1:3">
      <c r="A19" s="678" t="s">
        <v>136</v>
      </c>
      <c r="B19" s="814" t="s">
        <v>195</v>
      </c>
      <c r="C19" s="687" t="s">
        <v>2388</v>
      </c>
    </row>
    <row r="20" spans="1:3">
      <c r="A20" s="678" t="s">
        <v>137</v>
      </c>
      <c r="B20" s="814" t="s">
        <v>86</v>
      </c>
      <c r="C20" s="817">
        <v>1994</v>
      </c>
    </row>
    <row r="21" spans="1:3" ht="25.5">
      <c r="A21" s="678" t="s">
        <v>138</v>
      </c>
      <c r="B21" s="814" t="s">
        <v>13</v>
      </c>
      <c r="C21" s="689" t="s">
        <v>2611</v>
      </c>
    </row>
    <row r="22" spans="1:3">
      <c r="A22" s="678" t="s">
        <v>140</v>
      </c>
      <c r="B22" s="814" t="s">
        <v>15</v>
      </c>
      <c r="C22" s="687" t="s">
        <v>2612</v>
      </c>
    </row>
    <row r="23" spans="1:3">
      <c r="A23" s="678" t="s">
        <v>141</v>
      </c>
      <c r="B23" s="685" t="s">
        <v>91</v>
      </c>
      <c r="C23" s="818" t="s">
        <v>1476</v>
      </c>
    </row>
    <row r="24" spans="1:3">
      <c r="A24" s="678" t="s">
        <v>142</v>
      </c>
      <c r="B24" s="814" t="s">
        <v>16</v>
      </c>
      <c r="C24" s="687" t="s">
        <v>2613</v>
      </c>
    </row>
    <row r="25" spans="1:3" ht="13.5" thickBot="1">
      <c r="A25" s="683" t="s">
        <v>194</v>
      </c>
      <c r="B25" s="684" t="s">
        <v>59</v>
      </c>
      <c r="C25" s="819" t="s">
        <v>227</v>
      </c>
    </row>
    <row r="26" spans="1:3" ht="13.5" thickBot="1">
      <c r="A26" s="30" t="s">
        <v>17</v>
      </c>
      <c r="B26" s="811" t="s">
        <v>18</v>
      </c>
      <c r="C26" s="41"/>
    </row>
    <row r="27" spans="1:3">
      <c r="A27" s="676" t="s">
        <v>143</v>
      </c>
      <c r="B27" s="1028" t="s">
        <v>19</v>
      </c>
      <c r="C27" s="1029" t="s">
        <v>2614</v>
      </c>
    </row>
    <row r="28" spans="1:3" ht="25.5">
      <c r="A28" s="678" t="s">
        <v>144</v>
      </c>
      <c r="B28" s="685" t="s">
        <v>20</v>
      </c>
      <c r="C28" s="1030">
        <v>0</v>
      </c>
    </row>
    <row r="29" spans="1:3" ht="38.25">
      <c r="A29" s="678" t="s">
        <v>145</v>
      </c>
      <c r="B29" s="685" t="s">
        <v>21</v>
      </c>
      <c r="C29" s="1030" t="s">
        <v>2614</v>
      </c>
    </row>
    <row r="30" spans="1:3" ht="26.25" thickBot="1">
      <c r="A30" s="683" t="s">
        <v>146</v>
      </c>
      <c r="B30" s="684" t="s">
        <v>22</v>
      </c>
      <c r="C30" s="1031" t="s">
        <v>227</v>
      </c>
    </row>
    <row r="31" spans="1:3" ht="13.5" thickBot="1">
      <c r="A31" s="109" t="s">
        <v>23</v>
      </c>
      <c r="B31" s="1027" t="s">
        <v>24</v>
      </c>
      <c r="C31" s="110"/>
    </row>
    <row r="32" spans="1:3">
      <c r="A32" s="14"/>
      <c r="B32" s="820" t="s">
        <v>25</v>
      </c>
      <c r="C32" s="821">
        <v>3450</v>
      </c>
    </row>
    <row r="33" spans="1:3">
      <c r="A33" s="12"/>
      <c r="B33" s="817" t="s">
        <v>26</v>
      </c>
      <c r="C33" s="822">
        <v>0</v>
      </c>
    </row>
    <row r="34" spans="1:3">
      <c r="A34" s="688" t="s">
        <v>147</v>
      </c>
      <c r="B34" s="817" t="s">
        <v>27</v>
      </c>
      <c r="C34" s="822">
        <v>0</v>
      </c>
    </row>
    <row r="35" spans="1:3">
      <c r="A35" s="688" t="s">
        <v>148</v>
      </c>
      <c r="B35" s="817" t="s">
        <v>28</v>
      </c>
      <c r="C35" s="822">
        <v>0</v>
      </c>
    </row>
    <row r="36" spans="1:3">
      <c r="A36" s="688" t="s">
        <v>149</v>
      </c>
      <c r="B36" s="817" t="s">
        <v>29</v>
      </c>
      <c r="C36" s="822">
        <f>C32</f>
        <v>3450</v>
      </c>
    </row>
    <row r="37" spans="1:3">
      <c r="A37" s="688"/>
      <c r="B37" s="817" t="s">
        <v>80</v>
      </c>
      <c r="C37" s="822"/>
    </row>
    <row r="38" spans="1:3">
      <c r="A38" s="688" t="s">
        <v>150</v>
      </c>
      <c r="B38" s="817" t="s">
        <v>126</v>
      </c>
      <c r="C38" s="822">
        <v>0</v>
      </c>
    </row>
    <row r="39" spans="1:3">
      <c r="A39" s="688" t="s">
        <v>151</v>
      </c>
      <c r="B39" s="817" t="s">
        <v>127</v>
      </c>
      <c r="C39" s="822">
        <v>1</v>
      </c>
    </row>
    <row r="40" spans="1:3">
      <c r="A40" s="688" t="s">
        <v>152</v>
      </c>
      <c r="B40" s="817" t="s">
        <v>81</v>
      </c>
      <c r="C40" s="823" t="s">
        <v>2615</v>
      </c>
    </row>
    <row r="41" spans="1:3">
      <c r="A41" s="688" t="s">
        <v>153</v>
      </c>
      <c r="B41" s="817" t="s">
        <v>82</v>
      </c>
      <c r="C41" s="823" t="s">
        <v>1478</v>
      </c>
    </row>
    <row r="42" spans="1:3">
      <c r="A42" s="688" t="s">
        <v>154</v>
      </c>
      <c r="B42" s="817" t="s">
        <v>30</v>
      </c>
      <c r="C42" s="823" t="s">
        <v>2616</v>
      </c>
    </row>
    <row r="43" spans="1:3">
      <c r="A43" s="688" t="s">
        <v>155</v>
      </c>
      <c r="B43" s="817" t="s">
        <v>79</v>
      </c>
      <c r="C43" s="823" t="s">
        <v>2617</v>
      </c>
    </row>
    <row r="44" spans="1:3">
      <c r="A44" s="688" t="s">
        <v>156</v>
      </c>
      <c r="B44" s="817" t="s">
        <v>61</v>
      </c>
      <c r="C44" s="822">
        <v>5</v>
      </c>
    </row>
    <row r="45" spans="1:3">
      <c r="A45" s="688" t="s">
        <v>157</v>
      </c>
      <c r="B45" s="817" t="s">
        <v>92</v>
      </c>
      <c r="C45" s="823" t="s">
        <v>2618</v>
      </c>
    </row>
    <row r="46" spans="1:3">
      <c r="A46" s="688" t="s">
        <v>158</v>
      </c>
      <c r="B46" s="817" t="s">
        <v>93</v>
      </c>
      <c r="C46" s="822">
        <v>2</v>
      </c>
    </row>
    <row r="47" spans="1:3">
      <c r="A47" s="688" t="s">
        <v>159</v>
      </c>
      <c r="B47" s="817" t="s">
        <v>99</v>
      </c>
      <c r="C47" s="823" t="s">
        <v>227</v>
      </c>
    </row>
    <row r="48" spans="1:3">
      <c r="A48" s="688" t="s">
        <v>160</v>
      </c>
      <c r="B48" s="817" t="s">
        <v>100</v>
      </c>
      <c r="C48" s="823" t="s">
        <v>2619</v>
      </c>
    </row>
    <row r="49" spans="1:3">
      <c r="A49" s="688" t="s">
        <v>161</v>
      </c>
      <c r="B49" s="817" t="s">
        <v>101</v>
      </c>
      <c r="C49" s="823" t="s">
        <v>2620</v>
      </c>
    </row>
    <row r="50" spans="1:3">
      <c r="A50" s="688" t="s">
        <v>162</v>
      </c>
      <c r="B50" s="817" t="s">
        <v>102</v>
      </c>
      <c r="C50" s="822">
        <v>101</v>
      </c>
    </row>
    <row r="51" spans="1:3">
      <c r="A51" s="688" t="s">
        <v>163</v>
      </c>
      <c r="B51" s="817" t="s">
        <v>103</v>
      </c>
      <c r="C51" s="823" t="s">
        <v>227</v>
      </c>
    </row>
    <row r="52" spans="1:3">
      <c r="A52" s="688"/>
      <c r="B52" s="817" t="s">
        <v>83</v>
      </c>
      <c r="C52" s="823"/>
    </row>
    <row r="53" spans="1:3">
      <c r="A53" s="688" t="s">
        <v>164</v>
      </c>
      <c r="B53" s="817" t="s">
        <v>60</v>
      </c>
      <c r="C53" s="823" t="s">
        <v>227</v>
      </c>
    </row>
    <row r="54" spans="1:3">
      <c r="A54" s="688" t="s">
        <v>165</v>
      </c>
      <c r="B54" s="817" t="s">
        <v>36</v>
      </c>
      <c r="C54" s="823" t="s">
        <v>227</v>
      </c>
    </row>
    <row r="55" spans="1:3">
      <c r="A55" s="688" t="s">
        <v>166</v>
      </c>
      <c r="B55" s="817" t="s">
        <v>37</v>
      </c>
      <c r="C55" s="823" t="s">
        <v>227</v>
      </c>
    </row>
    <row r="56" spans="1:3">
      <c r="A56" s="688" t="s">
        <v>167</v>
      </c>
      <c r="B56" s="817" t="s">
        <v>87</v>
      </c>
      <c r="C56" s="822">
        <v>1</v>
      </c>
    </row>
    <row r="57" spans="1:3">
      <c r="A57" s="688" t="s">
        <v>168</v>
      </c>
      <c r="B57" s="817" t="s">
        <v>88</v>
      </c>
      <c r="C57" s="823" t="s">
        <v>227</v>
      </c>
    </row>
    <row r="58" spans="1:3">
      <c r="A58" s="688" t="s">
        <v>169</v>
      </c>
      <c r="B58" s="817" t="s">
        <v>89</v>
      </c>
      <c r="C58" s="823" t="s">
        <v>227</v>
      </c>
    </row>
    <row r="59" spans="1:3">
      <c r="A59" s="688"/>
      <c r="B59" s="817" t="s">
        <v>84</v>
      </c>
      <c r="C59" s="823"/>
    </row>
    <row r="60" spans="1:3">
      <c r="A60" s="688" t="s">
        <v>170</v>
      </c>
      <c r="B60" s="817" t="s">
        <v>32</v>
      </c>
      <c r="C60" s="823" t="s">
        <v>227</v>
      </c>
    </row>
    <row r="61" spans="1:3">
      <c r="A61" s="688" t="s">
        <v>171</v>
      </c>
      <c r="B61" s="817" t="s">
        <v>90</v>
      </c>
      <c r="C61" s="823" t="s">
        <v>2621</v>
      </c>
    </row>
    <row r="62" spans="1:3">
      <c r="A62" s="688"/>
      <c r="B62" s="817" t="s">
        <v>85</v>
      </c>
      <c r="C62" s="823"/>
    </row>
    <row r="63" spans="1:3">
      <c r="A63" s="688" t="s">
        <v>172</v>
      </c>
      <c r="B63" s="817" t="s">
        <v>33</v>
      </c>
      <c r="C63" s="823" t="s">
        <v>227</v>
      </c>
    </row>
    <row r="64" spans="1:3">
      <c r="A64" s="688" t="s">
        <v>173</v>
      </c>
      <c r="B64" s="817" t="s">
        <v>2622</v>
      </c>
      <c r="C64" s="823" t="s">
        <v>2623</v>
      </c>
    </row>
    <row r="65" spans="1:3">
      <c r="A65" s="688"/>
      <c r="B65" s="817" t="s">
        <v>104</v>
      </c>
      <c r="C65" s="823"/>
    </row>
    <row r="66" spans="1:3">
      <c r="A66" s="688" t="s">
        <v>174</v>
      </c>
      <c r="B66" s="817" t="s">
        <v>105</v>
      </c>
      <c r="C66" s="822">
        <v>108</v>
      </c>
    </row>
    <row r="67" spans="1:3">
      <c r="A67" s="688" t="s">
        <v>175</v>
      </c>
      <c r="B67" s="817" t="s">
        <v>106</v>
      </c>
      <c r="C67" s="822">
        <v>0</v>
      </c>
    </row>
    <row r="68" spans="1:3">
      <c r="A68" s="688" t="s">
        <v>176</v>
      </c>
      <c r="B68" s="817" t="s">
        <v>107</v>
      </c>
      <c r="C68" s="823" t="s">
        <v>227</v>
      </c>
    </row>
    <row r="69" spans="1:3">
      <c r="A69" s="688" t="s">
        <v>177</v>
      </c>
      <c r="B69" s="817" t="s">
        <v>108</v>
      </c>
      <c r="C69" s="822">
        <v>108</v>
      </c>
    </row>
    <row r="70" spans="1:3">
      <c r="A70" s="688" t="s">
        <v>178</v>
      </c>
      <c r="B70" s="817" t="s">
        <v>109</v>
      </c>
      <c r="C70" s="823" t="s">
        <v>227</v>
      </c>
    </row>
    <row r="71" spans="1:3" ht="25.5">
      <c r="A71" s="688" t="s">
        <v>179</v>
      </c>
      <c r="B71" s="723" t="s">
        <v>209</v>
      </c>
      <c r="C71" s="823" t="s">
        <v>227</v>
      </c>
    </row>
    <row r="72" spans="1:3">
      <c r="A72" s="688" t="s">
        <v>180</v>
      </c>
      <c r="B72" s="817" t="s">
        <v>1838</v>
      </c>
      <c r="C72" s="823" t="s">
        <v>255</v>
      </c>
    </row>
    <row r="73" spans="1:3">
      <c r="A73" s="688" t="s">
        <v>181</v>
      </c>
      <c r="B73" s="817" t="s">
        <v>111</v>
      </c>
      <c r="C73" s="822">
        <v>112.5</v>
      </c>
    </row>
    <row r="74" spans="1:3">
      <c r="A74" s="688" t="s">
        <v>182</v>
      </c>
      <c r="B74" s="723" t="s">
        <v>112</v>
      </c>
      <c r="C74" s="823" t="s">
        <v>227</v>
      </c>
    </row>
    <row r="75" spans="1:3">
      <c r="A75" s="688" t="s">
        <v>183</v>
      </c>
      <c r="B75" s="723" t="s">
        <v>202</v>
      </c>
      <c r="C75" s="824">
        <v>1</v>
      </c>
    </row>
    <row r="76" spans="1:3">
      <c r="A76" s="688" t="s">
        <v>197</v>
      </c>
      <c r="B76" s="723" t="s">
        <v>203</v>
      </c>
      <c r="C76" s="824">
        <v>1</v>
      </c>
    </row>
    <row r="77" spans="1:3">
      <c r="A77" s="688" t="s">
        <v>198</v>
      </c>
      <c r="B77" s="723" t="s">
        <v>204</v>
      </c>
      <c r="C77" s="824">
        <v>1</v>
      </c>
    </row>
    <row r="78" spans="1:3">
      <c r="A78" s="688" t="s">
        <v>199</v>
      </c>
      <c r="B78" s="723" t="s">
        <v>205</v>
      </c>
      <c r="C78" s="824">
        <v>0</v>
      </c>
    </row>
    <row r="79" spans="1:3">
      <c r="A79" s="688"/>
      <c r="B79" s="817" t="s">
        <v>113</v>
      </c>
      <c r="C79" s="823"/>
    </row>
    <row r="80" spans="1:3">
      <c r="A80" s="688" t="s">
        <v>200</v>
      </c>
      <c r="B80" s="817" t="s">
        <v>114</v>
      </c>
      <c r="C80" s="823" t="s">
        <v>2624</v>
      </c>
    </row>
    <row r="81" spans="1:3">
      <c r="A81" s="688" t="s">
        <v>201</v>
      </c>
      <c r="B81" s="817" t="s">
        <v>115</v>
      </c>
      <c r="C81" s="823" t="s">
        <v>227</v>
      </c>
    </row>
    <row r="82" spans="1:3">
      <c r="A82" s="688"/>
      <c r="B82" s="825" t="s">
        <v>208</v>
      </c>
      <c r="C82" s="823"/>
    </row>
    <row r="83" spans="1:3" ht="26.25" thickBot="1">
      <c r="A83" s="691" t="s">
        <v>207</v>
      </c>
      <c r="B83" s="826" t="s">
        <v>206</v>
      </c>
      <c r="C83" s="827" t="s">
        <v>289</v>
      </c>
    </row>
    <row r="84" spans="1:3" ht="13.5" thickBot="1">
      <c r="A84" s="12"/>
      <c r="B84" s="828"/>
      <c r="C84" s="8"/>
    </row>
    <row r="85" spans="1:3" ht="13.5" thickBot="1">
      <c r="A85" s="25" t="s">
        <v>39</v>
      </c>
      <c r="B85" s="829" t="s">
        <v>38</v>
      </c>
      <c r="C85" s="26"/>
    </row>
    <row r="86" spans="1:3">
      <c r="A86" s="14" t="s">
        <v>40</v>
      </c>
      <c r="B86" s="830" t="s">
        <v>62</v>
      </c>
      <c r="C86" s="823"/>
    </row>
    <row r="87" spans="1:3">
      <c r="A87" s="12" t="s">
        <v>41</v>
      </c>
      <c r="B87" s="831" t="s">
        <v>63</v>
      </c>
      <c r="C87" s="832" t="s">
        <v>2625</v>
      </c>
    </row>
    <row r="88" spans="1:3">
      <c r="A88" s="12" t="s">
        <v>42</v>
      </c>
      <c r="B88" s="831" t="s">
        <v>64</v>
      </c>
      <c r="C88" s="823" t="s">
        <v>227</v>
      </c>
    </row>
    <row r="89" spans="1:3">
      <c r="A89" s="12" t="s">
        <v>43</v>
      </c>
      <c r="B89" s="831" t="s">
        <v>65</v>
      </c>
      <c r="C89" s="832" t="str">
        <f>C87</f>
        <v>18 TONS / CARGUE</v>
      </c>
    </row>
    <row r="90" spans="1:3">
      <c r="A90" s="12" t="s">
        <v>44</v>
      </c>
      <c r="B90" s="831" t="s">
        <v>66</v>
      </c>
      <c r="C90" s="823" t="s">
        <v>227</v>
      </c>
    </row>
    <row r="91" spans="1:3">
      <c r="A91" s="12" t="s">
        <v>45</v>
      </c>
      <c r="B91" s="831" t="s">
        <v>120</v>
      </c>
      <c r="C91" s="823" t="s">
        <v>227</v>
      </c>
    </row>
    <row r="92" spans="1:3">
      <c r="A92" s="12" t="s">
        <v>46</v>
      </c>
      <c r="B92" s="831" t="s">
        <v>121</v>
      </c>
      <c r="C92" s="823" t="s">
        <v>227</v>
      </c>
    </row>
    <row r="93" spans="1:3">
      <c r="A93" s="12" t="s">
        <v>47</v>
      </c>
      <c r="B93" s="833" t="s">
        <v>67</v>
      </c>
      <c r="C93" s="834" t="s">
        <v>227</v>
      </c>
    </row>
    <row r="94" spans="1:3" ht="25.5">
      <c r="A94" s="12" t="s">
        <v>48</v>
      </c>
      <c r="B94" s="833" t="s">
        <v>68</v>
      </c>
      <c r="C94" s="823" t="s">
        <v>227</v>
      </c>
    </row>
    <row r="95" spans="1:3">
      <c r="A95" s="12" t="s">
        <v>49</v>
      </c>
      <c r="B95" s="831" t="s">
        <v>69</v>
      </c>
      <c r="C95" s="823" t="s">
        <v>227</v>
      </c>
    </row>
    <row r="96" spans="1:3">
      <c r="A96" s="12" t="s">
        <v>50</v>
      </c>
      <c r="B96" s="831" t="s">
        <v>70</v>
      </c>
      <c r="C96" s="823" t="s">
        <v>227</v>
      </c>
    </row>
    <row r="97" spans="1:3">
      <c r="A97" s="12" t="s">
        <v>122</v>
      </c>
      <c r="B97" s="755" t="s">
        <v>116</v>
      </c>
      <c r="C97" s="823" t="s">
        <v>227</v>
      </c>
    </row>
    <row r="98" spans="1:3">
      <c r="A98" s="12" t="s">
        <v>123</v>
      </c>
      <c r="B98" s="755" t="s">
        <v>117</v>
      </c>
      <c r="C98" s="823" t="s">
        <v>227</v>
      </c>
    </row>
    <row r="99" spans="1:3">
      <c r="A99" s="12" t="s">
        <v>124</v>
      </c>
      <c r="B99" s="755" t="s">
        <v>118</v>
      </c>
      <c r="C99" s="823" t="s">
        <v>227</v>
      </c>
    </row>
    <row r="100" spans="1:3" ht="13.5" thickBot="1">
      <c r="A100" s="15" t="s">
        <v>125</v>
      </c>
      <c r="B100" s="835" t="s">
        <v>119</v>
      </c>
      <c r="C100" s="836" t="s">
        <v>227</v>
      </c>
    </row>
    <row r="101" spans="1:3" ht="13.5" thickBot="1">
      <c r="A101" s="12"/>
      <c r="B101" s="828"/>
      <c r="C101" s="8"/>
    </row>
    <row r="102" spans="1:3" ht="13.5" thickBot="1">
      <c r="A102" s="25" t="s">
        <v>51</v>
      </c>
      <c r="B102" s="829" t="s">
        <v>191</v>
      </c>
      <c r="C102" s="26"/>
    </row>
    <row r="103" spans="1:3" ht="13.5" thickBot="1">
      <c r="A103" s="16" t="s">
        <v>52</v>
      </c>
      <c r="B103" s="837" t="s">
        <v>128</v>
      </c>
      <c r="C103" s="838" t="s">
        <v>2626</v>
      </c>
    </row>
    <row r="104" spans="1:3" ht="13.5" thickBot="1">
      <c r="A104" s="12"/>
      <c r="B104" s="828"/>
      <c r="C104" s="8"/>
    </row>
    <row r="105" spans="1:3" ht="13.5" thickBot="1">
      <c r="A105" s="30" t="s">
        <v>53</v>
      </c>
      <c r="B105" s="839" t="s">
        <v>71</v>
      </c>
      <c r="C105" s="41"/>
    </row>
    <row r="106" spans="1:3">
      <c r="A106" s="14" t="s">
        <v>54</v>
      </c>
      <c r="B106" s="830" t="s">
        <v>72</v>
      </c>
      <c r="C106" s="840" t="s">
        <v>227</v>
      </c>
    </row>
    <row r="107" spans="1:3" ht="13.5" thickBot="1">
      <c r="A107" s="15" t="s">
        <v>55</v>
      </c>
      <c r="B107" s="841" t="s">
        <v>73</v>
      </c>
      <c r="C107" s="836" t="s">
        <v>227</v>
      </c>
    </row>
    <row r="108" spans="1:3" ht="13.5" thickBot="1">
      <c r="A108" s="12"/>
      <c r="B108" s="828"/>
      <c r="C108" s="8"/>
    </row>
    <row r="109" spans="1:3" ht="13.5" thickBot="1">
      <c r="A109" s="30" t="s">
        <v>56</v>
      </c>
      <c r="B109" s="839" t="s">
        <v>74</v>
      </c>
      <c r="C109" s="41"/>
    </row>
    <row r="110" spans="1:3">
      <c r="A110" s="14" t="s">
        <v>57</v>
      </c>
      <c r="B110" s="842" t="s">
        <v>75</v>
      </c>
      <c r="C110" s="36" t="s">
        <v>2627</v>
      </c>
    </row>
    <row r="111" spans="1:3" ht="26.25" thickBot="1">
      <c r="A111" s="15" t="s">
        <v>58</v>
      </c>
      <c r="B111" s="843" t="s">
        <v>76</v>
      </c>
      <c r="C111" s="38" t="s">
        <v>227</v>
      </c>
    </row>
    <row r="112" spans="1:3" ht="13.5" thickBot="1">
      <c r="A112" s="4"/>
      <c r="B112" s="810"/>
      <c r="C112" s="4"/>
    </row>
    <row r="113" spans="1:3" ht="13.5" thickBot="1">
      <c r="A113" s="25" t="s">
        <v>94</v>
      </c>
      <c r="B113" s="812" t="s">
        <v>184</v>
      </c>
      <c r="C113" s="26"/>
    </row>
    <row r="114" spans="1:3">
      <c r="A114" s="676" t="s">
        <v>95</v>
      </c>
      <c r="B114" s="844" t="s">
        <v>187</v>
      </c>
      <c r="C114" s="36" t="s">
        <v>2628</v>
      </c>
    </row>
    <row r="115" spans="1:3">
      <c r="A115" s="678" t="s">
        <v>96</v>
      </c>
      <c r="B115" s="809" t="s">
        <v>188</v>
      </c>
      <c r="C115" s="37" t="s">
        <v>2629</v>
      </c>
    </row>
    <row r="116" spans="1:3" ht="25.5">
      <c r="A116" s="678" t="s">
        <v>97</v>
      </c>
      <c r="B116" s="809" t="s">
        <v>189</v>
      </c>
      <c r="C116" s="37" t="s">
        <v>2630</v>
      </c>
    </row>
    <row r="117" spans="1:3">
      <c r="A117" s="678" t="s">
        <v>98</v>
      </c>
      <c r="B117" s="809" t="s">
        <v>190</v>
      </c>
      <c r="C117" s="823" t="s">
        <v>227</v>
      </c>
    </row>
    <row r="118" spans="1:3" ht="13.5" thickBot="1">
      <c r="A118" s="683" t="s">
        <v>185</v>
      </c>
      <c r="B118" s="845" t="s">
        <v>186</v>
      </c>
      <c r="C118" s="38" t="s">
        <v>227</v>
      </c>
    </row>
  </sheetData>
  <sheetProtection password="E2A1" sheet="1" objects="1" scenarios="1"/>
  <customSheetViews>
    <customSheetView guid="{3E90B2E1-F1F4-4974-B519-9169F75ECD48}" topLeftCell="A22">
      <selection activeCell="E55" sqref="E55"/>
      <pageMargins left="0.7" right="0.7" top="0.75" bottom="0.75" header="0.3" footer="0.3"/>
    </customSheetView>
  </customSheetViews>
  <mergeCells count="5">
    <mergeCell ref="A7:B7"/>
    <mergeCell ref="A1:B1"/>
    <mergeCell ref="A2:B2"/>
    <mergeCell ref="A3:B3"/>
    <mergeCell ref="A5:C5"/>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56</vt:i4>
      </vt:variant>
      <vt:variant>
        <vt:lpstr>Rangos con nombre</vt:lpstr>
      </vt:variant>
      <vt:variant>
        <vt:i4>1</vt:i4>
      </vt:variant>
    </vt:vector>
  </HeadingPairs>
  <TitlesOfParts>
    <vt:vector size="57" baseType="lpstr">
      <vt:lpstr>LISTADO FICHAS AEC</vt:lpstr>
      <vt:lpstr>ECOPETROL TUMACO</vt:lpstr>
      <vt:lpstr>PUERTO PIMSA</vt:lpstr>
      <vt:lpstr>CEMAS S.A.</vt:lpstr>
      <vt:lpstr>SPRBUN</vt:lpstr>
      <vt:lpstr>21</vt:lpstr>
      <vt:lpstr>23</vt:lpstr>
      <vt:lpstr>24</vt:lpstr>
      <vt:lpstr>44-53</vt:lpstr>
      <vt:lpstr>70-83</vt:lpstr>
      <vt:lpstr>equipo (89-93)</vt:lpstr>
      <vt:lpstr>KVA-infraestructura-defen</vt:lpstr>
      <vt:lpstr>TCBUEN</vt:lpstr>
      <vt:lpstr>GOLFO DE MORROSQUILLO</vt:lpstr>
      <vt:lpstr>ROMERO Y BURGOS</vt:lpstr>
      <vt:lpstr>ZONA ATLANTICA SAN ANDRES</vt:lpstr>
      <vt:lpstr>PENSOPORT</vt:lpstr>
      <vt:lpstr>PUNTA DE VACA</vt:lpstr>
      <vt:lpstr>OLEODUCTO CENTRAL</vt:lpstr>
      <vt:lpstr>SOPORTUARIA</vt:lpstr>
      <vt:lpstr>ECOPETROL BARRANCABERMEJA</vt:lpstr>
      <vt:lpstr>SAN ANDRES PS</vt:lpstr>
      <vt:lpstr>TERMINAL GALAN</vt:lpstr>
      <vt:lpstr>GRUPO PORTUARIO</vt:lpstr>
      <vt:lpstr>ECOPETROL COVEÑAS</vt:lpstr>
      <vt:lpstr>SPBARRANCABERMEJA</vt:lpstr>
      <vt:lpstr>SPRTUMACO</vt:lpstr>
      <vt:lpstr>SPR Barranquilla</vt:lpstr>
      <vt:lpstr>Arquimedes</vt:lpstr>
      <vt:lpstr>Malorquin</vt:lpstr>
      <vt:lpstr>Flores</vt:lpstr>
      <vt:lpstr>SPR STMARTA</vt:lpstr>
      <vt:lpstr>PALERMO BQ</vt:lpstr>
      <vt:lpstr>PRODECO</vt:lpstr>
      <vt:lpstr>SPZA Cartagena</vt:lpstr>
      <vt:lpstr>ECOPETROL Pozos</vt:lpstr>
      <vt:lpstr>Buenavista</vt:lpstr>
      <vt:lpstr>ECOPETROL TNP</vt:lpstr>
      <vt:lpstr>ECOPETROL Refineria</vt:lpstr>
      <vt:lpstr>TRANSMARSYP</vt:lpstr>
      <vt:lpstr>SPRCartagena</vt:lpstr>
      <vt:lpstr>CARIBE</vt:lpstr>
      <vt:lpstr>PESCAMAR</vt:lpstr>
      <vt:lpstr>ARGOS BQ</vt:lpstr>
      <vt:lpstr>ARGOS CTG</vt:lpstr>
      <vt:lpstr>VOPAK BQ</vt:lpstr>
      <vt:lpstr>ALGRANEL</vt:lpstr>
      <vt:lpstr>AJOVER</vt:lpstr>
      <vt:lpstr>CONTECAR</vt:lpstr>
      <vt:lpstr>BOSQUE</vt:lpstr>
      <vt:lpstr>EXXONMOBIL</vt:lpstr>
      <vt:lpstr>TRANSPETROL</vt:lpstr>
      <vt:lpstr>DOW</vt:lpstr>
      <vt:lpstr>PMSA</vt:lpstr>
      <vt:lpstr>RETRAMAR</vt:lpstr>
      <vt:lpstr>EXXON COMBUSTIBLES</vt:lpstr>
      <vt:lpstr>'ECOPETROL TUMACO'!Títulos_a_imprimir</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 Corporation</dc:creator>
  <cp:lastModifiedBy>admin</cp:lastModifiedBy>
  <cp:lastPrinted>2010-11-16T20:58:17Z</cp:lastPrinted>
  <dcterms:created xsi:type="dcterms:W3CDTF">1996-11-27T10:00:04Z</dcterms:created>
  <dcterms:modified xsi:type="dcterms:W3CDTF">2014-08-01T17:11:23Z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Google.Documents.Tracking">
    <vt:lpwstr>true</vt:lpwstr>
  </property>
  <property fmtid="{D5CDD505-2E9C-101B-9397-08002B2CF9AE}" pid="3" name="Google.Documents.DocumentId">
    <vt:lpwstr>1RxkC3OmfQRLPWZDMyv_rfjhdSgu5C6JHPLpaOa84oNY</vt:lpwstr>
  </property>
  <property fmtid="{D5CDD505-2E9C-101B-9397-08002B2CF9AE}" pid="4" name="Google.Documents.RevisionId">
    <vt:lpwstr>12744459593906877433</vt:lpwstr>
  </property>
  <property fmtid="{D5CDD505-2E9C-101B-9397-08002B2CF9AE}" pid="5" name="Google.Documents.PluginVersion">
    <vt:lpwstr>2.0.2662.553</vt:lpwstr>
  </property>
  <property fmtid="{D5CDD505-2E9C-101B-9397-08002B2CF9AE}" pid="6" name="Google.Documents.MergeIncapabilityFlags">
    <vt:i4>0</vt:i4>
  </property>
</Properties>
</file>